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20" sheetId="1" r:id="rId1"/>
    <sheet name="４月(月間)" sheetId="123" r:id="rId2"/>
    <sheet name="４月(上旬)" sheetId="124" r:id="rId3"/>
    <sheet name="４月(中旬)" sheetId="125" r:id="rId4"/>
    <sheet name="４月(下旬)" sheetId="126" r:id="rId5"/>
    <sheet name="５月(月間)" sheetId="127" r:id="rId6"/>
    <sheet name="５月(上旬)" sheetId="128" r:id="rId7"/>
    <sheet name="５月(中旬)" sheetId="129" r:id="rId8"/>
    <sheet name="５月(下旬)" sheetId="130" r:id="rId9"/>
    <sheet name="６月(月間)" sheetId="131" r:id="rId10"/>
    <sheet name="６月(上旬)" sheetId="132" r:id="rId11"/>
    <sheet name="６月(中旬)" sheetId="133" r:id="rId12"/>
    <sheet name="６月(下旬)" sheetId="134" r:id="rId13"/>
    <sheet name="７月(月間)" sheetId="135" r:id="rId14"/>
    <sheet name="７月(上旬)" sheetId="136" r:id="rId15"/>
    <sheet name="７月(中旬)" sheetId="137" r:id="rId16"/>
    <sheet name="７月(下旬)" sheetId="138" r:id="rId17"/>
    <sheet name="８月(月間)" sheetId="139" r:id="rId18"/>
    <sheet name="８月(上旬)" sheetId="140" r:id="rId19"/>
    <sheet name="８月(中旬)" sheetId="141" r:id="rId20"/>
    <sheet name="８月(下旬)" sheetId="142" r:id="rId21"/>
    <sheet name="９月(月間)" sheetId="144" r:id="rId22"/>
    <sheet name="９月(上旬)" sheetId="145" r:id="rId23"/>
    <sheet name="９月(中旬)" sheetId="146" r:id="rId24"/>
    <sheet name="９月(下旬)" sheetId="147" r:id="rId25"/>
    <sheet name="10月(月間)" sheetId="149" r:id="rId26"/>
    <sheet name="10月(上旬)" sheetId="150" r:id="rId27"/>
    <sheet name="10月(中旬)" sheetId="151" r:id="rId28"/>
    <sheet name="10月(下旬)" sheetId="152" r:id="rId29"/>
    <sheet name="11月(月間)" sheetId="153" r:id="rId30"/>
    <sheet name="11月(上旬)" sheetId="154" r:id="rId31"/>
    <sheet name="11月(中旬)" sheetId="155" r:id="rId32"/>
    <sheet name="11月(下旬)" sheetId="156" r:id="rId33"/>
    <sheet name="12月(月間)" sheetId="158" r:id="rId34"/>
    <sheet name="12月(上旬)" sheetId="159" r:id="rId35"/>
    <sheet name="12月(中旬)" sheetId="160" r:id="rId36"/>
    <sheet name="12月(下旬)" sheetId="161" r:id="rId37"/>
    <sheet name="１月(月間)" sheetId="162" r:id="rId38"/>
    <sheet name="１月(上旬)" sheetId="163" r:id="rId39"/>
    <sheet name="１月(中旬)" sheetId="164" r:id="rId40"/>
    <sheet name="１月(下旬)" sheetId="165" r:id="rId41"/>
    <sheet name="２月(月間)" sheetId="166" r:id="rId42"/>
    <sheet name="２月(上旬)" sheetId="167" r:id="rId43"/>
    <sheet name="２月(中旬)" sheetId="168" r:id="rId44"/>
    <sheet name="２月(下旬)" sheetId="169" r:id="rId45"/>
    <sheet name="３月(月間)" sheetId="170" r:id="rId46"/>
    <sheet name="３月(上旬)" sheetId="171" r:id="rId47"/>
    <sheet name="３月(中旬)" sheetId="172" r:id="rId48"/>
    <sheet name="３月(下旬)" sheetId="173" r:id="rId49"/>
  </sheets>
  <externalReferences>
    <externalReference r:id="rId50"/>
    <externalReference r:id="rId5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B15" i="1"/>
  <c r="B14" i="1"/>
  <c r="B13" i="1"/>
  <c r="B12" i="1"/>
  <c r="B11" i="1"/>
  <c r="B10" i="1"/>
  <c r="B9" i="1"/>
  <c r="B8" i="1"/>
  <c r="B7" i="1"/>
  <c r="B6" i="1"/>
  <c r="B5" i="1"/>
  <c r="C4" i="1"/>
  <c r="B4" i="1"/>
  <c r="E1" i="124"/>
  <c r="A1" i="124"/>
  <c r="E1" i="125"/>
  <c r="A1" i="125"/>
  <c r="E1" i="126"/>
  <c r="A1" i="126"/>
  <c r="E1" i="127"/>
  <c r="A1" i="127"/>
  <c r="E1" i="128"/>
  <c r="A1" i="128"/>
  <c r="E1" i="129"/>
  <c r="A1" i="129"/>
  <c r="E1" i="130"/>
  <c r="A1" i="130"/>
  <c r="E1" i="131"/>
  <c r="A1" i="131"/>
  <c r="E1" i="132"/>
  <c r="A1" i="132"/>
  <c r="E1" i="133"/>
  <c r="A1" i="133"/>
  <c r="E1" i="134"/>
  <c r="A1" i="134"/>
  <c r="E1" i="135"/>
  <c r="A1" i="135"/>
  <c r="E1" i="136"/>
  <c r="A1" i="136"/>
  <c r="E1" i="137"/>
  <c r="A1" i="137"/>
  <c r="E1" i="138"/>
  <c r="A1" i="138"/>
  <c r="E1" i="139"/>
  <c r="A1" i="139"/>
  <c r="E1" i="140"/>
  <c r="A1" i="140"/>
  <c r="E1" i="141"/>
  <c r="A1" i="141"/>
  <c r="E1" i="142"/>
  <c r="A1" i="142"/>
  <c r="E1" i="144"/>
  <c r="A1" i="144"/>
  <c r="E1" i="145"/>
  <c r="A1" i="145"/>
  <c r="E1" i="146"/>
  <c r="A1" i="146"/>
  <c r="E1" i="147"/>
  <c r="A1" i="147"/>
  <c r="E1" i="149"/>
  <c r="A1" i="149"/>
  <c r="E1" i="150"/>
  <c r="A1" i="150"/>
  <c r="E1" i="151"/>
  <c r="A1" i="151"/>
  <c r="E1" i="152"/>
  <c r="A1" i="152"/>
  <c r="E1" i="153"/>
  <c r="A1" i="153"/>
  <c r="E1" i="154"/>
  <c r="A1" i="154"/>
  <c r="E1" i="155"/>
  <c r="A1" i="155"/>
  <c r="E1" i="156"/>
  <c r="A1" i="156"/>
  <c r="E1" i="158"/>
  <c r="A1" i="158"/>
  <c r="E1" i="159"/>
  <c r="A1" i="159"/>
  <c r="E1" i="160"/>
  <c r="A1" i="160"/>
  <c r="E1" i="161"/>
  <c r="A1" i="161"/>
  <c r="E1" i="162"/>
  <c r="A1" i="162"/>
  <c r="E1" i="163"/>
  <c r="A1" i="163"/>
  <c r="E1" i="164"/>
  <c r="A1" i="164"/>
  <c r="E1" i="165"/>
  <c r="A1" i="165"/>
  <c r="E1" i="166"/>
  <c r="A1" i="166"/>
  <c r="E1" i="167"/>
  <c r="A1" i="167"/>
  <c r="E1" i="168"/>
  <c r="A1" i="168"/>
  <c r="E1" i="169"/>
  <c r="A1" i="169"/>
  <c r="E1" i="170"/>
  <c r="A1" i="170"/>
  <c r="E1" i="171"/>
  <c r="A1" i="171"/>
  <c r="E1" i="172"/>
  <c r="A1" i="172"/>
  <c r="E1" i="173"/>
  <c r="A1" i="173"/>
  <c r="E1" i="123"/>
  <c r="A1" i="123"/>
  <c r="F4" i="169"/>
  <c r="G4" i="169"/>
  <c r="J4" i="169"/>
  <c r="K4" i="169"/>
  <c r="B9" i="169"/>
  <c r="C9" i="169"/>
  <c r="F9" i="169"/>
  <c r="G9" i="169"/>
  <c r="H9" i="169"/>
  <c r="B10" i="169"/>
  <c r="J10" i="169" s="1"/>
  <c r="C10" i="169"/>
  <c r="E10" i="169"/>
  <c r="F10" i="169"/>
  <c r="G10" i="169"/>
  <c r="H10" i="169" s="1"/>
  <c r="B11" i="169"/>
  <c r="E11" i="169" s="1"/>
  <c r="C11" i="169"/>
  <c r="D11" i="169"/>
  <c r="F11" i="169"/>
  <c r="G11" i="169"/>
  <c r="J11" i="169"/>
  <c r="B12" i="169"/>
  <c r="C12" i="169"/>
  <c r="F12" i="169"/>
  <c r="G12" i="169"/>
  <c r="J12" i="169"/>
  <c r="B13" i="169"/>
  <c r="E13" i="169" s="1"/>
  <c r="C13" i="169"/>
  <c r="D13" i="169"/>
  <c r="F13" i="169"/>
  <c r="G13" i="169"/>
  <c r="H13" i="169" s="1"/>
  <c r="K13" i="169"/>
  <c r="B14" i="169"/>
  <c r="C14" i="169"/>
  <c r="F14" i="169"/>
  <c r="G14" i="169"/>
  <c r="J14" i="169"/>
  <c r="B15" i="169"/>
  <c r="C15" i="169"/>
  <c r="D15" i="169" s="1"/>
  <c r="F15" i="169"/>
  <c r="G15" i="169"/>
  <c r="H15" i="169"/>
  <c r="K15" i="169"/>
  <c r="B16" i="169"/>
  <c r="C16" i="169"/>
  <c r="F16" i="169"/>
  <c r="G16" i="169"/>
  <c r="I16" i="169"/>
  <c r="B18" i="169"/>
  <c r="J18" i="169" s="1"/>
  <c r="C18" i="169"/>
  <c r="E18" i="169"/>
  <c r="F18" i="169"/>
  <c r="G18" i="169"/>
  <c r="B19" i="169"/>
  <c r="E19" i="169" s="1"/>
  <c r="C19" i="169"/>
  <c r="D19" i="169"/>
  <c r="F19" i="169"/>
  <c r="G19" i="169"/>
  <c r="B20" i="169"/>
  <c r="C20" i="169"/>
  <c r="F20" i="169"/>
  <c r="G20" i="169"/>
  <c r="J20" i="169"/>
  <c r="B21" i="169"/>
  <c r="E21" i="169" s="1"/>
  <c r="C21" i="169"/>
  <c r="D21" i="169"/>
  <c r="F21" i="169"/>
  <c r="G21" i="169"/>
  <c r="H21" i="169" s="1"/>
  <c r="B22" i="169"/>
  <c r="C22" i="169"/>
  <c r="F22" i="169"/>
  <c r="G22" i="169"/>
  <c r="J22" i="169"/>
  <c r="B23" i="169"/>
  <c r="C23" i="169"/>
  <c r="D23" i="169" s="1"/>
  <c r="F23" i="169"/>
  <c r="G23" i="169"/>
  <c r="H23" i="169"/>
  <c r="K23" i="169"/>
  <c r="B24" i="169"/>
  <c r="C24" i="169"/>
  <c r="F24" i="169"/>
  <c r="G24" i="169"/>
  <c r="I24" i="169"/>
  <c r="K24" i="169"/>
  <c r="B25" i="169"/>
  <c r="C25" i="169"/>
  <c r="F25" i="169"/>
  <c r="I25" i="169" s="1"/>
  <c r="G25" i="169"/>
  <c r="H25" i="169"/>
  <c r="B26" i="169"/>
  <c r="J26" i="169" s="1"/>
  <c r="C26" i="169"/>
  <c r="E26" i="169"/>
  <c r="F26" i="169"/>
  <c r="G26" i="169"/>
  <c r="H26" i="169" s="1"/>
  <c r="B27" i="169"/>
  <c r="E27" i="169" s="1"/>
  <c r="C27" i="169"/>
  <c r="D27" i="169"/>
  <c r="F27" i="169"/>
  <c r="G27" i="169"/>
  <c r="J27" i="169"/>
  <c r="B28" i="169"/>
  <c r="C28" i="169"/>
  <c r="F28" i="169"/>
  <c r="G28" i="169"/>
  <c r="J28" i="169"/>
  <c r="B29" i="169"/>
  <c r="E29" i="169" s="1"/>
  <c r="C29" i="169"/>
  <c r="D29" i="169"/>
  <c r="F29" i="169"/>
  <c r="G29" i="169"/>
  <c r="H29" i="169" s="1"/>
  <c r="K29" i="169"/>
  <c r="B30" i="169"/>
  <c r="C30" i="169"/>
  <c r="F30" i="169"/>
  <c r="G30" i="169"/>
  <c r="J30" i="169"/>
  <c r="B31" i="169"/>
  <c r="C31" i="169"/>
  <c r="D31" i="169" s="1"/>
  <c r="F31" i="169"/>
  <c r="G31" i="169"/>
  <c r="H31" i="169"/>
  <c r="K31" i="169"/>
  <c r="B32" i="169"/>
  <c r="C32" i="169"/>
  <c r="F32" i="169"/>
  <c r="G32" i="169"/>
  <c r="I32" i="169"/>
  <c r="K32" i="169"/>
  <c r="B33" i="169"/>
  <c r="C33" i="169"/>
  <c r="F33" i="169"/>
  <c r="I33" i="169" s="1"/>
  <c r="G33" i="169"/>
  <c r="H33" i="169"/>
  <c r="B35" i="169"/>
  <c r="C35" i="169"/>
  <c r="E35" i="169"/>
  <c r="F35" i="169"/>
  <c r="G35" i="169"/>
  <c r="J35" i="169"/>
  <c r="B36" i="169"/>
  <c r="E36" i="169" s="1"/>
  <c r="C36" i="169"/>
  <c r="D36" i="169"/>
  <c r="F36" i="169"/>
  <c r="G36" i="169"/>
  <c r="J36" i="169"/>
  <c r="B39" i="169"/>
  <c r="C39" i="169"/>
  <c r="F39" i="169"/>
  <c r="J39" i="169" s="1"/>
  <c r="G39" i="169"/>
  <c r="I39" i="169"/>
  <c r="K39" i="169"/>
  <c r="L39" i="169" s="1"/>
  <c r="B40" i="169"/>
  <c r="C40" i="169"/>
  <c r="D40" i="169" s="1"/>
  <c r="F40" i="169"/>
  <c r="G40" i="169"/>
  <c r="H40" i="169"/>
  <c r="K40" i="169"/>
  <c r="B41" i="169"/>
  <c r="C41" i="169"/>
  <c r="E41" i="169"/>
  <c r="F41" i="169"/>
  <c r="G41" i="169"/>
  <c r="J41" i="169"/>
  <c r="B42" i="169"/>
  <c r="E42" i="169" s="1"/>
  <c r="C42" i="169"/>
  <c r="D42" i="169"/>
  <c r="F42" i="169"/>
  <c r="G42" i="169"/>
  <c r="B43" i="169"/>
  <c r="C43" i="169"/>
  <c r="F43" i="169"/>
  <c r="J43" i="169" s="1"/>
  <c r="G43" i="169"/>
  <c r="I43" i="169"/>
  <c r="K43" i="169"/>
  <c r="L43" i="169" s="1"/>
  <c r="B44" i="169"/>
  <c r="C44" i="169"/>
  <c r="D44" i="169" s="1"/>
  <c r="F44" i="169"/>
  <c r="G44" i="169"/>
  <c r="H44" i="169" s="1"/>
  <c r="J44" i="169"/>
  <c r="B45" i="169"/>
  <c r="C45" i="169"/>
  <c r="D45" i="169" s="1"/>
  <c r="F45" i="169"/>
  <c r="J45" i="169" s="1"/>
  <c r="G45" i="169"/>
  <c r="I45" i="169"/>
  <c r="K45" i="169"/>
  <c r="B46" i="169"/>
  <c r="C46" i="169"/>
  <c r="D46" i="169" s="1"/>
  <c r="F46" i="169"/>
  <c r="I46" i="169" s="1"/>
  <c r="G46" i="169"/>
  <c r="H46" i="169"/>
  <c r="K46" i="169"/>
  <c r="B47" i="169"/>
  <c r="C47" i="169"/>
  <c r="E47" i="169"/>
  <c r="F47" i="169"/>
  <c r="G47" i="169"/>
  <c r="H47" i="169" s="1"/>
  <c r="J47" i="169"/>
  <c r="B48" i="169"/>
  <c r="E48" i="169" s="1"/>
  <c r="C48" i="169"/>
  <c r="D48" i="169"/>
  <c r="F48" i="169"/>
  <c r="G48" i="169"/>
  <c r="H48" i="169" s="1"/>
  <c r="J48" i="169"/>
  <c r="B49" i="169"/>
  <c r="C49" i="169"/>
  <c r="D49" i="169" s="1"/>
  <c r="F49" i="169"/>
  <c r="J49" i="169" s="1"/>
  <c r="G49" i="169"/>
  <c r="I49" i="169"/>
  <c r="K49" i="169"/>
  <c r="B50" i="169"/>
  <c r="C50" i="169"/>
  <c r="D50" i="169" s="1"/>
  <c r="F50" i="169"/>
  <c r="I50" i="169" s="1"/>
  <c r="G50" i="169"/>
  <c r="H50" i="169"/>
  <c r="K50" i="169"/>
  <c r="B51" i="169"/>
  <c r="C51" i="169"/>
  <c r="E51" i="169"/>
  <c r="F51" i="169"/>
  <c r="G51" i="169"/>
  <c r="H51" i="169" s="1"/>
  <c r="J51" i="169"/>
  <c r="B52" i="169"/>
  <c r="E52" i="169" s="1"/>
  <c r="C52" i="169"/>
  <c r="D52" i="169"/>
  <c r="F52" i="169"/>
  <c r="G52" i="169"/>
  <c r="H52" i="169" s="1"/>
  <c r="J52" i="169"/>
  <c r="B53" i="169"/>
  <c r="C53" i="169"/>
  <c r="D53" i="169" s="1"/>
  <c r="F53" i="169"/>
  <c r="J53" i="169" s="1"/>
  <c r="G53" i="169"/>
  <c r="I53" i="169"/>
  <c r="K53" i="169"/>
  <c r="F4" i="168"/>
  <c r="G4" i="168"/>
  <c r="J4" i="168"/>
  <c r="K4" i="168"/>
  <c r="F7" i="168"/>
  <c r="B8" i="168"/>
  <c r="C8" i="168"/>
  <c r="E8" i="168"/>
  <c r="F8" i="168"/>
  <c r="G8" i="168"/>
  <c r="J8" i="168"/>
  <c r="D9" i="168"/>
  <c r="E9" i="168"/>
  <c r="H9" i="168"/>
  <c r="I9" i="168"/>
  <c r="J9" i="168"/>
  <c r="K9" i="168"/>
  <c r="L9" i="168"/>
  <c r="D10" i="168"/>
  <c r="E10" i="168"/>
  <c r="H10" i="168"/>
  <c r="I10" i="168"/>
  <c r="J10" i="168"/>
  <c r="K10" i="168"/>
  <c r="L10" i="168" s="1"/>
  <c r="D11" i="168"/>
  <c r="E11" i="168"/>
  <c r="H11" i="168"/>
  <c r="I11" i="168"/>
  <c r="J11" i="168"/>
  <c r="K11" i="168"/>
  <c r="L11" i="168"/>
  <c r="D12" i="168"/>
  <c r="E12" i="168"/>
  <c r="H12" i="168"/>
  <c r="I12" i="168"/>
  <c r="J12" i="168"/>
  <c r="K12" i="168"/>
  <c r="L12" i="168" s="1"/>
  <c r="D13" i="168"/>
  <c r="E13" i="168"/>
  <c r="H13" i="168"/>
  <c r="I13" i="168"/>
  <c r="J13" i="168"/>
  <c r="K13" i="168"/>
  <c r="L13" i="168"/>
  <c r="D14" i="168"/>
  <c r="E14" i="168"/>
  <c r="H14" i="168"/>
  <c r="I14" i="168"/>
  <c r="J14" i="168"/>
  <c r="K14" i="168"/>
  <c r="L14" i="168" s="1"/>
  <c r="D15" i="168"/>
  <c r="E15" i="168"/>
  <c r="H15" i="168"/>
  <c r="I15" i="168"/>
  <c r="J15" i="168"/>
  <c r="K15" i="168"/>
  <c r="L15" i="168"/>
  <c r="D16" i="168"/>
  <c r="E16" i="168"/>
  <c r="H16" i="168"/>
  <c r="I16" i="168"/>
  <c r="J16" i="168"/>
  <c r="K16" i="168"/>
  <c r="L16" i="168" s="1"/>
  <c r="B17" i="168"/>
  <c r="E17" i="168" s="1"/>
  <c r="C17" i="168"/>
  <c r="D17" i="168"/>
  <c r="F17" i="168"/>
  <c r="I17" i="168" s="1"/>
  <c r="G17" i="168"/>
  <c r="H17" i="168"/>
  <c r="J17" i="168"/>
  <c r="K17" i="168"/>
  <c r="L17" i="168"/>
  <c r="D18" i="168"/>
  <c r="E18" i="168"/>
  <c r="H18" i="168"/>
  <c r="I18" i="168"/>
  <c r="J18" i="168"/>
  <c r="K18" i="168"/>
  <c r="L18" i="168" s="1"/>
  <c r="D19" i="168"/>
  <c r="E19" i="168"/>
  <c r="H19" i="168"/>
  <c r="I19" i="168"/>
  <c r="J19" i="168"/>
  <c r="K19" i="168"/>
  <c r="L19" i="168"/>
  <c r="D20" i="168"/>
  <c r="E20" i="168"/>
  <c r="H20" i="168"/>
  <c r="I20" i="168"/>
  <c r="J20" i="168"/>
  <c r="K20" i="168"/>
  <c r="L20" i="168" s="1"/>
  <c r="D21" i="168"/>
  <c r="E21" i="168"/>
  <c r="H21" i="168"/>
  <c r="I21" i="168"/>
  <c r="J21" i="168"/>
  <c r="K21" i="168"/>
  <c r="L21" i="168"/>
  <c r="D22" i="168"/>
  <c r="E22" i="168"/>
  <c r="H22" i="168"/>
  <c r="I22" i="168"/>
  <c r="J22" i="168"/>
  <c r="K22" i="168"/>
  <c r="L22" i="168" s="1"/>
  <c r="D23" i="168"/>
  <c r="E23" i="168"/>
  <c r="H23" i="168"/>
  <c r="I23" i="168"/>
  <c r="J23" i="168"/>
  <c r="K23" i="168"/>
  <c r="L23" i="168"/>
  <c r="D24" i="168"/>
  <c r="E24" i="168"/>
  <c r="H24" i="168"/>
  <c r="I24" i="168"/>
  <c r="J24" i="168"/>
  <c r="K24" i="168"/>
  <c r="L24" i="168" s="1"/>
  <c r="D25" i="168"/>
  <c r="E25" i="168"/>
  <c r="H25" i="168"/>
  <c r="I25" i="168"/>
  <c r="J25" i="168"/>
  <c r="K25" i="168"/>
  <c r="L25" i="168"/>
  <c r="D26" i="168"/>
  <c r="E26" i="168"/>
  <c r="H26" i="168"/>
  <c r="I26" i="168"/>
  <c r="J26" i="168"/>
  <c r="K26" i="168"/>
  <c r="L26" i="168" s="1"/>
  <c r="D27" i="168"/>
  <c r="E27" i="168"/>
  <c r="H27" i="168"/>
  <c r="I27" i="168"/>
  <c r="J27" i="168"/>
  <c r="K27" i="168"/>
  <c r="L27" i="168"/>
  <c r="D28" i="168"/>
  <c r="E28" i="168"/>
  <c r="H28" i="168"/>
  <c r="I28" i="168"/>
  <c r="J28" i="168"/>
  <c r="K28" i="168"/>
  <c r="L28" i="168" s="1"/>
  <c r="D29" i="168"/>
  <c r="E29" i="168"/>
  <c r="H29" i="168"/>
  <c r="I29" i="168"/>
  <c r="J29" i="168"/>
  <c r="K29" i="168"/>
  <c r="L29" i="168"/>
  <c r="D30" i="168"/>
  <c r="E30" i="168"/>
  <c r="H30" i="168"/>
  <c r="I30" i="168"/>
  <c r="J30" i="168"/>
  <c r="K30" i="168"/>
  <c r="L30" i="168" s="1"/>
  <c r="D31" i="168"/>
  <c r="E31" i="168"/>
  <c r="H31" i="168"/>
  <c r="I31" i="168"/>
  <c r="J31" i="168"/>
  <c r="K31" i="168"/>
  <c r="L31" i="168"/>
  <c r="D32" i="168"/>
  <c r="E32" i="168"/>
  <c r="H32" i="168"/>
  <c r="I32" i="168"/>
  <c r="J32" i="168"/>
  <c r="K32" i="168"/>
  <c r="L32" i="168" s="1"/>
  <c r="D33" i="168"/>
  <c r="E33" i="168"/>
  <c r="H33" i="168"/>
  <c r="I33" i="168"/>
  <c r="J33" i="168"/>
  <c r="K33" i="168"/>
  <c r="L33" i="168"/>
  <c r="B34" i="168"/>
  <c r="C34" i="168"/>
  <c r="D34" i="168" s="1"/>
  <c r="F34" i="168"/>
  <c r="G34" i="168"/>
  <c r="H34" i="168" s="1"/>
  <c r="I34" i="168"/>
  <c r="J34" i="168"/>
  <c r="K34" i="168"/>
  <c r="L34" i="168" s="1"/>
  <c r="D35" i="168"/>
  <c r="E35" i="168"/>
  <c r="H35" i="168"/>
  <c r="I35" i="168"/>
  <c r="J35" i="168"/>
  <c r="K35" i="168"/>
  <c r="L35" i="168"/>
  <c r="D36" i="168"/>
  <c r="E36" i="168"/>
  <c r="H36" i="168"/>
  <c r="I36" i="168"/>
  <c r="J36" i="168"/>
  <c r="K36" i="168"/>
  <c r="L36" i="168" s="1"/>
  <c r="B39" i="168"/>
  <c r="C39" i="168"/>
  <c r="D39" i="168"/>
  <c r="F39" i="168"/>
  <c r="G39" i="168"/>
  <c r="H39" i="168"/>
  <c r="K39" i="168"/>
  <c r="B40" i="168"/>
  <c r="C40" i="168"/>
  <c r="D40" i="168" s="1"/>
  <c r="E40" i="168"/>
  <c r="F40" i="168"/>
  <c r="G40" i="168"/>
  <c r="H40" i="168" s="1"/>
  <c r="J40" i="168"/>
  <c r="B41" i="168"/>
  <c r="C41" i="168"/>
  <c r="D41" i="168"/>
  <c r="F41" i="168"/>
  <c r="G41" i="168"/>
  <c r="H41" i="168"/>
  <c r="J41" i="168"/>
  <c r="K41" i="168"/>
  <c r="L41" i="168" s="1"/>
  <c r="B42" i="168"/>
  <c r="C42" i="168"/>
  <c r="D42" i="168" s="1"/>
  <c r="F42" i="168"/>
  <c r="G42" i="168"/>
  <c r="H42" i="168" s="1"/>
  <c r="J42" i="168"/>
  <c r="K42" i="168"/>
  <c r="L42" i="168" s="1"/>
  <c r="B43" i="168"/>
  <c r="C43" i="168"/>
  <c r="D43" i="168"/>
  <c r="F43" i="168"/>
  <c r="G43" i="168"/>
  <c r="H43" i="168"/>
  <c r="K43" i="168"/>
  <c r="B44" i="168"/>
  <c r="C44" i="168"/>
  <c r="D44" i="168" s="1"/>
  <c r="E44" i="168"/>
  <c r="F44" i="168"/>
  <c r="G44" i="168"/>
  <c r="H44" i="168" s="1"/>
  <c r="J44" i="168"/>
  <c r="B45" i="168"/>
  <c r="E45" i="168" s="1"/>
  <c r="C45" i="168"/>
  <c r="D45" i="168"/>
  <c r="F45" i="168"/>
  <c r="G45" i="168"/>
  <c r="H45" i="168" s="1"/>
  <c r="J45" i="168"/>
  <c r="K45" i="168"/>
  <c r="L45" i="168"/>
  <c r="B46" i="168"/>
  <c r="C46" i="168"/>
  <c r="D46" i="168" s="1"/>
  <c r="F46" i="168"/>
  <c r="G46" i="168"/>
  <c r="H46" i="168" s="1"/>
  <c r="J46" i="168"/>
  <c r="B47" i="168"/>
  <c r="E47" i="168" s="1"/>
  <c r="C47" i="168"/>
  <c r="D47" i="168"/>
  <c r="F47" i="168"/>
  <c r="G47" i="168"/>
  <c r="H47" i="168" s="1"/>
  <c r="K47" i="168"/>
  <c r="B48" i="168"/>
  <c r="C48" i="168"/>
  <c r="D48" i="168" s="1"/>
  <c r="F48" i="168"/>
  <c r="G48" i="168"/>
  <c r="J48" i="168"/>
  <c r="B49" i="168"/>
  <c r="C49" i="168"/>
  <c r="D49" i="168"/>
  <c r="F49" i="168"/>
  <c r="G49" i="168"/>
  <c r="H49" i="168"/>
  <c r="J49" i="168"/>
  <c r="K49" i="168"/>
  <c r="L49" i="168" s="1"/>
  <c r="B50" i="168"/>
  <c r="C50" i="168"/>
  <c r="D50" i="168" s="1"/>
  <c r="F50" i="168"/>
  <c r="G50" i="168"/>
  <c r="H50" i="168" s="1"/>
  <c r="J50" i="168"/>
  <c r="K50" i="168"/>
  <c r="B51" i="168"/>
  <c r="E51" i="168" s="1"/>
  <c r="C51" i="168"/>
  <c r="D51" i="168"/>
  <c r="F51" i="168"/>
  <c r="G51" i="168"/>
  <c r="H51" i="168" s="1"/>
  <c r="K51" i="168"/>
  <c r="B52" i="168"/>
  <c r="C52" i="168"/>
  <c r="D52" i="168" s="1"/>
  <c r="E52" i="168"/>
  <c r="F52" i="168"/>
  <c r="G52" i="168"/>
  <c r="H52" i="168" s="1"/>
  <c r="J52" i="168"/>
  <c r="B53" i="168"/>
  <c r="E53" i="168" s="1"/>
  <c r="C53" i="168"/>
  <c r="D53" i="168"/>
  <c r="F53" i="168"/>
  <c r="G53" i="168"/>
  <c r="H53" i="168" s="1"/>
  <c r="J53" i="168"/>
  <c r="K53" i="168"/>
  <c r="L53" i="168"/>
  <c r="F4" i="167"/>
  <c r="G4" i="167"/>
  <c r="J4" i="167"/>
  <c r="K4" i="167"/>
  <c r="F7" i="167"/>
  <c r="B8" i="167"/>
  <c r="C8" i="167"/>
  <c r="E8" i="167"/>
  <c r="F8" i="167"/>
  <c r="G8" i="167"/>
  <c r="J8" i="167"/>
  <c r="D9" i="167"/>
  <c r="E9" i="167"/>
  <c r="H9" i="167"/>
  <c r="I9" i="167"/>
  <c r="J9" i="167"/>
  <c r="K9" i="167"/>
  <c r="L9" i="167"/>
  <c r="D10" i="167"/>
  <c r="E10" i="167"/>
  <c r="H10" i="167"/>
  <c r="I10" i="167"/>
  <c r="J10" i="167"/>
  <c r="K10" i="167"/>
  <c r="L10" i="167" s="1"/>
  <c r="D11" i="167"/>
  <c r="E11" i="167"/>
  <c r="H11" i="167"/>
  <c r="I11" i="167"/>
  <c r="J11" i="167"/>
  <c r="K11" i="167"/>
  <c r="L11" i="167"/>
  <c r="D12" i="167"/>
  <c r="E12" i="167"/>
  <c r="H12" i="167"/>
  <c r="I12" i="167"/>
  <c r="J12" i="167"/>
  <c r="K12" i="167"/>
  <c r="L12" i="167" s="1"/>
  <c r="D13" i="167"/>
  <c r="E13" i="167"/>
  <c r="H13" i="167"/>
  <c r="I13" i="167"/>
  <c r="J13" i="167"/>
  <c r="K13" i="167"/>
  <c r="L13" i="167"/>
  <c r="D14" i="167"/>
  <c r="E14" i="167"/>
  <c r="H14" i="167"/>
  <c r="I14" i="167"/>
  <c r="J14" i="167"/>
  <c r="K14" i="167"/>
  <c r="L14" i="167" s="1"/>
  <c r="D15" i="167"/>
  <c r="E15" i="167"/>
  <c r="H15" i="167"/>
  <c r="I15" i="167"/>
  <c r="J15" i="167"/>
  <c r="K15" i="167"/>
  <c r="L15" i="167"/>
  <c r="D16" i="167"/>
  <c r="E16" i="167"/>
  <c r="H16" i="167"/>
  <c r="I16" i="167"/>
  <c r="J16" i="167"/>
  <c r="K16" i="167"/>
  <c r="L16" i="167" s="1"/>
  <c r="B17" i="167"/>
  <c r="E17" i="167" s="1"/>
  <c r="C17" i="167"/>
  <c r="D17" i="167"/>
  <c r="F17" i="167"/>
  <c r="I17" i="167" s="1"/>
  <c r="G17" i="167"/>
  <c r="H17" i="167"/>
  <c r="J17" i="167"/>
  <c r="K17" i="167"/>
  <c r="L17" i="167"/>
  <c r="D18" i="167"/>
  <c r="E18" i="167"/>
  <c r="H18" i="167"/>
  <c r="I18" i="167"/>
  <c r="J18" i="167"/>
  <c r="K18" i="167"/>
  <c r="L18" i="167" s="1"/>
  <c r="D19" i="167"/>
  <c r="E19" i="167"/>
  <c r="H19" i="167"/>
  <c r="I19" i="167"/>
  <c r="J19" i="167"/>
  <c r="K19" i="167"/>
  <c r="L19" i="167"/>
  <c r="D20" i="167"/>
  <c r="E20" i="167"/>
  <c r="H20" i="167"/>
  <c r="I20" i="167"/>
  <c r="J20" i="167"/>
  <c r="K20" i="167"/>
  <c r="L20" i="167" s="1"/>
  <c r="D21" i="167"/>
  <c r="E21" i="167"/>
  <c r="H21" i="167"/>
  <c r="I21" i="167"/>
  <c r="J21" i="167"/>
  <c r="K21" i="167"/>
  <c r="L21" i="167"/>
  <c r="D22" i="167"/>
  <c r="E22" i="167"/>
  <c r="H22" i="167"/>
  <c r="I22" i="167"/>
  <c r="J22" i="167"/>
  <c r="K22" i="167"/>
  <c r="L22" i="167" s="1"/>
  <c r="D23" i="167"/>
  <c r="E23" i="167"/>
  <c r="H23" i="167"/>
  <c r="I23" i="167"/>
  <c r="J23" i="167"/>
  <c r="K23" i="167"/>
  <c r="L23" i="167"/>
  <c r="D24" i="167"/>
  <c r="E24" i="167"/>
  <c r="H24" i="167"/>
  <c r="I24" i="167"/>
  <c r="J24" i="167"/>
  <c r="K24" i="167"/>
  <c r="L24" i="167" s="1"/>
  <c r="D25" i="167"/>
  <c r="E25" i="167"/>
  <c r="H25" i="167"/>
  <c r="I25" i="167"/>
  <c r="J25" i="167"/>
  <c r="K25" i="167"/>
  <c r="L25" i="167"/>
  <c r="D26" i="167"/>
  <c r="E26" i="167"/>
  <c r="H26" i="167"/>
  <c r="I26" i="167"/>
  <c r="J26" i="167"/>
  <c r="K26" i="167"/>
  <c r="L26" i="167" s="1"/>
  <c r="D27" i="167"/>
  <c r="E27" i="167"/>
  <c r="H27" i="167"/>
  <c r="I27" i="167"/>
  <c r="J27" i="167"/>
  <c r="K27" i="167"/>
  <c r="L27" i="167"/>
  <c r="D28" i="167"/>
  <c r="E28" i="167"/>
  <c r="H28" i="167"/>
  <c r="I28" i="167"/>
  <c r="J28" i="167"/>
  <c r="K28" i="167"/>
  <c r="L28" i="167" s="1"/>
  <c r="D29" i="167"/>
  <c r="E29" i="167"/>
  <c r="H29" i="167"/>
  <c r="I29" i="167"/>
  <c r="J29" i="167"/>
  <c r="K29" i="167"/>
  <c r="L29" i="167"/>
  <c r="D30" i="167"/>
  <c r="E30" i="167"/>
  <c r="H30" i="167"/>
  <c r="I30" i="167"/>
  <c r="J30" i="167"/>
  <c r="K30" i="167"/>
  <c r="L30" i="167" s="1"/>
  <c r="D31" i="167"/>
  <c r="E31" i="167"/>
  <c r="H31" i="167"/>
  <c r="I31" i="167"/>
  <c r="J31" i="167"/>
  <c r="K31" i="167"/>
  <c r="L31" i="167"/>
  <c r="D32" i="167"/>
  <c r="E32" i="167"/>
  <c r="H32" i="167"/>
  <c r="I32" i="167"/>
  <c r="J32" i="167"/>
  <c r="K32" i="167"/>
  <c r="L32" i="167" s="1"/>
  <c r="D33" i="167"/>
  <c r="E33" i="167"/>
  <c r="H33" i="167"/>
  <c r="I33" i="167"/>
  <c r="J33" i="167"/>
  <c r="K33" i="167"/>
  <c r="L33" i="167"/>
  <c r="B34" i="167"/>
  <c r="C34" i="167"/>
  <c r="D34" i="167" s="1"/>
  <c r="F34" i="167"/>
  <c r="G34" i="167"/>
  <c r="H34" i="167" s="1"/>
  <c r="I34" i="167"/>
  <c r="J34" i="167"/>
  <c r="K34" i="167"/>
  <c r="L34" i="167" s="1"/>
  <c r="D35" i="167"/>
  <c r="E35" i="167"/>
  <c r="H35" i="167"/>
  <c r="I35" i="167"/>
  <c r="J35" i="167"/>
  <c r="K35" i="167"/>
  <c r="L35" i="167"/>
  <c r="D36" i="167"/>
  <c r="E36" i="167"/>
  <c r="H36" i="167"/>
  <c r="I36" i="167"/>
  <c r="J36" i="167"/>
  <c r="K36" i="167"/>
  <c r="L36" i="167" s="1"/>
  <c r="B37" i="167"/>
  <c r="F37" i="167"/>
  <c r="J37" i="167"/>
  <c r="B38" i="167"/>
  <c r="C38" i="167"/>
  <c r="E38" i="167"/>
  <c r="F38" i="167"/>
  <c r="G38" i="167"/>
  <c r="J38" i="167"/>
  <c r="D39" i="167"/>
  <c r="E39" i="167"/>
  <c r="H39" i="167"/>
  <c r="I39" i="167"/>
  <c r="J39" i="167"/>
  <c r="K39" i="167"/>
  <c r="L39" i="167"/>
  <c r="D40" i="167"/>
  <c r="E40" i="167"/>
  <c r="H40" i="167"/>
  <c r="I40" i="167"/>
  <c r="J40" i="167"/>
  <c r="K40" i="167"/>
  <c r="L40" i="167" s="1"/>
  <c r="D41" i="167"/>
  <c r="E41" i="167"/>
  <c r="H41" i="167"/>
  <c r="I41" i="167"/>
  <c r="J41" i="167"/>
  <c r="K41" i="167"/>
  <c r="L41" i="167"/>
  <c r="D42" i="167"/>
  <c r="E42" i="167"/>
  <c r="H42" i="167"/>
  <c r="I42" i="167"/>
  <c r="J42" i="167"/>
  <c r="K42" i="167"/>
  <c r="L42" i="167" s="1"/>
  <c r="D43" i="167"/>
  <c r="E43" i="167"/>
  <c r="H43" i="167"/>
  <c r="I43" i="167"/>
  <c r="J43" i="167"/>
  <c r="K43" i="167"/>
  <c r="L43" i="167"/>
  <c r="D44" i="167"/>
  <c r="E44" i="167"/>
  <c r="H44" i="167"/>
  <c r="I44" i="167"/>
  <c r="J44" i="167"/>
  <c r="K44" i="167"/>
  <c r="L44" i="167" s="1"/>
  <c r="D45" i="167"/>
  <c r="E45" i="167"/>
  <c r="H45" i="167"/>
  <c r="I45" i="167"/>
  <c r="J45" i="167"/>
  <c r="K45" i="167"/>
  <c r="L45" i="167"/>
  <c r="D46" i="167"/>
  <c r="E46" i="167"/>
  <c r="H46" i="167"/>
  <c r="I46" i="167"/>
  <c r="J46" i="167"/>
  <c r="K46" i="167"/>
  <c r="L46" i="167" s="1"/>
  <c r="D47" i="167"/>
  <c r="E47" i="167"/>
  <c r="H47" i="167"/>
  <c r="I47" i="167"/>
  <c r="J47" i="167"/>
  <c r="K47" i="167"/>
  <c r="L47" i="167"/>
  <c r="D48" i="167"/>
  <c r="E48" i="167"/>
  <c r="H48" i="167"/>
  <c r="I48" i="167"/>
  <c r="J48" i="167"/>
  <c r="K48" i="167"/>
  <c r="L48" i="167" s="1"/>
  <c r="D49" i="167"/>
  <c r="E49" i="167"/>
  <c r="H49" i="167"/>
  <c r="I49" i="167"/>
  <c r="J49" i="167"/>
  <c r="K49" i="167"/>
  <c r="L49" i="167"/>
  <c r="D50" i="167"/>
  <c r="E50" i="167"/>
  <c r="H50" i="167"/>
  <c r="I50" i="167"/>
  <c r="J50" i="167"/>
  <c r="K50" i="167"/>
  <c r="L50" i="167" s="1"/>
  <c r="D51" i="167"/>
  <c r="E51" i="167"/>
  <c r="H51" i="167"/>
  <c r="I51" i="167"/>
  <c r="J51" i="167"/>
  <c r="K51" i="167"/>
  <c r="L51" i="167"/>
  <c r="D52" i="167"/>
  <c r="E52" i="167"/>
  <c r="H52" i="167"/>
  <c r="I52" i="167"/>
  <c r="J52" i="167"/>
  <c r="K52" i="167"/>
  <c r="L52" i="167" s="1"/>
  <c r="D53" i="167"/>
  <c r="E53" i="167"/>
  <c r="H53" i="167"/>
  <c r="I53" i="167"/>
  <c r="J53" i="167"/>
  <c r="K53" i="167"/>
  <c r="L53" i="167"/>
  <c r="F4" i="166"/>
  <c r="G4" i="166"/>
  <c r="J4" i="166"/>
  <c r="K4" i="166"/>
  <c r="B8" i="166"/>
  <c r="B7" i="166" s="1"/>
  <c r="C8" i="166"/>
  <c r="C7" i="166" s="1"/>
  <c r="E8" i="166"/>
  <c r="F8" i="166"/>
  <c r="F7" i="166" s="1"/>
  <c r="G8" i="166"/>
  <c r="G7" i="166" s="1"/>
  <c r="I8" i="166"/>
  <c r="J8" i="166"/>
  <c r="K8" i="166"/>
  <c r="L8" i="166" s="1"/>
  <c r="D9" i="166"/>
  <c r="E9" i="166"/>
  <c r="H9" i="166"/>
  <c r="I9" i="166"/>
  <c r="J9" i="166"/>
  <c r="K9" i="166"/>
  <c r="L9" i="166"/>
  <c r="D10" i="166"/>
  <c r="E10" i="166"/>
  <c r="H10" i="166"/>
  <c r="I10" i="166"/>
  <c r="J10" i="166"/>
  <c r="K10" i="166"/>
  <c r="L10" i="166" s="1"/>
  <c r="D11" i="166"/>
  <c r="E11" i="166"/>
  <c r="H11" i="166"/>
  <c r="I11" i="166"/>
  <c r="J11" i="166"/>
  <c r="K11" i="166"/>
  <c r="L11" i="166"/>
  <c r="D12" i="166"/>
  <c r="E12" i="166"/>
  <c r="H12" i="166"/>
  <c r="I12" i="166"/>
  <c r="J12" i="166"/>
  <c r="K12" i="166"/>
  <c r="L12" i="166" s="1"/>
  <c r="D13" i="166"/>
  <c r="E13" i="166"/>
  <c r="H13" i="166"/>
  <c r="I13" i="166"/>
  <c r="J13" i="166"/>
  <c r="K13" i="166"/>
  <c r="L13" i="166"/>
  <c r="D14" i="166"/>
  <c r="E14" i="166"/>
  <c r="H14" i="166"/>
  <c r="I14" i="166"/>
  <c r="J14" i="166"/>
  <c r="K14" i="166"/>
  <c r="L14" i="166" s="1"/>
  <c r="D15" i="166"/>
  <c r="E15" i="166"/>
  <c r="H15" i="166"/>
  <c r="I15" i="166"/>
  <c r="J15" i="166"/>
  <c r="K15" i="166"/>
  <c r="L15" i="166"/>
  <c r="D16" i="166"/>
  <c r="E16" i="166"/>
  <c r="H16" i="166"/>
  <c r="I16" i="166"/>
  <c r="J16" i="166"/>
  <c r="K16" i="166"/>
  <c r="L16" i="166" s="1"/>
  <c r="B17" i="166"/>
  <c r="E17" i="166" s="1"/>
  <c r="C17" i="166"/>
  <c r="D17" i="166"/>
  <c r="F17" i="166"/>
  <c r="I17" i="166" s="1"/>
  <c r="G17" i="166"/>
  <c r="H17" i="166"/>
  <c r="J17" i="166"/>
  <c r="K17" i="166"/>
  <c r="L17" i="166"/>
  <c r="D18" i="166"/>
  <c r="E18" i="166"/>
  <c r="H18" i="166"/>
  <c r="I18" i="166"/>
  <c r="J18" i="166"/>
  <c r="K18" i="166"/>
  <c r="L18" i="166" s="1"/>
  <c r="D19" i="166"/>
  <c r="E19" i="166"/>
  <c r="H19" i="166"/>
  <c r="I19" i="166"/>
  <c r="J19" i="166"/>
  <c r="K19" i="166"/>
  <c r="L19" i="166" s="1"/>
  <c r="D20" i="166"/>
  <c r="E20" i="166"/>
  <c r="H20" i="166"/>
  <c r="I20" i="166"/>
  <c r="J20" i="166"/>
  <c r="K20" i="166"/>
  <c r="L20" i="166" s="1"/>
  <c r="D21" i="166"/>
  <c r="E21" i="166"/>
  <c r="H21" i="166"/>
  <c r="I21" i="166"/>
  <c r="J21" i="166"/>
  <c r="K21" i="166"/>
  <c r="L21" i="166"/>
  <c r="D22" i="166"/>
  <c r="E22" i="166"/>
  <c r="H22" i="166"/>
  <c r="I22" i="166"/>
  <c r="J22" i="166"/>
  <c r="K22" i="166"/>
  <c r="L22" i="166" s="1"/>
  <c r="D23" i="166"/>
  <c r="E23" i="166"/>
  <c r="H23" i="166"/>
  <c r="I23" i="166"/>
  <c r="J23" i="166"/>
  <c r="K23" i="166"/>
  <c r="L23" i="166"/>
  <c r="D24" i="166"/>
  <c r="E24" i="166"/>
  <c r="H24" i="166"/>
  <c r="I24" i="166"/>
  <c r="J24" i="166"/>
  <c r="K24" i="166"/>
  <c r="L24" i="166" s="1"/>
  <c r="D25" i="166"/>
  <c r="E25" i="166"/>
  <c r="H25" i="166"/>
  <c r="I25" i="166"/>
  <c r="J25" i="166"/>
  <c r="K25" i="166"/>
  <c r="L25" i="166"/>
  <c r="D26" i="166"/>
  <c r="E26" i="166"/>
  <c r="H26" i="166"/>
  <c r="I26" i="166"/>
  <c r="J26" i="166"/>
  <c r="K26" i="166"/>
  <c r="L26" i="166" s="1"/>
  <c r="D27" i="166"/>
  <c r="E27" i="166"/>
  <c r="H27" i="166"/>
  <c r="I27" i="166"/>
  <c r="J27" i="166"/>
  <c r="K27" i="166"/>
  <c r="L27" i="166"/>
  <c r="D28" i="166"/>
  <c r="E28" i="166"/>
  <c r="H28" i="166"/>
  <c r="I28" i="166"/>
  <c r="J28" i="166"/>
  <c r="K28" i="166"/>
  <c r="L28" i="166" s="1"/>
  <c r="D29" i="166"/>
  <c r="E29" i="166"/>
  <c r="H29" i="166"/>
  <c r="I29" i="166"/>
  <c r="J29" i="166"/>
  <c r="K29" i="166"/>
  <c r="L29" i="166"/>
  <c r="D30" i="166"/>
  <c r="E30" i="166"/>
  <c r="H30" i="166"/>
  <c r="I30" i="166"/>
  <c r="J30" i="166"/>
  <c r="K30" i="166"/>
  <c r="L30" i="166" s="1"/>
  <c r="D31" i="166"/>
  <c r="E31" i="166"/>
  <c r="H31" i="166"/>
  <c r="I31" i="166"/>
  <c r="J31" i="166"/>
  <c r="K31" i="166"/>
  <c r="L31" i="166"/>
  <c r="D32" i="166"/>
  <c r="E32" i="166"/>
  <c r="H32" i="166"/>
  <c r="I32" i="166"/>
  <c r="J32" i="166"/>
  <c r="K32" i="166"/>
  <c r="L32" i="166" s="1"/>
  <c r="D33" i="166"/>
  <c r="E33" i="166"/>
  <c r="H33" i="166"/>
  <c r="I33" i="166"/>
  <c r="J33" i="166"/>
  <c r="K33" i="166"/>
  <c r="L33" i="166" s="1"/>
  <c r="B34" i="166"/>
  <c r="C34" i="166"/>
  <c r="D34" i="166"/>
  <c r="E34" i="166"/>
  <c r="F34" i="166"/>
  <c r="G34" i="166"/>
  <c r="H34" i="166"/>
  <c r="I34" i="166"/>
  <c r="J34" i="166"/>
  <c r="K34" i="166"/>
  <c r="L34" i="166"/>
  <c r="D35" i="166"/>
  <c r="E35" i="166"/>
  <c r="H35" i="166"/>
  <c r="I35" i="166"/>
  <c r="J35" i="166"/>
  <c r="K35" i="166"/>
  <c r="L35" i="166" s="1"/>
  <c r="D36" i="166"/>
  <c r="E36" i="166"/>
  <c r="H36" i="166"/>
  <c r="I36" i="166"/>
  <c r="J36" i="166"/>
  <c r="K36" i="166"/>
  <c r="L36" i="166"/>
  <c r="B38" i="166"/>
  <c r="B37" i="166" s="1"/>
  <c r="C38" i="166"/>
  <c r="C37" i="166" s="1"/>
  <c r="D38" i="166"/>
  <c r="F38" i="166"/>
  <c r="F37" i="166" s="1"/>
  <c r="G38" i="166"/>
  <c r="G37" i="166" s="1"/>
  <c r="H38" i="166"/>
  <c r="J38" i="166"/>
  <c r="K38" i="166"/>
  <c r="L38" i="166"/>
  <c r="D39" i="166"/>
  <c r="E39" i="166"/>
  <c r="H39" i="166"/>
  <c r="I39" i="166"/>
  <c r="J39" i="166"/>
  <c r="K39" i="166"/>
  <c r="L39" i="166" s="1"/>
  <c r="D40" i="166"/>
  <c r="E40" i="166"/>
  <c r="H40" i="166"/>
  <c r="I40" i="166"/>
  <c r="J40" i="166"/>
  <c r="K40" i="166"/>
  <c r="L40" i="166"/>
  <c r="D41" i="166"/>
  <c r="E41" i="166"/>
  <c r="H41" i="166"/>
  <c r="I41" i="166"/>
  <c r="J41" i="166"/>
  <c r="K41" i="166"/>
  <c r="L41" i="166" s="1"/>
  <c r="D42" i="166"/>
  <c r="E42" i="166"/>
  <c r="H42" i="166"/>
  <c r="I42" i="166"/>
  <c r="J42" i="166"/>
  <c r="K42" i="166"/>
  <c r="L42" i="166"/>
  <c r="D43" i="166"/>
  <c r="E43" i="166"/>
  <c r="H43" i="166"/>
  <c r="I43" i="166"/>
  <c r="J43" i="166"/>
  <c r="K43" i="166"/>
  <c r="L43" i="166" s="1"/>
  <c r="D44" i="166"/>
  <c r="E44" i="166"/>
  <c r="H44" i="166"/>
  <c r="I44" i="166"/>
  <c r="J44" i="166"/>
  <c r="K44" i="166"/>
  <c r="L44" i="166"/>
  <c r="D45" i="166"/>
  <c r="E45" i="166"/>
  <c r="H45" i="166"/>
  <c r="I45" i="166"/>
  <c r="J45" i="166"/>
  <c r="K45" i="166"/>
  <c r="L45" i="166" s="1"/>
  <c r="D46" i="166"/>
  <c r="E46" i="166"/>
  <c r="H46" i="166"/>
  <c r="I46" i="166"/>
  <c r="J46" i="166"/>
  <c r="K46" i="166"/>
  <c r="L46" i="166"/>
  <c r="D47" i="166"/>
  <c r="E47" i="166"/>
  <c r="H47" i="166"/>
  <c r="I47" i="166"/>
  <c r="J47" i="166"/>
  <c r="K47" i="166"/>
  <c r="L47" i="166" s="1"/>
  <c r="D48" i="166"/>
  <c r="E48" i="166"/>
  <c r="H48" i="166"/>
  <c r="I48" i="166"/>
  <c r="J48" i="166"/>
  <c r="K48" i="166"/>
  <c r="L48" i="166"/>
  <c r="D49" i="166"/>
  <c r="E49" i="166"/>
  <c r="H49" i="166"/>
  <c r="I49" i="166"/>
  <c r="J49" i="166"/>
  <c r="K49" i="166"/>
  <c r="L49" i="166" s="1"/>
  <c r="D50" i="166"/>
  <c r="E50" i="166"/>
  <c r="H50" i="166"/>
  <c r="I50" i="166"/>
  <c r="J50" i="166"/>
  <c r="K50" i="166"/>
  <c r="L50" i="166"/>
  <c r="D51" i="166"/>
  <c r="E51" i="166"/>
  <c r="H51" i="166"/>
  <c r="I51" i="166"/>
  <c r="J51" i="166"/>
  <c r="K51" i="166"/>
  <c r="L51" i="166" s="1"/>
  <c r="D52" i="166"/>
  <c r="E52" i="166"/>
  <c r="H52" i="166"/>
  <c r="I52" i="166"/>
  <c r="J52" i="166"/>
  <c r="K52" i="166"/>
  <c r="L52" i="166"/>
  <c r="D53" i="166"/>
  <c r="E53" i="166"/>
  <c r="H53" i="166"/>
  <c r="I53" i="166"/>
  <c r="J53" i="166"/>
  <c r="K53" i="166"/>
  <c r="L53" i="166" s="1"/>
  <c r="B54" i="166"/>
  <c r="E54" i="166" s="1"/>
  <c r="C54" i="166"/>
  <c r="D54" i="166"/>
  <c r="F54" i="166"/>
  <c r="I54" i="166" s="1"/>
  <c r="G54" i="166"/>
  <c r="H54" i="166"/>
  <c r="J54" i="166"/>
  <c r="K54" i="166"/>
  <c r="L54" i="166"/>
  <c r="D55" i="166"/>
  <c r="E55" i="166"/>
  <c r="H55" i="166"/>
  <c r="I55" i="166"/>
  <c r="J55" i="166"/>
  <c r="K55" i="166"/>
  <c r="L55" i="166" s="1"/>
  <c r="D56" i="166"/>
  <c r="E56" i="166"/>
  <c r="H56" i="166"/>
  <c r="I56" i="166"/>
  <c r="J56" i="166"/>
  <c r="K56" i="166"/>
  <c r="L56" i="166"/>
  <c r="B57" i="166"/>
  <c r="C57" i="166"/>
  <c r="D57" i="166" s="1"/>
  <c r="E57" i="166"/>
  <c r="F57" i="166"/>
  <c r="G57" i="166"/>
  <c r="H57" i="166" s="1"/>
  <c r="I57" i="166"/>
  <c r="J57" i="166"/>
  <c r="K57" i="166"/>
  <c r="L57" i="166" s="1"/>
  <c r="D58" i="166"/>
  <c r="E58" i="166"/>
  <c r="H58" i="166"/>
  <c r="I58" i="166"/>
  <c r="J58" i="166"/>
  <c r="K58" i="166"/>
  <c r="L58" i="166"/>
  <c r="D59" i="166"/>
  <c r="E59" i="166"/>
  <c r="H59" i="166"/>
  <c r="I59" i="166"/>
  <c r="J59" i="166"/>
  <c r="K59" i="166"/>
  <c r="L59" i="166" s="1"/>
  <c r="F4" i="126"/>
  <c r="G4" i="126"/>
  <c r="J4" i="126"/>
  <c r="K4" i="126"/>
  <c r="B9" i="126"/>
  <c r="C9" i="126"/>
  <c r="D9" i="126"/>
  <c r="F9" i="126"/>
  <c r="G9" i="126"/>
  <c r="H9" i="126" s="1"/>
  <c r="K9" i="126"/>
  <c r="B10" i="126"/>
  <c r="C10" i="126"/>
  <c r="D10" i="126" s="1"/>
  <c r="F10" i="126"/>
  <c r="G10" i="126"/>
  <c r="H10" i="126" s="1"/>
  <c r="J10" i="126"/>
  <c r="B11" i="126"/>
  <c r="E11" i="126" s="1"/>
  <c r="C11" i="126"/>
  <c r="D11" i="126"/>
  <c r="F11" i="126"/>
  <c r="G11" i="126"/>
  <c r="H11" i="126" s="1"/>
  <c r="J11" i="126"/>
  <c r="K11" i="126"/>
  <c r="L11" i="126"/>
  <c r="B12" i="126"/>
  <c r="C12" i="126"/>
  <c r="D12" i="126" s="1"/>
  <c r="F12" i="126"/>
  <c r="G12" i="126"/>
  <c r="H12" i="126" s="1"/>
  <c r="J12" i="126"/>
  <c r="B13" i="126"/>
  <c r="E13" i="126" s="1"/>
  <c r="C13" i="126"/>
  <c r="D13" i="126"/>
  <c r="F13" i="126"/>
  <c r="G13" i="126"/>
  <c r="H13" i="126" s="1"/>
  <c r="K13" i="126"/>
  <c r="B14" i="126"/>
  <c r="C14" i="126"/>
  <c r="D14" i="126" s="1"/>
  <c r="F14" i="126"/>
  <c r="G14" i="126"/>
  <c r="J14" i="126"/>
  <c r="B15" i="126"/>
  <c r="C15" i="126"/>
  <c r="D15" i="126"/>
  <c r="F15" i="126"/>
  <c r="G15" i="126"/>
  <c r="H15" i="126"/>
  <c r="J15" i="126"/>
  <c r="K15" i="126"/>
  <c r="L15" i="126"/>
  <c r="B16" i="126"/>
  <c r="C16" i="126"/>
  <c r="D16" i="126" s="1"/>
  <c r="F16" i="126"/>
  <c r="G16" i="126"/>
  <c r="H16" i="126" s="1"/>
  <c r="J16" i="126"/>
  <c r="B17" i="126"/>
  <c r="E17" i="126" s="1"/>
  <c r="C17" i="126"/>
  <c r="D17" i="126"/>
  <c r="F17" i="126"/>
  <c r="G17" i="126"/>
  <c r="H17" i="126" s="1"/>
  <c r="K17" i="126"/>
  <c r="B18" i="126"/>
  <c r="C18" i="126"/>
  <c r="D18" i="126" s="1"/>
  <c r="F18" i="126"/>
  <c r="G18" i="126"/>
  <c r="J18" i="126"/>
  <c r="B20" i="126"/>
  <c r="C20" i="126"/>
  <c r="K20" i="126" s="1"/>
  <c r="L20" i="126" s="1"/>
  <c r="F20" i="126"/>
  <c r="G20" i="126"/>
  <c r="I20" i="126" s="1"/>
  <c r="J20" i="126"/>
  <c r="B21" i="126"/>
  <c r="E21" i="126" s="1"/>
  <c r="C21" i="126"/>
  <c r="D21" i="126"/>
  <c r="F21" i="126"/>
  <c r="G21" i="126"/>
  <c r="H21" i="126" s="1"/>
  <c r="K21" i="126"/>
  <c r="B22" i="126"/>
  <c r="C22" i="126"/>
  <c r="D22" i="126" s="1"/>
  <c r="F22" i="126"/>
  <c r="G22" i="126"/>
  <c r="J22" i="126"/>
  <c r="B23" i="126"/>
  <c r="C23" i="126"/>
  <c r="D23" i="126" s="1"/>
  <c r="F23" i="126"/>
  <c r="I23" i="126" s="1"/>
  <c r="G23" i="126"/>
  <c r="H23" i="126"/>
  <c r="K23" i="126"/>
  <c r="B24" i="126"/>
  <c r="J24" i="126" s="1"/>
  <c r="C24" i="126"/>
  <c r="F24" i="126"/>
  <c r="G24" i="126"/>
  <c r="I24" i="126"/>
  <c r="K24" i="126"/>
  <c r="B25" i="126"/>
  <c r="C25" i="126"/>
  <c r="D25" i="126" s="1"/>
  <c r="F25" i="126"/>
  <c r="I25" i="126" s="1"/>
  <c r="G25" i="126"/>
  <c r="H25" i="126"/>
  <c r="K25" i="126"/>
  <c r="B26" i="126"/>
  <c r="C26" i="126"/>
  <c r="E26" i="126"/>
  <c r="F26" i="126"/>
  <c r="G26" i="126"/>
  <c r="H26" i="126" s="1"/>
  <c r="J26" i="126"/>
  <c r="B27" i="126"/>
  <c r="E27" i="126" s="1"/>
  <c r="C27" i="126"/>
  <c r="D27" i="126"/>
  <c r="F27" i="126"/>
  <c r="G27" i="126"/>
  <c r="H27" i="126" s="1"/>
  <c r="J27" i="126"/>
  <c r="B28" i="126"/>
  <c r="C28" i="126"/>
  <c r="D28" i="126" s="1"/>
  <c r="F28" i="126"/>
  <c r="G28" i="126"/>
  <c r="H28" i="126" s="1"/>
  <c r="J28" i="126"/>
  <c r="B29" i="126"/>
  <c r="E29" i="126" s="1"/>
  <c r="C29" i="126"/>
  <c r="D29" i="126"/>
  <c r="F29" i="126"/>
  <c r="G29" i="126"/>
  <c r="H29" i="126" s="1"/>
  <c r="K29" i="126"/>
  <c r="B30" i="126"/>
  <c r="C30" i="126"/>
  <c r="D30" i="126" s="1"/>
  <c r="F30" i="126"/>
  <c r="G30" i="126"/>
  <c r="J30" i="126"/>
  <c r="B31" i="126"/>
  <c r="C31" i="126"/>
  <c r="D31" i="126" s="1"/>
  <c r="F31" i="126"/>
  <c r="I31" i="126" s="1"/>
  <c r="G31" i="126"/>
  <c r="H31" i="126"/>
  <c r="K31" i="126"/>
  <c r="B32" i="126"/>
  <c r="J32" i="126" s="1"/>
  <c r="C32" i="126"/>
  <c r="F32" i="126"/>
  <c r="G32" i="126"/>
  <c r="I32" i="126"/>
  <c r="K32" i="126"/>
  <c r="B33" i="126"/>
  <c r="C33" i="126"/>
  <c r="D33" i="126" s="1"/>
  <c r="F33" i="126"/>
  <c r="I33" i="126" s="1"/>
  <c r="G33" i="126"/>
  <c r="H33" i="126"/>
  <c r="B34" i="126"/>
  <c r="J34" i="126" s="1"/>
  <c r="C34" i="126"/>
  <c r="E34" i="126"/>
  <c r="F34" i="126"/>
  <c r="G34" i="126"/>
  <c r="H34" i="126" s="1"/>
  <c r="B35" i="126"/>
  <c r="E35" i="126" s="1"/>
  <c r="C35" i="126"/>
  <c r="D35" i="126"/>
  <c r="F35" i="126"/>
  <c r="G35" i="126"/>
  <c r="H35" i="126" s="1"/>
  <c r="K35" i="126"/>
  <c r="B37" i="126"/>
  <c r="C37" i="126"/>
  <c r="E37" i="126" s="1"/>
  <c r="F37" i="126"/>
  <c r="J37" i="126" s="1"/>
  <c r="G37" i="126"/>
  <c r="I37" i="126"/>
  <c r="K37" i="126"/>
  <c r="B38" i="126"/>
  <c r="C38" i="126"/>
  <c r="D38" i="126" s="1"/>
  <c r="F38" i="126"/>
  <c r="I38" i="126" s="1"/>
  <c r="G38" i="126"/>
  <c r="H38" i="126"/>
  <c r="K38" i="126"/>
  <c r="B40" i="126"/>
  <c r="C40" i="126"/>
  <c r="D40" i="126"/>
  <c r="F40" i="126"/>
  <c r="G40" i="126"/>
  <c r="H40" i="126"/>
  <c r="J40" i="126"/>
  <c r="K40" i="126"/>
  <c r="L40" i="126" s="1"/>
  <c r="B41" i="126"/>
  <c r="C41" i="126"/>
  <c r="E41" i="126"/>
  <c r="F41" i="126"/>
  <c r="G41" i="126"/>
  <c r="H41" i="126" s="1"/>
  <c r="J41" i="126"/>
  <c r="B42" i="126"/>
  <c r="E42" i="126" s="1"/>
  <c r="C42" i="126"/>
  <c r="D42" i="126"/>
  <c r="F42" i="126"/>
  <c r="G42" i="126"/>
  <c r="H42" i="126" s="1"/>
  <c r="J42" i="126"/>
  <c r="B43" i="126"/>
  <c r="C43" i="126"/>
  <c r="D43" i="126" s="1"/>
  <c r="F43" i="126"/>
  <c r="J43" i="126" s="1"/>
  <c r="G43" i="126"/>
  <c r="I43" i="126"/>
  <c r="K43" i="126"/>
  <c r="B44" i="126"/>
  <c r="C44" i="126"/>
  <c r="D44" i="126" s="1"/>
  <c r="F44" i="126"/>
  <c r="I44" i="126" s="1"/>
  <c r="G44" i="126"/>
  <c r="H44" i="126"/>
  <c r="K44" i="126"/>
  <c r="B45" i="126"/>
  <c r="C45" i="126"/>
  <c r="E45" i="126"/>
  <c r="F45" i="126"/>
  <c r="G45" i="126"/>
  <c r="H45" i="126" s="1"/>
  <c r="J45" i="126"/>
  <c r="B46" i="126"/>
  <c r="E46" i="126" s="1"/>
  <c r="C46" i="126"/>
  <c r="D46" i="126"/>
  <c r="F46" i="126"/>
  <c r="G46" i="126"/>
  <c r="H46" i="126" s="1"/>
  <c r="J46" i="126"/>
  <c r="B47" i="126"/>
  <c r="C47" i="126"/>
  <c r="D47" i="126" s="1"/>
  <c r="F47" i="126"/>
  <c r="J47" i="126" s="1"/>
  <c r="G47" i="126"/>
  <c r="I47" i="126"/>
  <c r="K47" i="126"/>
  <c r="B48" i="126"/>
  <c r="C48" i="126"/>
  <c r="D48" i="126" s="1"/>
  <c r="F48" i="126"/>
  <c r="I48" i="126" s="1"/>
  <c r="G48" i="126"/>
  <c r="H48" i="126"/>
  <c r="K48" i="126"/>
  <c r="B49" i="126"/>
  <c r="C49" i="126"/>
  <c r="E49" i="126"/>
  <c r="F49" i="126"/>
  <c r="G49" i="126"/>
  <c r="H49" i="126" s="1"/>
  <c r="J49" i="126"/>
  <c r="B50" i="126"/>
  <c r="E50" i="126" s="1"/>
  <c r="C50" i="126"/>
  <c r="D50" i="126"/>
  <c r="F50" i="126"/>
  <c r="G50" i="126"/>
  <c r="H50" i="126" s="1"/>
  <c r="J50" i="126"/>
  <c r="B51" i="126"/>
  <c r="C51" i="126"/>
  <c r="D51" i="126" s="1"/>
  <c r="F51" i="126"/>
  <c r="J51" i="126" s="1"/>
  <c r="G51" i="126"/>
  <c r="I51" i="126"/>
  <c r="K51" i="126"/>
  <c r="B52" i="126"/>
  <c r="C52" i="126"/>
  <c r="D52" i="126" s="1"/>
  <c r="F52" i="126"/>
  <c r="I52" i="126" s="1"/>
  <c r="G52" i="126"/>
  <c r="H52" i="126"/>
  <c r="K52" i="126"/>
  <c r="B53" i="126"/>
  <c r="C53" i="126"/>
  <c r="E53" i="126"/>
  <c r="F53" i="126"/>
  <c r="G53" i="126"/>
  <c r="H53" i="126" s="1"/>
  <c r="J53" i="126"/>
  <c r="B54" i="126"/>
  <c r="E54" i="126" s="1"/>
  <c r="C54" i="126"/>
  <c r="D54" i="126"/>
  <c r="F54" i="126"/>
  <c r="G54" i="126"/>
  <c r="H54" i="126" s="1"/>
  <c r="J54" i="126"/>
  <c r="B55" i="126"/>
  <c r="C55" i="126"/>
  <c r="D55" i="126" s="1"/>
  <c r="F55" i="126"/>
  <c r="J55" i="126" s="1"/>
  <c r="G55" i="126"/>
  <c r="I55" i="126"/>
  <c r="K55" i="126"/>
  <c r="F4" i="125"/>
  <c r="G4" i="125"/>
  <c r="J4" i="125"/>
  <c r="K4" i="125"/>
  <c r="B7" i="125"/>
  <c r="B8" i="125"/>
  <c r="C8" i="125"/>
  <c r="E8" i="125"/>
  <c r="F8" i="125"/>
  <c r="G8" i="125"/>
  <c r="J8" i="125"/>
  <c r="D9" i="125"/>
  <c r="E9" i="125"/>
  <c r="H9" i="125"/>
  <c r="I9" i="125"/>
  <c r="J9" i="125"/>
  <c r="K9" i="125"/>
  <c r="L9" i="125"/>
  <c r="D10" i="125"/>
  <c r="E10" i="125"/>
  <c r="H10" i="125"/>
  <c r="I10" i="125"/>
  <c r="J10" i="125"/>
  <c r="K10" i="125"/>
  <c r="L10" i="125" s="1"/>
  <c r="D11" i="125"/>
  <c r="E11" i="125"/>
  <c r="H11" i="125"/>
  <c r="I11" i="125"/>
  <c r="J11" i="125"/>
  <c r="K11" i="125"/>
  <c r="L11" i="125"/>
  <c r="D12" i="125"/>
  <c r="E12" i="125"/>
  <c r="H12" i="125"/>
  <c r="I12" i="125"/>
  <c r="J12" i="125"/>
  <c r="K12" i="125"/>
  <c r="L12" i="125" s="1"/>
  <c r="D13" i="125"/>
  <c r="E13" i="125"/>
  <c r="H13" i="125"/>
  <c r="I13" i="125"/>
  <c r="J13" i="125"/>
  <c r="K13" i="125"/>
  <c r="L13" i="125"/>
  <c r="D14" i="125"/>
  <c r="E14" i="125"/>
  <c r="H14" i="125"/>
  <c r="I14" i="125"/>
  <c r="J14" i="125"/>
  <c r="K14" i="125"/>
  <c r="L14" i="125" s="1"/>
  <c r="D15" i="125"/>
  <c r="E15" i="125"/>
  <c r="H15" i="125"/>
  <c r="I15" i="125"/>
  <c r="J15" i="125"/>
  <c r="K15" i="125"/>
  <c r="L15" i="125"/>
  <c r="D16" i="125"/>
  <c r="E16" i="125"/>
  <c r="H16" i="125"/>
  <c r="I16" i="125"/>
  <c r="J16" i="125"/>
  <c r="K16" i="125"/>
  <c r="L16" i="125" s="1"/>
  <c r="D17" i="125"/>
  <c r="E17" i="125"/>
  <c r="H17" i="125"/>
  <c r="I17" i="125"/>
  <c r="J17" i="125"/>
  <c r="K17" i="125"/>
  <c r="L17" i="125"/>
  <c r="D18" i="125"/>
  <c r="E18" i="125"/>
  <c r="H18" i="125"/>
  <c r="I18" i="125"/>
  <c r="J18" i="125"/>
  <c r="K18" i="125"/>
  <c r="L18" i="125" s="1"/>
  <c r="B19" i="125"/>
  <c r="E19" i="125" s="1"/>
  <c r="C19" i="125"/>
  <c r="D19" i="125"/>
  <c r="F19" i="125"/>
  <c r="I19" i="125" s="1"/>
  <c r="G19" i="125"/>
  <c r="H19" i="125"/>
  <c r="K19" i="125"/>
  <c r="D20" i="125"/>
  <c r="E20" i="125"/>
  <c r="H20" i="125"/>
  <c r="I20" i="125"/>
  <c r="J20" i="125"/>
  <c r="K20" i="125"/>
  <c r="L20" i="125" s="1"/>
  <c r="D21" i="125"/>
  <c r="E21" i="125"/>
  <c r="H21" i="125"/>
  <c r="I21" i="125"/>
  <c r="J21" i="125"/>
  <c r="K21" i="125"/>
  <c r="L21" i="125"/>
  <c r="D22" i="125"/>
  <c r="E22" i="125"/>
  <c r="H22" i="125"/>
  <c r="I22" i="125"/>
  <c r="J22" i="125"/>
  <c r="K22" i="125"/>
  <c r="L22" i="125" s="1"/>
  <c r="D23" i="125"/>
  <c r="E23" i="125"/>
  <c r="H23" i="125"/>
  <c r="I23" i="125"/>
  <c r="J23" i="125"/>
  <c r="K23" i="125"/>
  <c r="L23" i="125"/>
  <c r="D24" i="125"/>
  <c r="E24" i="125"/>
  <c r="H24" i="125"/>
  <c r="I24" i="125"/>
  <c r="J24" i="125"/>
  <c r="K24" i="125"/>
  <c r="L24" i="125" s="1"/>
  <c r="D25" i="125"/>
  <c r="E25" i="125"/>
  <c r="H25" i="125"/>
  <c r="I25" i="125"/>
  <c r="J25" i="125"/>
  <c r="K25" i="125"/>
  <c r="L25" i="125"/>
  <c r="D26" i="125"/>
  <c r="E26" i="125"/>
  <c r="H26" i="125"/>
  <c r="I26" i="125"/>
  <c r="J26" i="125"/>
  <c r="K26" i="125"/>
  <c r="L26" i="125" s="1"/>
  <c r="D27" i="125"/>
  <c r="E27" i="125"/>
  <c r="H27" i="125"/>
  <c r="I27" i="125"/>
  <c r="J27" i="125"/>
  <c r="K27" i="125"/>
  <c r="L27" i="125"/>
  <c r="D28" i="125"/>
  <c r="E28" i="125"/>
  <c r="H28" i="125"/>
  <c r="I28" i="125"/>
  <c r="J28" i="125"/>
  <c r="K28" i="125"/>
  <c r="L28" i="125" s="1"/>
  <c r="D29" i="125"/>
  <c r="E29" i="125"/>
  <c r="H29" i="125"/>
  <c r="I29" i="125"/>
  <c r="J29" i="125"/>
  <c r="K29" i="125"/>
  <c r="L29" i="125"/>
  <c r="D30" i="125"/>
  <c r="E30" i="125"/>
  <c r="H30" i="125"/>
  <c r="I30" i="125"/>
  <c r="J30" i="125"/>
  <c r="K30" i="125"/>
  <c r="L30" i="125" s="1"/>
  <c r="D31" i="125"/>
  <c r="E31" i="125"/>
  <c r="H31" i="125"/>
  <c r="I31" i="125"/>
  <c r="J31" i="125"/>
  <c r="K31" i="125"/>
  <c r="L31" i="125"/>
  <c r="D32" i="125"/>
  <c r="E32" i="125"/>
  <c r="H32" i="125"/>
  <c r="I32" i="125"/>
  <c r="J32" i="125"/>
  <c r="K32" i="125"/>
  <c r="L32" i="125" s="1"/>
  <c r="D33" i="125"/>
  <c r="E33" i="125"/>
  <c r="H33" i="125"/>
  <c r="I33" i="125"/>
  <c r="J33" i="125"/>
  <c r="K33" i="125"/>
  <c r="L33" i="125"/>
  <c r="D34" i="125"/>
  <c r="E34" i="125"/>
  <c r="H34" i="125"/>
  <c r="I34" i="125"/>
  <c r="J34" i="125"/>
  <c r="K34" i="125"/>
  <c r="L34" i="125" s="1"/>
  <c r="D35" i="125"/>
  <c r="E35" i="125"/>
  <c r="H35" i="125"/>
  <c r="I35" i="125"/>
  <c r="J35" i="125"/>
  <c r="K35" i="125"/>
  <c r="L35" i="125"/>
  <c r="B36" i="125"/>
  <c r="C36" i="125"/>
  <c r="D36" i="125" s="1"/>
  <c r="E36" i="125"/>
  <c r="F36" i="125"/>
  <c r="G36" i="125"/>
  <c r="H36" i="125" s="1"/>
  <c r="J36" i="125"/>
  <c r="D37" i="125"/>
  <c r="E37" i="125"/>
  <c r="H37" i="125"/>
  <c r="I37" i="125"/>
  <c r="J37" i="125"/>
  <c r="K37" i="125"/>
  <c r="L37" i="125"/>
  <c r="D38" i="125"/>
  <c r="E38" i="125"/>
  <c r="H38" i="125"/>
  <c r="I38" i="125"/>
  <c r="J38" i="125"/>
  <c r="K38" i="125"/>
  <c r="L38" i="125" s="1"/>
  <c r="B40" i="125"/>
  <c r="C40" i="125"/>
  <c r="K40" i="125" s="1"/>
  <c r="L40" i="125" s="1"/>
  <c r="F40" i="125"/>
  <c r="G40" i="125"/>
  <c r="I40" i="125" s="1"/>
  <c r="J40" i="125"/>
  <c r="B41" i="125"/>
  <c r="E41" i="125" s="1"/>
  <c r="C41" i="125"/>
  <c r="D41" i="125"/>
  <c r="F41" i="125"/>
  <c r="G41" i="125"/>
  <c r="H41" i="125" s="1"/>
  <c r="K41" i="125"/>
  <c r="B42" i="125"/>
  <c r="C42" i="125"/>
  <c r="D42" i="125" s="1"/>
  <c r="F42" i="125"/>
  <c r="G42" i="125"/>
  <c r="J42" i="125"/>
  <c r="B43" i="125"/>
  <c r="C43" i="125"/>
  <c r="D43" i="125" s="1"/>
  <c r="F43" i="125"/>
  <c r="I43" i="125" s="1"/>
  <c r="G43" i="125"/>
  <c r="H43" i="125"/>
  <c r="K43" i="125"/>
  <c r="B44" i="125"/>
  <c r="J44" i="125" s="1"/>
  <c r="C44" i="125"/>
  <c r="F44" i="125"/>
  <c r="G44" i="125"/>
  <c r="I44" i="125"/>
  <c r="K44" i="125"/>
  <c r="B45" i="125"/>
  <c r="C45" i="125"/>
  <c r="D45" i="125" s="1"/>
  <c r="F45" i="125"/>
  <c r="I45" i="125" s="1"/>
  <c r="G45" i="125"/>
  <c r="H45" i="125"/>
  <c r="B46" i="125"/>
  <c r="J46" i="125" s="1"/>
  <c r="C46" i="125"/>
  <c r="E46" i="125"/>
  <c r="F46" i="125"/>
  <c r="G46" i="125"/>
  <c r="H46" i="125" s="1"/>
  <c r="B47" i="125"/>
  <c r="E47" i="125" s="1"/>
  <c r="C47" i="125"/>
  <c r="D47" i="125"/>
  <c r="F47" i="125"/>
  <c r="G47" i="125"/>
  <c r="H47" i="125" s="1"/>
  <c r="J47" i="125"/>
  <c r="B48" i="125"/>
  <c r="C48" i="125"/>
  <c r="D48" i="125" s="1"/>
  <c r="F48" i="125"/>
  <c r="G48" i="125"/>
  <c r="H48" i="125" s="1"/>
  <c r="J48" i="125"/>
  <c r="B49" i="125"/>
  <c r="E49" i="125" s="1"/>
  <c r="C49" i="125"/>
  <c r="D49" i="125"/>
  <c r="F49" i="125"/>
  <c r="G49" i="125"/>
  <c r="H49" i="125" s="1"/>
  <c r="K49" i="125"/>
  <c r="B50" i="125"/>
  <c r="C50" i="125"/>
  <c r="D50" i="125" s="1"/>
  <c r="F50" i="125"/>
  <c r="G50" i="125"/>
  <c r="J50" i="125"/>
  <c r="B51" i="125"/>
  <c r="C51" i="125"/>
  <c r="D51" i="125" s="1"/>
  <c r="F51" i="125"/>
  <c r="I51" i="125" s="1"/>
  <c r="G51" i="125"/>
  <c r="H51" i="125"/>
  <c r="K51" i="125"/>
  <c r="B52" i="125"/>
  <c r="J52" i="125" s="1"/>
  <c r="C52" i="125"/>
  <c r="F52" i="125"/>
  <c r="G52" i="125"/>
  <c r="I52" i="125"/>
  <c r="K52" i="125"/>
  <c r="B53" i="125"/>
  <c r="C53" i="125"/>
  <c r="D53" i="125" s="1"/>
  <c r="F53" i="125"/>
  <c r="I53" i="125" s="1"/>
  <c r="G53" i="125"/>
  <c r="H53" i="125"/>
  <c r="K53" i="125"/>
  <c r="B54" i="125"/>
  <c r="J54" i="125" s="1"/>
  <c r="C54" i="125"/>
  <c r="E54" i="125"/>
  <c r="F54" i="125"/>
  <c r="G54" i="125"/>
  <c r="H54" i="125" s="1"/>
  <c r="B55" i="125"/>
  <c r="E55" i="125" s="1"/>
  <c r="C55" i="125"/>
  <c r="D55" i="125"/>
  <c r="F55" i="125"/>
  <c r="G55" i="125"/>
  <c r="H55" i="125" s="1"/>
  <c r="J55" i="125"/>
  <c r="F4" i="124"/>
  <c r="G4" i="124"/>
  <c r="J4" i="124"/>
  <c r="K4" i="124"/>
  <c r="B7" i="124"/>
  <c r="B8" i="124"/>
  <c r="C8" i="124"/>
  <c r="E8" i="124"/>
  <c r="F8" i="124"/>
  <c r="G8" i="124"/>
  <c r="J8" i="124"/>
  <c r="D9" i="124"/>
  <c r="E9" i="124"/>
  <c r="H9" i="124"/>
  <c r="I9" i="124"/>
  <c r="J9" i="124"/>
  <c r="K9" i="124"/>
  <c r="L9" i="124"/>
  <c r="D10" i="124"/>
  <c r="E10" i="124"/>
  <c r="H10" i="124"/>
  <c r="I10" i="124"/>
  <c r="J10" i="124"/>
  <c r="K10" i="124"/>
  <c r="L10" i="124" s="1"/>
  <c r="D11" i="124"/>
  <c r="E11" i="124"/>
  <c r="H11" i="124"/>
  <c r="I11" i="124"/>
  <c r="J11" i="124"/>
  <c r="K11" i="124"/>
  <c r="L11" i="124"/>
  <c r="D12" i="124"/>
  <c r="E12" i="124"/>
  <c r="H12" i="124"/>
  <c r="I12" i="124"/>
  <c r="J12" i="124"/>
  <c r="K12" i="124"/>
  <c r="L12" i="124" s="1"/>
  <c r="D13" i="124"/>
  <c r="E13" i="124"/>
  <c r="H13" i="124"/>
  <c r="I13" i="124"/>
  <c r="J13" i="124"/>
  <c r="K13" i="124"/>
  <c r="L13" i="124"/>
  <c r="D14" i="124"/>
  <c r="E14" i="124"/>
  <c r="H14" i="124"/>
  <c r="I14" i="124"/>
  <c r="J14" i="124"/>
  <c r="K14" i="124"/>
  <c r="L14" i="124" s="1"/>
  <c r="D15" i="124"/>
  <c r="E15" i="124"/>
  <c r="H15" i="124"/>
  <c r="I15" i="124"/>
  <c r="J15" i="124"/>
  <c r="K15" i="124"/>
  <c r="L15" i="124"/>
  <c r="D16" i="124"/>
  <c r="E16" i="124"/>
  <c r="H16" i="124"/>
  <c r="I16" i="124"/>
  <c r="J16" i="124"/>
  <c r="K16" i="124"/>
  <c r="L16" i="124" s="1"/>
  <c r="D17" i="124"/>
  <c r="E17" i="124"/>
  <c r="H17" i="124"/>
  <c r="I17" i="124"/>
  <c r="J17" i="124"/>
  <c r="K17" i="124"/>
  <c r="L17" i="124"/>
  <c r="D18" i="124"/>
  <c r="E18" i="124"/>
  <c r="H18" i="124"/>
  <c r="I18" i="124"/>
  <c r="J18" i="124"/>
  <c r="K18" i="124"/>
  <c r="L18" i="124" s="1"/>
  <c r="B19" i="124"/>
  <c r="E19" i="124" s="1"/>
  <c r="C19" i="124"/>
  <c r="D19" i="124"/>
  <c r="F19" i="124"/>
  <c r="I19" i="124" s="1"/>
  <c r="G19" i="124"/>
  <c r="H19" i="124"/>
  <c r="K19" i="124"/>
  <c r="D20" i="124"/>
  <c r="E20" i="124"/>
  <c r="H20" i="124"/>
  <c r="I20" i="124"/>
  <c r="J20" i="124"/>
  <c r="K20" i="124"/>
  <c r="L20" i="124" s="1"/>
  <c r="D21" i="124"/>
  <c r="E21" i="124"/>
  <c r="H21" i="124"/>
  <c r="I21" i="124"/>
  <c r="J21" i="124"/>
  <c r="K21" i="124"/>
  <c r="L21" i="124"/>
  <c r="D22" i="124"/>
  <c r="E22" i="124"/>
  <c r="H22" i="124"/>
  <c r="I22" i="124"/>
  <c r="J22" i="124"/>
  <c r="K22" i="124"/>
  <c r="L22" i="124" s="1"/>
  <c r="D23" i="124"/>
  <c r="E23" i="124"/>
  <c r="H23" i="124"/>
  <c r="I23" i="124"/>
  <c r="J23" i="124"/>
  <c r="K23" i="124"/>
  <c r="L23" i="124"/>
  <c r="D24" i="124"/>
  <c r="E24" i="124"/>
  <c r="H24" i="124"/>
  <c r="I24" i="124"/>
  <c r="J24" i="124"/>
  <c r="K24" i="124"/>
  <c r="L24" i="124" s="1"/>
  <c r="D25" i="124"/>
  <c r="E25" i="124"/>
  <c r="H25" i="124"/>
  <c r="I25" i="124"/>
  <c r="J25" i="124"/>
  <c r="K25" i="124"/>
  <c r="L25" i="124"/>
  <c r="D26" i="124"/>
  <c r="E26" i="124"/>
  <c r="H26" i="124"/>
  <c r="I26" i="124"/>
  <c r="J26" i="124"/>
  <c r="K26" i="124"/>
  <c r="L26" i="124" s="1"/>
  <c r="D27" i="124"/>
  <c r="E27" i="124"/>
  <c r="H27" i="124"/>
  <c r="I27" i="124"/>
  <c r="J27" i="124"/>
  <c r="K27" i="124"/>
  <c r="L27" i="124"/>
  <c r="D28" i="124"/>
  <c r="E28" i="124"/>
  <c r="H28" i="124"/>
  <c r="I28" i="124"/>
  <c r="J28" i="124"/>
  <c r="K28" i="124"/>
  <c r="L28" i="124" s="1"/>
  <c r="D29" i="124"/>
  <c r="E29" i="124"/>
  <c r="H29" i="124"/>
  <c r="I29" i="124"/>
  <c r="J29" i="124"/>
  <c r="K29" i="124"/>
  <c r="L29" i="124"/>
  <c r="D30" i="124"/>
  <c r="E30" i="124"/>
  <c r="H30" i="124"/>
  <c r="I30" i="124"/>
  <c r="J30" i="124"/>
  <c r="K30" i="124"/>
  <c r="L30" i="124" s="1"/>
  <c r="D31" i="124"/>
  <c r="E31" i="124"/>
  <c r="H31" i="124"/>
  <c r="I31" i="124"/>
  <c r="J31" i="124"/>
  <c r="K31" i="124"/>
  <c r="L31" i="124"/>
  <c r="D32" i="124"/>
  <c r="E32" i="124"/>
  <c r="H32" i="124"/>
  <c r="I32" i="124"/>
  <c r="J32" i="124"/>
  <c r="K32" i="124"/>
  <c r="L32" i="124" s="1"/>
  <c r="D33" i="124"/>
  <c r="E33" i="124"/>
  <c r="H33" i="124"/>
  <c r="I33" i="124"/>
  <c r="J33" i="124"/>
  <c r="K33" i="124"/>
  <c r="L33" i="124"/>
  <c r="D34" i="124"/>
  <c r="E34" i="124"/>
  <c r="H34" i="124"/>
  <c r="I34" i="124"/>
  <c r="J34" i="124"/>
  <c r="K34" i="124"/>
  <c r="L34" i="124" s="1"/>
  <c r="D35" i="124"/>
  <c r="E35" i="124"/>
  <c r="H35" i="124"/>
  <c r="I35" i="124"/>
  <c r="J35" i="124"/>
  <c r="K35" i="124"/>
  <c r="L35" i="124"/>
  <c r="B36" i="124"/>
  <c r="C36" i="124"/>
  <c r="D36" i="124" s="1"/>
  <c r="E36" i="124"/>
  <c r="F36" i="124"/>
  <c r="G36" i="124"/>
  <c r="H36" i="124" s="1"/>
  <c r="J36" i="124"/>
  <c r="D37" i="124"/>
  <c r="E37" i="124"/>
  <c r="H37" i="124"/>
  <c r="I37" i="124"/>
  <c r="J37" i="124"/>
  <c r="K37" i="124"/>
  <c r="L37" i="124"/>
  <c r="D38" i="124"/>
  <c r="E38" i="124"/>
  <c r="H38" i="124"/>
  <c r="I38" i="124"/>
  <c r="J38" i="124"/>
  <c r="K38" i="124"/>
  <c r="L38" i="124" s="1"/>
  <c r="B39" i="124"/>
  <c r="E39" i="124" s="1"/>
  <c r="C39" i="124"/>
  <c r="D39" i="124"/>
  <c r="F39" i="124"/>
  <c r="I39" i="124" s="1"/>
  <c r="G39" i="124"/>
  <c r="H39" i="124"/>
  <c r="K39" i="124"/>
  <c r="D40" i="124"/>
  <c r="E40" i="124"/>
  <c r="H40" i="124"/>
  <c r="I40" i="124"/>
  <c r="J40" i="124"/>
  <c r="K40" i="124"/>
  <c r="L40" i="124" s="1"/>
  <c r="D41" i="124"/>
  <c r="E41" i="124"/>
  <c r="H41" i="124"/>
  <c r="I41" i="124"/>
  <c r="J41" i="124"/>
  <c r="K41" i="124"/>
  <c r="L41" i="124"/>
  <c r="D42" i="124"/>
  <c r="E42" i="124"/>
  <c r="H42" i="124"/>
  <c r="I42" i="124"/>
  <c r="J42" i="124"/>
  <c r="K42" i="124"/>
  <c r="L42" i="124" s="1"/>
  <c r="D43" i="124"/>
  <c r="E43" i="124"/>
  <c r="H43" i="124"/>
  <c r="I43" i="124"/>
  <c r="J43" i="124"/>
  <c r="K43" i="124"/>
  <c r="L43" i="124"/>
  <c r="D44" i="124"/>
  <c r="E44" i="124"/>
  <c r="H44" i="124"/>
  <c r="I44" i="124"/>
  <c r="J44" i="124"/>
  <c r="K44" i="124"/>
  <c r="L44" i="124" s="1"/>
  <c r="D45" i="124"/>
  <c r="E45" i="124"/>
  <c r="H45" i="124"/>
  <c r="I45" i="124"/>
  <c r="J45" i="124"/>
  <c r="K45" i="124"/>
  <c r="L45" i="124"/>
  <c r="D46" i="124"/>
  <c r="E46" i="124"/>
  <c r="H46" i="124"/>
  <c r="I46" i="124"/>
  <c r="J46" i="124"/>
  <c r="K46" i="124"/>
  <c r="L46" i="124" s="1"/>
  <c r="D47" i="124"/>
  <c r="E47" i="124"/>
  <c r="H47" i="124"/>
  <c r="I47" i="124"/>
  <c r="J47" i="124"/>
  <c r="K47" i="124"/>
  <c r="L47" i="124"/>
  <c r="D48" i="124"/>
  <c r="E48" i="124"/>
  <c r="H48" i="124"/>
  <c r="I48" i="124"/>
  <c r="J48" i="124"/>
  <c r="K48" i="124"/>
  <c r="L48" i="124" s="1"/>
  <c r="D49" i="124"/>
  <c r="E49" i="124"/>
  <c r="H49" i="124"/>
  <c r="I49" i="124"/>
  <c r="J49" i="124"/>
  <c r="K49" i="124"/>
  <c r="L49" i="124"/>
  <c r="D50" i="124"/>
  <c r="E50" i="124"/>
  <c r="H50" i="124"/>
  <c r="I50" i="124"/>
  <c r="J50" i="124"/>
  <c r="K50" i="124"/>
  <c r="L50" i="124" s="1"/>
  <c r="D51" i="124"/>
  <c r="E51" i="124"/>
  <c r="H51" i="124"/>
  <c r="I51" i="124"/>
  <c r="J51" i="124"/>
  <c r="K51" i="124"/>
  <c r="L51" i="124"/>
  <c r="D52" i="124"/>
  <c r="E52" i="124"/>
  <c r="H52" i="124"/>
  <c r="I52" i="124"/>
  <c r="J52" i="124"/>
  <c r="K52" i="124"/>
  <c r="L52" i="124" s="1"/>
  <c r="D53" i="124"/>
  <c r="E53" i="124"/>
  <c r="H53" i="124"/>
  <c r="I53" i="124"/>
  <c r="J53" i="124"/>
  <c r="K53" i="124"/>
  <c r="L53" i="124"/>
  <c r="D54" i="124"/>
  <c r="E54" i="124"/>
  <c r="H54" i="124"/>
  <c r="I54" i="124"/>
  <c r="J54" i="124"/>
  <c r="K54" i="124"/>
  <c r="L54" i="124" s="1"/>
  <c r="D55" i="124"/>
  <c r="E55" i="124"/>
  <c r="H55" i="124"/>
  <c r="I55" i="124"/>
  <c r="J55" i="124"/>
  <c r="K55" i="124"/>
  <c r="L55" i="124"/>
  <c r="L52" i="125" l="1"/>
  <c r="L44" i="125"/>
  <c r="L55" i="126"/>
  <c r="L51" i="126"/>
  <c r="L47" i="126"/>
  <c r="L43" i="126"/>
  <c r="K55" i="125"/>
  <c r="L55" i="125" s="1"/>
  <c r="I55" i="125"/>
  <c r="D54" i="125"/>
  <c r="E53" i="125"/>
  <c r="H52" i="125"/>
  <c r="D52" i="125"/>
  <c r="J51" i="125"/>
  <c r="L51" i="125" s="1"/>
  <c r="E51" i="125"/>
  <c r="H50" i="125"/>
  <c r="E50" i="125"/>
  <c r="I49" i="125"/>
  <c r="K48" i="125"/>
  <c r="L48" i="125" s="1"/>
  <c r="I48" i="125"/>
  <c r="K47" i="125"/>
  <c r="L47" i="125" s="1"/>
  <c r="I47" i="125"/>
  <c r="D46" i="125"/>
  <c r="K45" i="125"/>
  <c r="E45" i="125"/>
  <c r="H44" i="125"/>
  <c r="D44" i="125"/>
  <c r="J43" i="125"/>
  <c r="L43" i="125" s="1"/>
  <c r="E43" i="125"/>
  <c r="H42" i="125"/>
  <c r="E42" i="125"/>
  <c r="I41" i="125"/>
  <c r="H55" i="126"/>
  <c r="E55" i="126"/>
  <c r="K54" i="126"/>
  <c r="L54" i="126" s="1"/>
  <c r="I54" i="126"/>
  <c r="K53" i="126"/>
  <c r="L53" i="126" s="1"/>
  <c r="I53" i="126"/>
  <c r="D53" i="126"/>
  <c r="J52" i="126"/>
  <c r="L52" i="126" s="1"/>
  <c r="E52" i="126"/>
  <c r="H51" i="126"/>
  <c r="E51" i="126"/>
  <c r="K50" i="126"/>
  <c r="L50" i="126" s="1"/>
  <c r="I50" i="126"/>
  <c r="K49" i="126"/>
  <c r="L49" i="126" s="1"/>
  <c r="I49" i="126"/>
  <c r="D49" i="126"/>
  <c r="J48" i="126"/>
  <c r="L48" i="126" s="1"/>
  <c r="E48" i="126"/>
  <c r="H47" i="126"/>
  <c r="E47" i="126"/>
  <c r="K46" i="126"/>
  <c r="L46" i="126" s="1"/>
  <c r="I46" i="126"/>
  <c r="K45" i="126"/>
  <c r="L45" i="126" s="1"/>
  <c r="I45" i="126"/>
  <c r="D45" i="126"/>
  <c r="J44" i="126"/>
  <c r="L44" i="126" s="1"/>
  <c r="E44" i="126"/>
  <c r="H43" i="126"/>
  <c r="E43" i="126"/>
  <c r="K42" i="126"/>
  <c r="L42" i="126" s="1"/>
  <c r="I42" i="126"/>
  <c r="K41" i="126"/>
  <c r="L41" i="126" s="1"/>
  <c r="I41" i="126"/>
  <c r="D41" i="126"/>
  <c r="B39" i="126"/>
  <c r="F39" i="126"/>
  <c r="J38" i="126"/>
  <c r="L38" i="126" s="1"/>
  <c r="E38" i="126"/>
  <c r="G36" i="126"/>
  <c r="I35" i="126"/>
  <c r="D34" i="126"/>
  <c r="K33" i="126"/>
  <c r="E33" i="126"/>
  <c r="H32" i="126"/>
  <c r="D32" i="126"/>
  <c r="J31" i="126"/>
  <c r="L31" i="126" s="1"/>
  <c r="E31" i="126"/>
  <c r="H30" i="126"/>
  <c r="E30" i="126"/>
  <c r="I29" i="126"/>
  <c r="K28" i="126"/>
  <c r="L28" i="126" s="1"/>
  <c r="I28" i="126"/>
  <c r="K27" i="126"/>
  <c r="L27" i="126" s="1"/>
  <c r="I27" i="126"/>
  <c r="D26" i="126"/>
  <c r="E25" i="126"/>
  <c r="H24" i="126"/>
  <c r="D24" i="126"/>
  <c r="J23" i="126"/>
  <c r="L23" i="126" s="1"/>
  <c r="E23" i="126"/>
  <c r="H22" i="126"/>
  <c r="E22" i="126"/>
  <c r="I21" i="126"/>
  <c r="H18" i="126"/>
  <c r="E18" i="126"/>
  <c r="I17" i="126"/>
  <c r="K16" i="126"/>
  <c r="L16" i="126" s="1"/>
  <c r="I16" i="126"/>
  <c r="I15" i="126"/>
  <c r="E10" i="126"/>
  <c r="I53" i="168"/>
  <c r="E49" i="168"/>
  <c r="H48" i="168"/>
  <c r="E48" i="168"/>
  <c r="I47" i="168"/>
  <c r="K46" i="168"/>
  <c r="L46" i="168" s="1"/>
  <c r="I46" i="168"/>
  <c r="I45" i="168"/>
  <c r="E43" i="168"/>
  <c r="E41" i="168"/>
  <c r="L53" i="169"/>
  <c r="L49" i="169"/>
  <c r="L45" i="169"/>
  <c r="D43" i="169"/>
  <c r="E43" i="169"/>
  <c r="H42" i="169"/>
  <c r="K42" i="169"/>
  <c r="H41" i="169"/>
  <c r="I41" i="169"/>
  <c r="K41" i="169"/>
  <c r="L41" i="169" s="1"/>
  <c r="I40" i="169"/>
  <c r="J40" i="169"/>
  <c r="L40" i="169" s="1"/>
  <c r="J32" i="169"/>
  <c r="I31" i="169"/>
  <c r="J31" i="169"/>
  <c r="L31" i="169" s="1"/>
  <c r="D30" i="169"/>
  <c r="E30" i="169"/>
  <c r="D25" i="169"/>
  <c r="K25" i="169"/>
  <c r="H20" i="169"/>
  <c r="I20" i="169"/>
  <c r="D20" i="169"/>
  <c r="K20" i="169"/>
  <c r="L20" i="169" s="1"/>
  <c r="H19" i="169"/>
  <c r="K19" i="169"/>
  <c r="J16" i="169"/>
  <c r="I15" i="169"/>
  <c r="J15" i="169"/>
  <c r="L15" i="169" s="1"/>
  <c r="D14" i="169"/>
  <c r="E14" i="169"/>
  <c r="D9" i="169"/>
  <c r="K9" i="169"/>
  <c r="L37" i="126"/>
  <c r="C36" i="126"/>
  <c r="L32" i="126"/>
  <c r="L24" i="126"/>
  <c r="E15" i="126"/>
  <c r="H14" i="126"/>
  <c r="E14" i="126"/>
  <c r="I13" i="126"/>
  <c r="K12" i="126"/>
  <c r="L12" i="126" s="1"/>
  <c r="I12" i="126"/>
  <c r="I11" i="126"/>
  <c r="I51" i="168"/>
  <c r="L50" i="168"/>
  <c r="I50" i="168"/>
  <c r="I49" i="168"/>
  <c r="I43" i="168"/>
  <c r="I42" i="168"/>
  <c r="I41" i="168"/>
  <c r="H53" i="169"/>
  <c r="E53" i="169"/>
  <c r="K52" i="169"/>
  <c r="L52" i="169" s="1"/>
  <c r="I52" i="169"/>
  <c r="K51" i="169"/>
  <c r="L51" i="169" s="1"/>
  <c r="I51" i="169"/>
  <c r="D51" i="169"/>
  <c r="J50" i="169"/>
  <c r="L50" i="169" s="1"/>
  <c r="E50" i="169"/>
  <c r="H49" i="169"/>
  <c r="E49" i="169"/>
  <c r="K48" i="169"/>
  <c r="L48" i="169" s="1"/>
  <c r="I48" i="169"/>
  <c r="K47" i="169"/>
  <c r="L47" i="169" s="1"/>
  <c r="I47" i="169"/>
  <c r="D47" i="169"/>
  <c r="J46" i="169"/>
  <c r="L46" i="169" s="1"/>
  <c r="E46" i="169"/>
  <c r="H45" i="169"/>
  <c r="E45" i="169"/>
  <c r="K44" i="169"/>
  <c r="L44" i="169" s="1"/>
  <c r="I44" i="169"/>
  <c r="J42" i="169"/>
  <c r="L42" i="169" s="1"/>
  <c r="C38" i="169"/>
  <c r="E39" i="169"/>
  <c r="H36" i="169"/>
  <c r="K36" i="169"/>
  <c r="L36" i="169" s="1"/>
  <c r="H35" i="169"/>
  <c r="I35" i="169"/>
  <c r="K35" i="169"/>
  <c r="L35" i="169" s="1"/>
  <c r="D33" i="169"/>
  <c r="K33" i="169"/>
  <c r="L32" i="169"/>
  <c r="H28" i="169"/>
  <c r="I28" i="169"/>
  <c r="D28" i="169"/>
  <c r="K28" i="169"/>
  <c r="L28" i="169" s="1"/>
  <c r="H27" i="169"/>
  <c r="K27" i="169"/>
  <c r="L27" i="169" s="1"/>
  <c r="J24" i="169"/>
  <c r="L24" i="169" s="1"/>
  <c r="I23" i="169"/>
  <c r="J23" i="169"/>
  <c r="L23" i="169" s="1"/>
  <c r="D22" i="169"/>
  <c r="E22" i="169"/>
  <c r="K21" i="169"/>
  <c r="J19" i="169"/>
  <c r="L19" i="169" s="1"/>
  <c r="H12" i="169"/>
  <c r="I12" i="169"/>
  <c r="D12" i="169"/>
  <c r="K12" i="169"/>
  <c r="L12" i="169" s="1"/>
  <c r="H11" i="169"/>
  <c r="K11" i="169"/>
  <c r="L11" i="169" s="1"/>
  <c r="E44" i="169"/>
  <c r="H43" i="169"/>
  <c r="I42" i="169"/>
  <c r="D41" i="169"/>
  <c r="E40" i="169"/>
  <c r="G38" i="169"/>
  <c r="G37" i="169" s="1"/>
  <c r="I36" i="169"/>
  <c r="D35" i="169"/>
  <c r="E33" i="169"/>
  <c r="H32" i="169"/>
  <c r="D32" i="169"/>
  <c r="E31" i="169"/>
  <c r="H30" i="169"/>
  <c r="I29" i="169"/>
  <c r="I27" i="169"/>
  <c r="D26" i="169"/>
  <c r="E25" i="169"/>
  <c r="H24" i="169"/>
  <c r="D24" i="169"/>
  <c r="E23" i="169"/>
  <c r="H22" i="169"/>
  <c r="I21" i="169"/>
  <c r="I19" i="169"/>
  <c r="H16" i="169"/>
  <c r="D16" i="169"/>
  <c r="E15" i="169"/>
  <c r="H14" i="169"/>
  <c r="I13" i="169"/>
  <c r="I11" i="169"/>
  <c r="D10" i="169"/>
  <c r="C37" i="169"/>
  <c r="K37" i="169" s="1"/>
  <c r="F38" i="169"/>
  <c r="B38" i="169"/>
  <c r="G34" i="169"/>
  <c r="C34" i="169"/>
  <c r="K34" i="169" s="1"/>
  <c r="G17" i="169"/>
  <c r="H18" i="169"/>
  <c r="F17" i="169"/>
  <c r="B17" i="169"/>
  <c r="F8" i="169"/>
  <c r="I9" i="169"/>
  <c r="G8" i="169"/>
  <c r="G7" i="169" s="1"/>
  <c r="G6" i="169" s="1"/>
  <c r="C8" i="169"/>
  <c r="H39" i="169"/>
  <c r="D39" i="169"/>
  <c r="F34" i="169"/>
  <c r="B34" i="169"/>
  <c r="J33" i="169"/>
  <c r="L33" i="169" s="1"/>
  <c r="E32" i="169"/>
  <c r="K30" i="169"/>
  <c r="L30" i="169" s="1"/>
  <c r="I30" i="169"/>
  <c r="J29" i="169"/>
  <c r="L29" i="169" s="1"/>
  <c r="E28" i="169"/>
  <c r="K26" i="169"/>
  <c r="L26" i="169" s="1"/>
  <c r="I26" i="169"/>
  <c r="J25" i="169"/>
  <c r="L25" i="169" s="1"/>
  <c r="E24" i="169"/>
  <c r="K22" i="169"/>
  <c r="L22" i="169" s="1"/>
  <c r="I22" i="169"/>
  <c r="J21" i="169"/>
  <c r="L21" i="169" s="1"/>
  <c r="E20" i="169"/>
  <c r="K18" i="169"/>
  <c r="L18" i="169" s="1"/>
  <c r="I18" i="169"/>
  <c r="C17" i="169"/>
  <c r="K17" i="169" s="1"/>
  <c r="D18" i="169"/>
  <c r="E16" i="169"/>
  <c r="K14" i="169"/>
  <c r="L14" i="169" s="1"/>
  <c r="I14" i="169"/>
  <c r="J13" i="169"/>
  <c r="L13" i="169" s="1"/>
  <c r="E12" i="169"/>
  <c r="K10" i="169"/>
  <c r="L10" i="169" s="1"/>
  <c r="I10" i="169"/>
  <c r="J9" i="169"/>
  <c r="L9" i="169" s="1"/>
  <c r="B8" i="169"/>
  <c r="E9" i="169"/>
  <c r="G7" i="168"/>
  <c r="H8" i="168"/>
  <c r="F38" i="168"/>
  <c r="I39" i="168"/>
  <c r="G38" i="168"/>
  <c r="G37" i="168" s="1"/>
  <c r="C38" i="168"/>
  <c r="B7" i="168"/>
  <c r="K52" i="168"/>
  <c r="L52" i="168" s="1"/>
  <c r="I52" i="168"/>
  <c r="J51" i="168"/>
  <c r="L51" i="168" s="1"/>
  <c r="E50" i="168"/>
  <c r="K48" i="168"/>
  <c r="L48" i="168" s="1"/>
  <c r="I48" i="168"/>
  <c r="J47" i="168"/>
  <c r="L47" i="168" s="1"/>
  <c r="E46" i="168"/>
  <c r="K44" i="168"/>
  <c r="L44" i="168" s="1"/>
  <c r="I44" i="168"/>
  <c r="J43" i="168"/>
  <c r="L43" i="168" s="1"/>
  <c r="E42" i="168"/>
  <c r="K40" i="168"/>
  <c r="L40" i="168" s="1"/>
  <c r="I40" i="168"/>
  <c r="J39" i="168"/>
  <c r="L39" i="168" s="1"/>
  <c r="B38" i="168"/>
  <c r="E39" i="168"/>
  <c r="E34" i="168"/>
  <c r="K8" i="168"/>
  <c r="L8" i="168" s="1"/>
  <c r="I8" i="168"/>
  <c r="C7" i="168"/>
  <c r="D8" i="168"/>
  <c r="H7" i="168"/>
  <c r="G37" i="167"/>
  <c r="H38" i="167"/>
  <c r="I37" i="167"/>
  <c r="G7" i="167"/>
  <c r="G6" i="167" s="1"/>
  <c r="H8" i="167"/>
  <c r="F6" i="167"/>
  <c r="I7" i="167"/>
  <c r="B7" i="167"/>
  <c r="K38" i="167"/>
  <c r="L38" i="167" s="1"/>
  <c r="I38" i="167"/>
  <c r="C37" i="167"/>
  <c r="K37" i="167" s="1"/>
  <c r="L37" i="167" s="1"/>
  <c r="D38" i="167"/>
  <c r="H37" i="167"/>
  <c r="E34" i="167"/>
  <c r="K8" i="167"/>
  <c r="L8" i="167" s="1"/>
  <c r="I8" i="167"/>
  <c r="C7" i="167"/>
  <c r="D8" i="167"/>
  <c r="H7" i="167"/>
  <c r="E37" i="166"/>
  <c r="D37" i="166"/>
  <c r="J37" i="166"/>
  <c r="F6" i="166"/>
  <c r="I7" i="166"/>
  <c r="H7" i="166"/>
  <c r="K7" i="166"/>
  <c r="C6" i="166"/>
  <c r="I37" i="166"/>
  <c r="H37" i="166"/>
  <c r="K37" i="166"/>
  <c r="G6" i="166"/>
  <c r="B6" i="166"/>
  <c r="E7" i="166"/>
  <c r="D7" i="166"/>
  <c r="J7" i="166"/>
  <c r="L7" i="166" s="1"/>
  <c r="I38" i="166"/>
  <c r="E38" i="166"/>
  <c r="H8" i="166"/>
  <c r="D8" i="166"/>
  <c r="I39" i="126"/>
  <c r="J39" i="126"/>
  <c r="K36" i="126"/>
  <c r="G39" i="126"/>
  <c r="H39" i="126" s="1"/>
  <c r="C39" i="126"/>
  <c r="K39" i="126" s="1"/>
  <c r="F36" i="126"/>
  <c r="B36" i="126"/>
  <c r="C19" i="126"/>
  <c r="D20" i="126"/>
  <c r="F8" i="126"/>
  <c r="I9" i="126"/>
  <c r="G8" i="126"/>
  <c r="C8" i="126"/>
  <c r="I40" i="126"/>
  <c r="E40" i="126"/>
  <c r="H37" i="126"/>
  <c r="D37" i="126"/>
  <c r="J35" i="126"/>
  <c r="L35" i="126" s="1"/>
  <c r="K34" i="126"/>
  <c r="L34" i="126" s="1"/>
  <c r="I34" i="126"/>
  <c r="J33" i="126"/>
  <c r="L33" i="126" s="1"/>
  <c r="E32" i="126"/>
  <c r="K30" i="126"/>
  <c r="L30" i="126" s="1"/>
  <c r="I30" i="126"/>
  <c r="J29" i="126"/>
  <c r="L29" i="126" s="1"/>
  <c r="E28" i="126"/>
  <c r="K26" i="126"/>
  <c r="L26" i="126" s="1"/>
  <c r="I26" i="126"/>
  <c r="J25" i="126"/>
  <c r="L25" i="126" s="1"/>
  <c r="E24" i="126"/>
  <c r="K22" i="126"/>
  <c r="L22" i="126" s="1"/>
  <c r="I22" i="126"/>
  <c r="J21" i="126"/>
  <c r="L21" i="126" s="1"/>
  <c r="G19" i="126"/>
  <c r="H20" i="126"/>
  <c r="E20" i="126"/>
  <c r="F19" i="126"/>
  <c r="B19" i="126"/>
  <c r="I18" i="126"/>
  <c r="J17" i="126"/>
  <c r="L17" i="126" s="1"/>
  <c r="E16" i="126"/>
  <c r="K14" i="126"/>
  <c r="L14" i="126" s="1"/>
  <c r="I14" i="126"/>
  <c r="J13" i="126"/>
  <c r="L13" i="126" s="1"/>
  <c r="E12" i="126"/>
  <c r="K10" i="126"/>
  <c r="L10" i="126" s="1"/>
  <c r="I10" i="126"/>
  <c r="J9" i="126"/>
  <c r="L9" i="126" s="1"/>
  <c r="B8" i="126"/>
  <c r="E9" i="126"/>
  <c r="C39" i="125"/>
  <c r="D40" i="125"/>
  <c r="G7" i="125"/>
  <c r="H8" i="125"/>
  <c r="F7" i="125"/>
  <c r="K54" i="125"/>
  <c r="L54" i="125" s="1"/>
  <c r="I54" i="125"/>
  <c r="J53" i="125"/>
  <c r="L53" i="125" s="1"/>
  <c r="E52" i="125"/>
  <c r="K50" i="125"/>
  <c r="L50" i="125" s="1"/>
  <c r="I50" i="125"/>
  <c r="J49" i="125"/>
  <c r="L49" i="125" s="1"/>
  <c r="E48" i="125"/>
  <c r="K46" i="125"/>
  <c r="L46" i="125" s="1"/>
  <c r="I46" i="125"/>
  <c r="J45" i="125"/>
  <c r="L45" i="125" s="1"/>
  <c r="E44" i="125"/>
  <c r="K42" i="125"/>
  <c r="L42" i="125" s="1"/>
  <c r="I42" i="125"/>
  <c r="J41" i="125"/>
  <c r="L41" i="125" s="1"/>
  <c r="G39" i="125"/>
  <c r="H40" i="125"/>
  <c r="E40" i="125"/>
  <c r="F39" i="125"/>
  <c r="B39" i="125"/>
  <c r="B6" i="125" s="1"/>
  <c r="K36" i="125"/>
  <c r="L36" i="125" s="1"/>
  <c r="I36" i="125"/>
  <c r="J19" i="125"/>
  <c r="L19" i="125" s="1"/>
  <c r="K8" i="125"/>
  <c r="L8" i="125" s="1"/>
  <c r="I8" i="125"/>
  <c r="C7" i="125"/>
  <c r="D8" i="125"/>
  <c r="D7" i="125"/>
  <c r="G7" i="124"/>
  <c r="G6" i="124" s="1"/>
  <c r="H8" i="124"/>
  <c r="F7" i="124"/>
  <c r="B6" i="124"/>
  <c r="E7" i="124"/>
  <c r="J39" i="124"/>
  <c r="L39" i="124" s="1"/>
  <c r="K36" i="124"/>
  <c r="L36" i="124" s="1"/>
  <c r="I36" i="124"/>
  <c r="J19" i="124"/>
  <c r="L19" i="124" s="1"/>
  <c r="K8" i="124"/>
  <c r="L8" i="124" s="1"/>
  <c r="I8" i="124"/>
  <c r="C7" i="124"/>
  <c r="D8" i="124"/>
  <c r="D7" i="124"/>
  <c r="K38" i="169" l="1"/>
  <c r="D34" i="169"/>
  <c r="E34" i="169"/>
  <c r="J34" i="169"/>
  <c r="L34" i="169" s="1"/>
  <c r="C7" i="169"/>
  <c r="K8" i="169"/>
  <c r="E17" i="169"/>
  <c r="D17" i="169"/>
  <c r="J17" i="169"/>
  <c r="L17" i="169" s="1"/>
  <c r="B37" i="169"/>
  <c r="E38" i="169"/>
  <c r="D38" i="169"/>
  <c r="J38" i="169"/>
  <c r="L38" i="169" s="1"/>
  <c r="D8" i="169"/>
  <c r="J8" i="169"/>
  <c r="E8" i="169"/>
  <c r="B7" i="169"/>
  <c r="H34" i="169"/>
  <c r="I34" i="169"/>
  <c r="H8" i="169"/>
  <c r="I8" i="169"/>
  <c r="F7" i="169"/>
  <c r="I17" i="169"/>
  <c r="H17" i="169"/>
  <c r="F37" i="169"/>
  <c r="I38" i="169"/>
  <c r="H38" i="169"/>
  <c r="K7" i="168"/>
  <c r="E7" i="168"/>
  <c r="D7" i="168"/>
  <c r="J7" i="168"/>
  <c r="H38" i="168"/>
  <c r="I38" i="168"/>
  <c r="F37" i="168"/>
  <c r="G6" i="168"/>
  <c r="D38" i="168"/>
  <c r="J38" i="168"/>
  <c r="E38" i="168"/>
  <c r="B37" i="168"/>
  <c r="B6" i="168" s="1"/>
  <c r="I7" i="168"/>
  <c r="C37" i="168"/>
  <c r="K37" i="168" s="1"/>
  <c r="K38" i="168"/>
  <c r="E37" i="167"/>
  <c r="K7" i="167"/>
  <c r="C6" i="167"/>
  <c r="K6" i="167" s="1"/>
  <c r="D37" i="167"/>
  <c r="B6" i="167"/>
  <c r="E7" i="167"/>
  <c r="D7" i="167"/>
  <c r="J7" i="167"/>
  <c r="L7" i="167" s="1"/>
  <c r="H6" i="167"/>
  <c r="I6" i="167"/>
  <c r="D6" i="166"/>
  <c r="J6" i="166"/>
  <c r="E6" i="166"/>
  <c r="K6" i="166"/>
  <c r="H6" i="166"/>
  <c r="I6" i="166"/>
  <c r="L37" i="166"/>
  <c r="D8" i="126"/>
  <c r="J8" i="126"/>
  <c r="E8" i="126"/>
  <c r="B7" i="126"/>
  <c r="I19" i="126"/>
  <c r="H19" i="126"/>
  <c r="C7" i="126"/>
  <c r="K8" i="126"/>
  <c r="E36" i="126"/>
  <c r="D36" i="126"/>
  <c r="J36" i="126"/>
  <c r="L36" i="126" s="1"/>
  <c r="L39" i="126"/>
  <c r="E19" i="126"/>
  <c r="J19" i="126"/>
  <c r="D19" i="126"/>
  <c r="G7" i="126"/>
  <c r="G6" i="126" s="1"/>
  <c r="H8" i="126"/>
  <c r="I8" i="126"/>
  <c r="F7" i="126"/>
  <c r="K19" i="126"/>
  <c r="I36" i="126"/>
  <c r="H36" i="126"/>
  <c r="E39" i="126"/>
  <c r="D39" i="126"/>
  <c r="I39" i="125"/>
  <c r="H39" i="125"/>
  <c r="K7" i="125"/>
  <c r="C6" i="125"/>
  <c r="E39" i="125"/>
  <c r="J39" i="125"/>
  <c r="D39" i="125"/>
  <c r="E7" i="125"/>
  <c r="F6" i="125"/>
  <c r="I7" i="125"/>
  <c r="H7" i="125"/>
  <c r="J7" i="125"/>
  <c r="G6" i="125"/>
  <c r="K39" i="125"/>
  <c r="F6" i="124"/>
  <c r="I7" i="124"/>
  <c r="H7" i="124"/>
  <c r="J7" i="124"/>
  <c r="K7" i="124"/>
  <c r="C6" i="124"/>
  <c r="K6" i="124" s="1"/>
  <c r="D6" i="124"/>
  <c r="J6" i="124"/>
  <c r="L6" i="124" s="1"/>
  <c r="E6" i="124"/>
  <c r="L8" i="169" l="1"/>
  <c r="H37" i="169"/>
  <c r="I37" i="169"/>
  <c r="B6" i="169"/>
  <c r="E7" i="169"/>
  <c r="D7" i="169"/>
  <c r="J7" i="169"/>
  <c r="K7" i="169"/>
  <c r="C6" i="169"/>
  <c r="K6" i="169" s="1"/>
  <c r="F6" i="169"/>
  <c r="I7" i="169"/>
  <c r="H7" i="169"/>
  <c r="D37" i="169"/>
  <c r="J37" i="169"/>
  <c r="L37" i="169" s="1"/>
  <c r="E37" i="169"/>
  <c r="I37" i="168"/>
  <c r="H37" i="168"/>
  <c r="F6" i="168"/>
  <c r="E37" i="168"/>
  <c r="D37" i="168"/>
  <c r="J37" i="168"/>
  <c r="L37" i="168" s="1"/>
  <c r="L38" i="168"/>
  <c r="L7" i="168"/>
  <c r="C6" i="168"/>
  <c r="K6" i="168" s="1"/>
  <c r="D6" i="167"/>
  <c r="J6" i="167"/>
  <c r="L6" i="167" s="1"/>
  <c r="E6" i="167"/>
  <c r="L6" i="166"/>
  <c r="L19" i="126"/>
  <c r="B6" i="126"/>
  <c r="E7" i="126"/>
  <c r="D7" i="126"/>
  <c r="J7" i="126"/>
  <c r="L8" i="126"/>
  <c r="F6" i="126"/>
  <c r="I7" i="126"/>
  <c r="H7" i="126"/>
  <c r="K7" i="126"/>
  <c r="C6" i="126"/>
  <c r="K6" i="126" s="1"/>
  <c r="H6" i="125"/>
  <c r="I6" i="125"/>
  <c r="J6" i="125"/>
  <c r="L7" i="125"/>
  <c r="L39" i="125"/>
  <c r="K6" i="125"/>
  <c r="E6" i="125"/>
  <c r="D6" i="125"/>
  <c r="L7" i="124"/>
  <c r="H6" i="124"/>
  <c r="I6" i="124"/>
  <c r="L7" i="169" l="1"/>
  <c r="H6" i="169"/>
  <c r="I6" i="169"/>
  <c r="D6" i="169"/>
  <c r="J6" i="169"/>
  <c r="L6" i="169" s="1"/>
  <c r="E6" i="169"/>
  <c r="H6" i="168"/>
  <c r="I6" i="168"/>
  <c r="J6" i="168"/>
  <c r="L6" i="168" s="1"/>
  <c r="E6" i="168"/>
  <c r="D6" i="168"/>
  <c r="D6" i="126"/>
  <c r="J6" i="126"/>
  <c r="L6" i="126" s="1"/>
  <c r="E6" i="126"/>
  <c r="H6" i="126"/>
  <c r="I6" i="126"/>
  <c r="L7" i="126"/>
  <c r="L6" i="125"/>
  <c r="D5" i="1"/>
  <c r="D6" i="1"/>
  <c r="D7" i="1"/>
  <c r="D8" i="1"/>
  <c r="D9" i="1"/>
  <c r="D10" i="1"/>
  <c r="D11" i="1"/>
  <c r="D12" i="1"/>
  <c r="D13" i="1"/>
  <c r="D14" i="1"/>
  <c r="D15" i="1"/>
  <c r="C16" i="1"/>
  <c r="B16" i="1"/>
  <c r="D4" i="1" l="1"/>
  <c r="D16" i="1"/>
</calcChain>
</file>

<file path=xl/sharedStrings.xml><?xml version="1.0" encoding="utf-8"?>
<sst xmlns="http://schemas.openxmlformats.org/spreadsheetml/2006/main" count="3467" uniqueCount="264">
  <si>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</si>
  <si>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</si>
  <si>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</si>
  <si>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</si>
  <si>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</si>
  <si>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</si>
  <si>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</si>
  <si>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</si>
  <si>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</si>
  <si>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４月中旬</t>
    <rPh sb="1" eb="2">
      <t>ガツ</t>
    </rPh>
    <rPh sb="2" eb="4">
      <t>チュウジュン</t>
    </rPh>
    <phoneticPr fontId="3"/>
  </si>
  <si>
    <t>４月下旬</t>
    <rPh sb="1" eb="2">
      <t>ガツ</t>
    </rPh>
    <rPh sb="2" eb="4">
      <t>ゲジュン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</si>
  <si>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</si>
  <si>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</si>
  <si>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</si>
  <si>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</si>
  <si>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</si>
  <si>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５月中旬</t>
    <rPh sb="1" eb="2">
      <t>ガツ</t>
    </rPh>
    <rPh sb="2" eb="4">
      <t>チュウジュン</t>
    </rPh>
    <phoneticPr fontId="3"/>
  </si>
  <si>
    <t>５月下旬</t>
    <rPh sb="1" eb="2">
      <t>ガツ</t>
    </rPh>
    <rPh sb="2" eb="4">
      <t>ゲジュン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</si>
  <si>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</si>
  <si>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</si>
  <si>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</si>
  <si>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６月中旬</t>
    <rPh sb="1" eb="2">
      <t>ガツ</t>
    </rPh>
    <rPh sb="2" eb="4">
      <t>チュウジュン</t>
    </rPh>
    <phoneticPr fontId="3"/>
  </si>
  <si>
    <t>６月下旬</t>
    <rPh sb="1" eb="2">
      <t>ガツ</t>
    </rPh>
    <rPh sb="2" eb="4">
      <t>ゲジュン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</si>
  <si>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</si>
  <si>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</si>
  <si>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</si>
  <si>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７月中旬</t>
    <rPh sb="1" eb="2">
      <t>ガツ</t>
    </rPh>
    <rPh sb="2" eb="4">
      <t>チュウジュン</t>
    </rPh>
    <phoneticPr fontId="3"/>
  </si>
  <si>
    <t>７月下旬</t>
    <rPh sb="1" eb="2">
      <t>ガツ</t>
    </rPh>
    <rPh sb="2" eb="4">
      <t>ゲジュン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</si>
  <si>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</si>
  <si>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</si>
  <si>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</si>
  <si>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８月中旬</t>
    <rPh sb="1" eb="2">
      <t>ガツ</t>
    </rPh>
    <rPh sb="2" eb="4">
      <t>チュウジュン</t>
    </rPh>
    <phoneticPr fontId="3"/>
  </si>
  <si>
    <t>８月下旬</t>
    <rPh sb="1" eb="2">
      <t>ガツ</t>
    </rPh>
    <rPh sb="2" eb="4">
      <t>ゲジュン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</si>
  <si>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</si>
  <si>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</si>
  <si>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</si>
  <si>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９月中旬</t>
    <rPh sb="1" eb="2">
      <t>ガツ</t>
    </rPh>
    <rPh sb="2" eb="4">
      <t>チュウジュン</t>
    </rPh>
    <phoneticPr fontId="3"/>
  </si>
  <si>
    <t>９月下旬</t>
    <rPh sb="1" eb="2">
      <t>ガツ</t>
    </rPh>
    <rPh sb="2" eb="4">
      <t>ゲジュン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</si>
  <si>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</si>
  <si>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</si>
  <si>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</si>
  <si>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</si>
  <si>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</si>
  <si>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</si>
  <si>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</si>
  <si>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１月中旬</t>
    <rPh sb="1" eb="2">
      <t>ガツ</t>
    </rPh>
    <rPh sb="2" eb="4">
      <t>チュウジュン</t>
    </rPh>
    <phoneticPr fontId="3"/>
  </si>
  <si>
    <t>１月下旬</t>
    <rPh sb="1" eb="2">
      <t>ガツ</t>
    </rPh>
    <rPh sb="2" eb="4">
      <t>ゲジュン</t>
    </rPh>
    <phoneticPr fontId="3"/>
  </si>
  <si>
    <t>２月上旬</t>
    <rPh sb="1" eb="2">
      <t>ガツ</t>
    </rPh>
    <rPh sb="2" eb="4">
      <t>ジョウジュン</t>
    </rPh>
    <phoneticPr fontId="3"/>
  </si>
  <si>
    <t>２月中旬</t>
    <rPh sb="1" eb="2">
      <t>ガツ</t>
    </rPh>
    <rPh sb="2" eb="4">
      <t>チュウジュン</t>
    </rPh>
    <phoneticPr fontId="3"/>
  </si>
  <si>
    <t>２月下旬</t>
    <rPh sb="1" eb="2">
      <t>ガツ</t>
    </rPh>
    <rPh sb="2" eb="4">
      <t>ゲジュン</t>
    </rPh>
    <phoneticPr fontId="3"/>
  </si>
  <si>
    <t>３月上旬</t>
    <rPh sb="1" eb="2">
      <t>ガツ</t>
    </rPh>
    <rPh sb="2" eb="4">
      <t>ジョウジュン</t>
    </rPh>
    <phoneticPr fontId="3"/>
  </si>
  <si>
    <t>３月中旬</t>
    <rPh sb="1" eb="2">
      <t>ガツ</t>
    </rPh>
    <rPh sb="2" eb="4">
      <t>チュウジュン</t>
    </rPh>
    <phoneticPr fontId="3"/>
  </si>
  <si>
    <t>３月下旬</t>
    <rPh sb="1" eb="2">
      <t>ガツ</t>
    </rPh>
    <rPh sb="2" eb="4">
      <t>ゲジュン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</si>
  <si>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</si>
  <si>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</si>
  <si>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</si>
  <si>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</si>
  <si>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10月中旬</t>
    <rPh sb="2" eb="3">
      <t>ガツ</t>
    </rPh>
    <rPh sb="3" eb="5">
      <t>チュウジュン</t>
    </rPh>
    <phoneticPr fontId="3"/>
  </si>
  <si>
    <t>10月下旬</t>
    <rPh sb="2" eb="3">
      <t>ガツ</t>
    </rPh>
    <rPh sb="3" eb="5">
      <t>ゲジュン</t>
    </rPh>
    <phoneticPr fontId="3"/>
  </si>
  <si>
    <t>11月上旬</t>
    <rPh sb="2" eb="3">
      <t>ガツ</t>
    </rPh>
    <rPh sb="3" eb="5">
      <t>ジョウジュン</t>
    </rPh>
    <phoneticPr fontId="3"/>
  </si>
  <si>
    <t>11月中旬</t>
    <rPh sb="2" eb="3">
      <t>ガツ</t>
    </rPh>
    <rPh sb="3" eb="5">
      <t>チュウジュン</t>
    </rPh>
    <phoneticPr fontId="3"/>
  </si>
  <si>
    <t>11月下旬</t>
    <rPh sb="2" eb="3">
      <t>ガツ</t>
    </rPh>
    <rPh sb="3" eb="5">
      <t>ゲジュン</t>
    </rPh>
    <phoneticPr fontId="3"/>
  </si>
  <si>
    <t>12月上旬</t>
    <rPh sb="2" eb="3">
      <t>ガツ</t>
    </rPh>
    <rPh sb="3" eb="5">
      <t>ジョウジュン</t>
    </rPh>
    <phoneticPr fontId="3"/>
  </si>
  <si>
    <t>12月中旬</t>
    <rPh sb="2" eb="3">
      <t>ガツ</t>
    </rPh>
    <rPh sb="3" eb="5">
      <t>チュウジュン</t>
    </rPh>
    <phoneticPr fontId="3"/>
  </si>
  <si>
    <t>12月下旬</t>
    <rPh sb="2" eb="3">
      <t>ガツ</t>
    </rPh>
    <rPh sb="3" eb="5">
      <t>ゲジュン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</si>
  <si>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</si>
  <si>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</si>
  <si>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</si>
  <si>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</si>
  <si>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</si>
  <si>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</si>
  <si>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</si>
  <si>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</si>
  <si>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</si>
  <si>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</si>
  <si>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</si>
  <si>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</si>
  <si>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</si>
  <si>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</si>
  <si>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高松※08年は通年運航</t>
  </si>
  <si>
    <t>広島</t>
  </si>
  <si>
    <t>仙台</t>
  </si>
  <si>
    <t>福岡</t>
  </si>
  <si>
    <t>名古屋</t>
  </si>
  <si>
    <t>東京</t>
  </si>
  <si>
    <t>ＡＮＡ＋ＳＮＡ(b)</t>
  </si>
  <si>
    <t>伊丹</t>
  </si>
  <si>
    <t>ＪＡＬ＋ＪＴＡ＋ＲＡＣ(a)</t>
  </si>
  <si>
    <t>増減△数</t>
  </si>
  <si>
    <t>比率</t>
  </si>
  <si>
    <t>対前年同月比較</t>
  </si>
  <si>
    <t>輸送実績人数</t>
  </si>
  <si>
    <r>
      <t>ＳＫＹ</t>
    </r>
    <r>
      <rPr>
        <b/>
        <sz val="6"/>
        <rFont val="ＭＳ ゴシック"/>
        <family val="3"/>
        <charset val="128"/>
      </rPr>
      <t>（スカイマーク）</t>
    </r>
    <r>
      <rPr>
        <b/>
        <sz val="8"/>
        <rFont val="ＭＳ ゴシック"/>
        <family val="3"/>
        <charset val="128"/>
      </rPr>
      <t xml:space="preserve"> (c)</t>
    </r>
  </si>
  <si>
    <t>ＲＡＣ</t>
  </si>
  <si>
    <t>ＪＴＡ</t>
  </si>
  <si>
    <t>ＪＡＬ</t>
  </si>
  <si>
    <t>平成20年度</t>
    <rPh sb="0" eb="2">
      <t>ヘイセイ</t>
    </rPh>
    <rPh sb="4" eb="6">
      <t>ネンド</t>
    </rPh>
    <phoneticPr fontId="3"/>
  </si>
  <si>
    <r>
      <t>神戸(07/07/13～)</t>
    </r>
    <r>
      <rPr>
        <sz val="7"/>
        <rFont val="ＭＳ ゴシック"/>
        <family val="3"/>
        <charset val="128"/>
      </rPr>
      <t>夏期季節定期便</t>
    </r>
    <rPh sb="0" eb="2">
      <t>コウベカ</t>
    </rPh>
    <rPh sb="13" eb="15">
      <t>カキキ</t>
    </rPh>
    <rPh sb="15" eb="17">
      <t>キセツテ</t>
    </rPh>
    <rPh sb="17" eb="20">
      <t>テイキビン</t>
    </rPh>
    <phoneticPr fontId="4"/>
  </si>
  <si>
    <t>東京(06/09/15～)</t>
    <rPh sb="0" eb="2">
      <t>トウキョウ</t>
    </rPh>
    <phoneticPr fontId="4"/>
  </si>
  <si>
    <t>S K Y (c)</t>
  </si>
  <si>
    <t>高松</t>
  </si>
  <si>
    <t>大分(～07/7/1)</t>
  </si>
  <si>
    <t>新潟</t>
    <rPh sb="0" eb="1">
      <t>ニイガタ</t>
    </rPh>
    <phoneticPr fontId="4"/>
  </si>
  <si>
    <t>神戸(06/02/16～)</t>
    <rPh sb="0" eb="2">
      <t>コウベ</t>
    </rPh>
    <phoneticPr fontId="4"/>
  </si>
  <si>
    <t>関西</t>
    <rPh sb="0" eb="1">
      <t>カンサイ</t>
    </rPh>
    <phoneticPr fontId="4"/>
  </si>
  <si>
    <t>伊丹</t>
    <rPh sb="0" eb="1">
      <t>イタミ</t>
    </rPh>
    <phoneticPr fontId="4"/>
  </si>
  <si>
    <t>成田(06/11/01～）</t>
    <rPh sb="0" eb="2">
      <t>ナリタ</t>
    </rPh>
    <phoneticPr fontId="4"/>
  </si>
  <si>
    <t>ＡＮＡ(b)</t>
  </si>
  <si>
    <t>奄美</t>
    <rPh sb="0" eb="1">
      <t>アマミ</t>
    </rPh>
    <phoneticPr fontId="4"/>
  </si>
  <si>
    <t>与論</t>
    <rPh sb="0" eb="1">
      <t>ヨロン</t>
    </rPh>
    <phoneticPr fontId="4"/>
  </si>
  <si>
    <t>神戸－那覇(07/07/01～)</t>
    <rPh sb="3" eb="5">
      <t>ナハ</t>
    </rPh>
    <phoneticPr fontId="4"/>
  </si>
  <si>
    <t>北九州（06/03/16～）</t>
    <rPh sb="0" eb="3">
      <t>キタキュウシュウ</t>
    </rPh>
    <phoneticPr fontId="4"/>
  </si>
  <si>
    <t>小松</t>
    <rPh sb="0" eb="1">
      <t>コマツ</t>
    </rPh>
    <phoneticPr fontId="4"/>
  </si>
  <si>
    <t>福島</t>
    <rPh sb="0" eb="1">
      <t>フクシマ</t>
    </rPh>
    <phoneticPr fontId="4"/>
  </si>
  <si>
    <t>岡山</t>
    <rPh sb="0" eb="1">
      <t>オカヤマ</t>
    </rPh>
    <phoneticPr fontId="4"/>
  </si>
  <si>
    <t>高知</t>
    <rPh sb="0" eb="1">
      <t>コウチ</t>
    </rPh>
    <phoneticPr fontId="4"/>
  </si>
  <si>
    <t>松山</t>
    <rPh sb="0" eb="1">
      <t>マツヤマ</t>
    </rPh>
    <phoneticPr fontId="4"/>
  </si>
  <si>
    <t>伊丹－石垣(～07/03/31)</t>
    <rPh sb="0" eb="2">
      <t>イタミイ</t>
    </rPh>
    <rPh sb="3" eb="5">
      <t>イシガキ</t>
    </rPh>
    <phoneticPr fontId="4"/>
  </si>
  <si>
    <t>神戸－石垣(07/07/01～)</t>
    <rPh sb="0" eb="2">
      <t>コウベイ</t>
    </rPh>
    <rPh sb="3" eb="5">
      <t>イシガキ</t>
    </rPh>
    <phoneticPr fontId="4"/>
  </si>
  <si>
    <t>関西－石垣</t>
    <rPh sb="0" eb="2">
      <t>カンサイイ</t>
    </rPh>
    <rPh sb="3" eb="5">
      <t>イシガキ</t>
    </rPh>
    <phoneticPr fontId="4"/>
  </si>
  <si>
    <t>羽田－久米島</t>
    <rPh sb="0" eb="2">
      <t>ハネダク</t>
    </rPh>
    <rPh sb="3" eb="6">
      <t>クメジマ</t>
    </rPh>
    <phoneticPr fontId="4"/>
  </si>
  <si>
    <t>羽田－宮古</t>
    <rPh sb="0" eb="2">
      <t>ハネダミ</t>
    </rPh>
    <rPh sb="3" eb="5">
      <t>ミヤコ</t>
    </rPh>
    <phoneticPr fontId="4"/>
  </si>
  <si>
    <t>羽田－石垣</t>
    <rPh sb="0" eb="2">
      <t>ハネダイ</t>
    </rPh>
    <rPh sb="3" eb="5">
      <t>イシガキ</t>
    </rPh>
    <phoneticPr fontId="4"/>
  </si>
  <si>
    <t>福岡</t>
    <rPh sb="0" eb="1">
      <t>フクオカ</t>
    </rPh>
    <phoneticPr fontId="4"/>
  </si>
  <si>
    <t>羽田</t>
    <rPh sb="0" eb="1">
      <t>ハネダ</t>
    </rPh>
    <phoneticPr fontId="4"/>
  </si>
  <si>
    <t>花巻（期間運航03/14～03/31）</t>
    <rPh sb="0" eb="2">
      <t>ハナマキキ</t>
    </rPh>
    <rPh sb="3" eb="5">
      <t>キカンウ</t>
    </rPh>
    <rPh sb="5" eb="7">
      <t>ウンコウ</t>
    </rPh>
    <phoneticPr fontId="4"/>
  </si>
  <si>
    <t>鹿児島(06/2/16～07/03/31)</t>
    <rPh sb="0" eb="3">
      <t>カゴシマ</t>
    </rPh>
    <phoneticPr fontId="4"/>
  </si>
  <si>
    <t>仙台(季節運航)</t>
    <rPh sb="0" eb="2">
      <t>センダイキ</t>
    </rPh>
    <rPh sb="3" eb="5">
      <t>キセツウ</t>
    </rPh>
    <rPh sb="5" eb="7">
      <t>ウンコウ</t>
    </rPh>
    <phoneticPr fontId="4"/>
  </si>
  <si>
    <t>札幌(～07/11/30)</t>
    <rPh sb="0" eb="2">
      <t>サッポロ</t>
    </rPh>
    <phoneticPr fontId="4"/>
  </si>
  <si>
    <t>合計 a+b+c</t>
  </si>
  <si>
    <t>(07'4/1～30)</t>
  </si>
  <si>
    <t>(08'4/1～30)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</si>
  <si>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</si>
  <si>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</si>
  <si>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花巻（期間運航）</t>
    <rPh sb="0" eb="2">
      <t>ハナマキキ</t>
    </rPh>
    <rPh sb="3" eb="5">
      <t>キカンウ</t>
    </rPh>
    <rPh sb="5" eb="7">
      <t>ウンコウ</t>
    </rPh>
    <phoneticPr fontId="4"/>
  </si>
  <si>
    <t>(07'4/1～10)</t>
  </si>
  <si>
    <t>(08'4/1～10)</t>
  </si>
  <si>
    <t>(07'4/11～20)</t>
  </si>
  <si>
    <t>(08'4/11～20)</t>
  </si>
  <si>
    <t>(08'4/21～31)</t>
  </si>
  <si>
    <t>(07'5/1～31)</t>
  </si>
  <si>
    <t>(08'5/1～31)</t>
  </si>
  <si>
    <t>(07'5/1～10)</t>
  </si>
  <si>
    <t>(08'5/1～10)</t>
  </si>
  <si>
    <t>(07'5/11～20)</t>
  </si>
  <si>
    <t>(08'5/11～20)</t>
  </si>
  <si>
    <t>(08'5/21～31)</t>
  </si>
  <si>
    <t>(07'6/1～30)</t>
  </si>
  <si>
    <t>(08'6/1～30)</t>
  </si>
  <si>
    <t>(07'6/1～10)</t>
  </si>
  <si>
    <t>(08'6/1～10)</t>
  </si>
  <si>
    <t>(07'6/11～20)</t>
  </si>
  <si>
    <t>(08'6/11～20)</t>
  </si>
  <si>
    <t>(08'6/21～30)</t>
  </si>
  <si>
    <t>(07'7/1～31)</t>
  </si>
  <si>
    <t>(08'7/1～31)</t>
  </si>
  <si>
    <t>(07'7/1～10)</t>
  </si>
  <si>
    <t>(08'7/1～10)</t>
  </si>
  <si>
    <t>(07'7/11～20)</t>
  </si>
  <si>
    <t>(08'7/11～20)</t>
  </si>
  <si>
    <t>(07'7/21～31)</t>
  </si>
  <si>
    <t>(08'7/21～31)</t>
  </si>
  <si>
    <t>神戸(07/7/13～)08年運航なし</t>
    <rPh sb="0" eb="2">
      <t>コウベネ</t>
    </rPh>
    <rPh sb="14" eb="15">
      <t>ネンウ</t>
    </rPh>
    <rPh sb="15" eb="17">
      <t>ウンコウ</t>
    </rPh>
    <phoneticPr fontId="4"/>
  </si>
  <si>
    <t>東京(06/9/15～)</t>
    <rPh sb="0" eb="2">
      <t>トウキョウ</t>
    </rPh>
    <phoneticPr fontId="4"/>
  </si>
  <si>
    <t>新潟※6月～9月運休</t>
    <rPh sb="0" eb="2">
      <t>ニイガタガ</t>
    </rPh>
    <rPh sb="4" eb="5">
      <t>ガツガ</t>
    </rPh>
    <rPh sb="7" eb="8">
      <t>ガツウ</t>
    </rPh>
    <rPh sb="8" eb="10">
      <t>ウンキュウ</t>
    </rPh>
    <phoneticPr fontId="4"/>
  </si>
  <si>
    <t>成田(06/11/1～）</t>
    <rPh sb="0" eb="2">
      <t>ナリタ</t>
    </rPh>
    <phoneticPr fontId="4"/>
  </si>
  <si>
    <t>神戸－那覇(07/7/1～)</t>
    <rPh sb="3" eb="5">
      <t>ナハ</t>
    </rPh>
    <phoneticPr fontId="4"/>
  </si>
  <si>
    <t>北九州（06/3/16～）</t>
    <rPh sb="0" eb="3">
      <t>キタキュウシュウ</t>
    </rPh>
    <phoneticPr fontId="4"/>
  </si>
  <si>
    <t>伊丹－石垣(～07/3/31)</t>
    <rPh sb="0" eb="2">
      <t>イタミイ</t>
    </rPh>
    <rPh sb="3" eb="5">
      <t>イシガキ</t>
    </rPh>
    <phoneticPr fontId="4"/>
  </si>
  <si>
    <t>神戸－石垣(07/7/1～)</t>
    <rPh sb="0" eb="2">
      <t>コウベイ</t>
    </rPh>
    <rPh sb="3" eb="5">
      <t>イシガキ</t>
    </rPh>
    <phoneticPr fontId="4"/>
  </si>
  <si>
    <t>東京－久米島（夏期季節運航）</t>
    <rPh sb="0" eb="2">
      <t>トウキョウク</t>
    </rPh>
    <rPh sb="3" eb="6">
      <t>クメジマカ</t>
    </rPh>
    <rPh sb="7" eb="9">
      <t>カキキ</t>
    </rPh>
    <rPh sb="9" eb="11">
      <t>キセツウ</t>
    </rPh>
    <rPh sb="11" eb="13">
      <t>ウンコウ</t>
    </rPh>
    <phoneticPr fontId="4"/>
  </si>
  <si>
    <t>東京－宮古</t>
    <rPh sb="0" eb="2">
      <t>トウキョウミ</t>
    </rPh>
    <rPh sb="3" eb="5">
      <t>ミヤコ</t>
    </rPh>
    <phoneticPr fontId="4"/>
  </si>
  <si>
    <t>東京－石垣</t>
    <rPh sb="0" eb="2">
      <t>トウキョウイ</t>
    </rPh>
    <rPh sb="3" eb="5">
      <t>イシガキ</t>
    </rPh>
    <phoneticPr fontId="4"/>
  </si>
  <si>
    <t>東京※08/7/1～ＪＡＬに移管</t>
    <rPh sb="0" eb="2">
      <t>トウキョウ</t>
    </rPh>
    <phoneticPr fontId="4"/>
  </si>
  <si>
    <t>花巻（３月期間運航）</t>
    <rPh sb="0" eb="2">
      <t>ハナマキガ</t>
    </rPh>
    <rPh sb="4" eb="5">
      <t>ガツキ</t>
    </rPh>
    <rPh sb="5" eb="7">
      <t>キカンウ</t>
    </rPh>
    <rPh sb="7" eb="9">
      <t>ウンコウ</t>
    </rPh>
    <phoneticPr fontId="4"/>
  </si>
  <si>
    <t>鹿児島(06/2/16～07/3/31)</t>
    <rPh sb="0" eb="3">
      <t>カゴシマ</t>
    </rPh>
    <phoneticPr fontId="4"/>
  </si>
  <si>
    <t>神戸※08/7/1～ＪＴＡに移管</t>
    <rPh sb="0" eb="2">
      <t>コウベイ</t>
    </rPh>
    <rPh sb="14" eb="16">
      <t>イカン</t>
    </rPh>
    <phoneticPr fontId="4"/>
  </si>
  <si>
    <t>仙台(冬季季節運航)</t>
    <rPh sb="0" eb="2">
      <t>センダイト</t>
    </rPh>
    <rPh sb="3" eb="5">
      <t>トウキキ</t>
    </rPh>
    <rPh sb="5" eb="7">
      <t>キセツウ</t>
    </rPh>
    <rPh sb="7" eb="9">
      <t>ウンコウ</t>
    </rPh>
    <phoneticPr fontId="4"/>
  </si>
  <si>
    <t>(07'8/1～31)</t>
  </si>
  <si>
    <t>(08'8/1～31)</t>
  </si>
  <si>
    <t>(07'8/1～10)</t>
  </si>
  <si>
    <t>(08'8/1～10)</t>
  </si>
  <si>
    <t>(07'8/11～20)</t>
  </si>
  <si>
    <t>(08'8/11～20)</t>
  </si>
  <si>
    <t>(07'8/21～31)</t>
  </si>
  <si>
    <t>(08'8/21～31)</t>
  </si>
  <si>
    <t>(07'9/1～31)</t>
  </si>
  <si>
    <t>(08'9/1～31)</t>
  </si>
  <si>
    <t>(07'9/1～10)</t>
  </si>
  <si>
    <t>(08'9/1～10)</t>
  </si>
  <si>
    <t>(07'9/11～20)</t>
  </si>
  <si>
    <t>(08'9/11～20)</t>
  </si>
  <si>
    <t>(07'9/21～31)</t>
  </si>
  <si>
    <t>(08'9/21～31)</t>
  </si>
  <si>
    <t>(07'10/1～31)</t>
  </si>
  <si>
    <t>(08'10/1～31)</t>
  </si>
  <si>
    <t>(07'10/1～10)</t>
  </si>
  <si>
    <t>(08'10/1～10)</t>
  </si>
  <si>
    <t>(07'10/11～20)</t>
  </si>
  <si>
    <t>(08'10/11～20)</t>
  </si>
  <si>
    <t>(07'10/21～31)</t>
  </si>
  <si>
    <t>(08'10/21～31)</t>
  </si>
  <si>
    <t>小松－石垣(チャーター便)</t>
    <rPh sb="0" eb="2">
      <t>コマツイ</t>
    </rPh>
    <rPh sb="3" eb="5">
      <t>イシガキビ</t>
    </rPh>
    <rPh sb="11" eb="12">
      <t>ビン</t>
    </rPh>
    <phoneticPr fontId="4"/>
  </si>
  <si>
    <t>富山－石垣(チャーター便)</t>
    <rPh sb="0" eb="2">
      <t>トヤマイ</t>
    </rPh>
    <rPh sb="3" eb="5">
      <t>イシガキビ</t>
    </rPh>
    <rPh sb="11" eb="12">
      <t>ビン</t>
    </rPh>
    <phoneticPr fontId="4"/>
  </si>
  <si>
    <t>高知－石垣(チャーター便)</t>
    <rPh sb="0" eb="2">
      <t>コウチイ</t>
    </rPh>
    <rPh sb="3" eb="5">
      <t>イシガキビ</t>
    </rPh>
    <rPh sb="11" eb="12">
      <t>ビン</t>
    </rPh>
    <phoneticPr fontId="4"/>
  </si>
  <si>
    <t>北九州－宮古(チャーター便)</t>
    <rPh sb="0" eb="1">
      <t>キタキ</t>
    </rPh>
    <rPh sb="1" eb="3">
      <t>キュウシュウミ</t>
    </rPh>
    <rPh sb="4" eb="6">
      <t>ミヤコビ</t>
    </rPh>
    <rPh sb="12" eb="13">
      <t>ビン</t>
    </rPh>
    <phoneticPr fontId="4"/>
  </si>
  <si>
    <t>(07'11/1～30)</t>
  </si>
  <si>
    <t>(08'11/1～30)</t>
  </si>
  <si>
    <t>(07'11/1～10)</t>
  </si>
  <si>
    <t>(08'11/1～10)</t>
  </si>
  <si>
    <t>(07'11/11～20)</t>
  </si>
  <si>
    <t>(08'11/11～20)</t>
  </si>
  <si>
    <t>(07'11/21～30)</t>
  </si>
  <si>
    <t>(08'11/21～30)</t>
  </si>
  <si>
    <t>神戸(07/7/13～)08年度運航なし</t>
    <rPh sb="0" eb="2">
      <t>コウベネ</t>
    </rPh>
    <rPh sb="14" eb="15">
      <t>ネンド</t>
    </rPh>
    <rPh sb="15" eb="16">
      <t>ドウ</t>
    </rPh>
    <rPh sb="16" eb="18">
      <t>ウンコウ</t>
    </rPh>
    <phoneticPr fontId="4"/>
  </si>
  <si>
    <t>(07'12/1～31)</t>
  </si>
  <si>
    <t>(08'12/1～31)</t>
  </si>
  <si>
    <t>(07'12/1～10)</t>
  </si>
  <si>
    <t>(08'12/1～10)</t>
  </si>
  <si>
    <t>(07'12/11～20)</t>
  </si>
  <si>
    <t>(08'12/11～20)</t>
  </si>
  <si>
    <t>(07'12/21～31)</t>
  </si>
  <si>
    <t>(08'12/21～31)</t>
  </si>
  <si>
    <t>(08'1/1～31)</t>
  </si>
  <si>
    <t>(09'1/1～31)</t>
  </si>
  <si>
    <t>(08'1/1～10)</t>
  </si>
  <si>
    <t>(09'1/1～10)</t>
  </si>
  <si>
    <t>(08'1/11～20)</t>
  </si>
  <si>
    <t>(09'1/11～20)</t>
  </si>
  <si>
    <t>(08'1/21～31)</t>
  </si>
  <si>
    <t>(09'1/21～31)</t>
  </si>
  <si>
    <t>※ＳＫＹ、ＳＮＡは、月間実績のみを集計している。</t>
    <rPh sb="10" eb="12">
      <t>ゲッカンジ</t>
    </rPh>
    <rPh sb="12" eb="14">
      <t>ジッセキシ</t>
    </rPh>
    <rPh sb="17" eb="19">
      <t>シュウケイ</t>
    </rPh>
    <phoneticPr fontId="4"/>
  </si>
  <si>
    <t>※チャーター便など不定期路線は含まない。</t>
    <rPh sb="6" eb="7">
      <t>ビンフ</t>
    </rPh>
    <rPh sb="9" eb="12">
      <t>フテイキロ</t>
    </rPh>
    <rPh sb="12" eb="14">
      <t>ロセンフ</t>
    </rPh>
    <rPh sb="15" eb="16">
      <t>フク</t>
    </rPh>
    <phoneticPr fontId="4"/>
  </si>
  <si>
    <t>※本土発沖縄向け（定期路線、下り便）の航空旅客輸送実績である。</t>
    <rPh sb="1" eb="3">
      <t>ホンドハ</t>
    </rPh>
    <rPh sb="3" eb="4">
      <t>ハツオ</t>
    </rPh>
    <rPh sb="4" eb="6">
      <t>オキナワム</t>
    </rPh>
    <rPh sb="6" eb="7">
      <t>ムテ</t>
    </rPh>
    <rPh sb="9" eb="11">
      <t>テイキロ</t>
    </rPh>
    <rPh sb="11" eb="13">
      <t>ロセンク</t>
    </rPh>
    <rPh sb="14" eb="15">
      <t>クダビ</t>
    </rPh>
    <rPh sb="16" eb="17">
      <t>ビンコ</t>
    </rPh>
    <rPh sb="19" eb="21">
      <t>コウクウリ</t>
    </rPh>
    <rPh sb="21" eb="23">
      <t>リョカクユ</t>
    </rPh>
    <rPh sb="23" eb="25">
      <t>ユソウジ</t>
    </rPh>
    <rPh sb="25" eb="27">
      <t>ジッセキ</t>
    </rPh>
    <phoneticPr fontId="4"/>
  </si>
  <si>
    <r>
      <t>鹿児島(09/2/1～）</t>
    </r>
    <r>
      <rPr>
        <sz val="6"/>
        <rFont val="ＭＳ ゴシック"/>
        <family val="3"/>
        <charset val="128"/>
      </rPr>
      <t>ＡＮＡより移管</t>
    </r>
    <rPh sb="0" eb="3">
      <t>カゴシマ</t>
    </rPh>
    <phoneticPr fontId="4"/>
  </si>
  <si>
    <r>
      <t>長崎(09/2/1～）</t>
    </r>
    <r>
      <rPr>
        <sz val="6"/>
        <rFont val="ＭＳ ゴシック"/>
        <family val="3"/>
        <charset val="128"/>
      </rPr>
      <t>ＡＮＡより移管</t>
    </r>
    <rPh sb="0" eb="2">
      <t>ナガサキイ</t>
    </rPh>
    <rPh sb="16" eb="18">
      <t>イカン</t>
    </rPh>
    <phoneticPr fontId="4"/>
  </si>
  <si>
    <r>
      <t>ＳＮＡ</t>
    </r>
    <r>
      <rPr>
        <sz val="6"/>
        <rFont val="ＭＳ ゴシック"/>
        <family val="3"/>
        <charset val="128"/>
      </rPr>
      <t>（スカイネットアジア航空）</t>
    </r>
    <rPh sb="13" eb="15">
      <t>コウクウ</t>
    </rPh>
    <phoneticPr fontId="4"/>
  </si>
  <si>
    <r>
      <t>ＡＮＡ</t>
    </r>
    <r>
      <rPr>
        <sz val="6"/>
        <rFont val="ＭＳ ゴシック"/>
        <family val="3"/>
        <charset val="128"/>
      </rPr>
      <t>（全日空）</t>
    </r>
    <rPh sb="4" eb="5">
      <t>ゼンビ</t>
    </rPh>
    <rPh sb="5" eb="6">
      <t>ビソ</t>
    </rPh>
    <rPh sb="6" eb="7">
      <t>ソラ</t>
    </rPh>
    <phoneticPr fontId="4"/>
  </si>
  <si>
    <r>
      <t>ＲＡＣ</t>
    </r>
    <r>
      <rPr>
        <sz val="6"/>
        <rFont val="ＭＳ ゴシック"/>
        <family val="3"/>
        <charset val="128"/>
      </rPr>
      <t>（琉球エアコミューター）</t>
    </r>
    <rPh sb="4" eb="6">
      <t>リュウキュウ</t>
    </rPh>
    <phoneticPr fontId="4"/>
  </si>
  <si>
    <t>名古屋－石垣(09/2/1～)</t>
    <rPh sb="0" eb="3">
      <t>ナゴヤイ</t>
    </rPh>
    <rPh sb="4" eb="6">
      <t>イシガキ</t>
    </rPh>
    <phoneticPr fontId="4"/>
  </si>
  <si>
    <r>
      <t>東京（08/7/1～）</t>
    </r>
    <r>
      <rPr>
        <sz val="6"/>
        <rFont val="ＭＳ ゴシック"/>
        <family val="3"/>
        <charset val="128"/>
      </rPr>
      <t>ＪＡＬに移管</t>
    </r>
    <rPh sb="0" eb="2">
      <t>トウキョウ</t>
    </rPh>
    <phoneticPr fontId="4"/>
  </si>
  <si>
    <r>
      <t>ＪＴＡ</t>
    </r>
    <r>
      <rPr>
        <sz val="6"/>
        <rFont val="ＭＳ ゴシック"/>
        <family val="3"/>
        <charset val="128"/>
      </rPr>
      <t>（日本トランスオーシャン航空）</t>
    </r>
    <rPh sb="4" eb="6">
      <t>ニホンコ</t>
    </rPh>
    <rPh sb="15" eb="17">
      <t>コウクウ</t>
    </rPh>
    <phoneticPr fontId="4"/>
  </si>
  <si>
    <r>
      <t>神戸（08/7/1～）</t>
    </r>
    <r>
      <rPr>
        <sz val="6"/>
        <rFont val="ＭＳ ゴシック"/>
        <family val="3"/>
        <charset val="128"/>
      </rPr>
      <t>ＪＴＡに移管</t>
    </r>
    <rPh sb="0" eb="2">
      <t>コウベイ</t>
    </rPh>
    <rPh sb="15" eb="17">
      <t>イカン</t>
    </rPh>
    <phoneticPr fontId="4"/>
  </si>
  <si>
    <t>仙台（～08/12/18まで冬季運航）</t>
    <rPh sb="0" eb="2">
      <t>センダイト</t>
    </rPh>
    <rPh sb="14" eb="16">
      <t>トウキウ</t>
    </rPh>
    <rPh sb="16" eb="18">
      <t>ウンコウ</t>
    </rPh>
    <phoneticPr fontId="4"/>
  </si>
  <si>
    <r>
      <t>ＪＡＬ</t>
    </r>
    <r>
      <rPr>
        <sz val="6"/>
        <rFont val="ＭＳ ゴシック"/>
        <family val="3"/>
        <charset val="128"/>
      </rPr>
      <t>（日本航空）</t>
    </r>
    <rPh sb="4" eb="6">
      <t>ニホンコ</t>
    </rPh>
    <rPh sb="6" eb="8">
      <t>コウクウ</t>
    </rPh>
    <phoneticPr fontId="4"/>
  </si>
  <si>
    <t>(08'2/1～29)</t>
  </si>
  <si>
    <t>(09'2/1～28)</t>
  </si>
  <si>
    <t>(08'2/1～10)</t>
  </si>
  <si>
    <t>(09'2/1～10)</t>
  </si>
  <si>
    <t>(08'2/11～20)</t>
  </si>
  <si>
    <t>(09'2/11～20)</t>
  </si>
  <si>
    <t>(08'2/21～29)</t>
  </si>
  <si>
    <t>(09'2/21～28)</t>
  </si>
  <si>
    <t>※ＳＫＹは月間実績のみを集計している。</t>
    <rPh sb="5" eb="7">
      <t>ゲッカンジ</t>
    </rPh>
    <rPh sb="7" eb="9">
      <t>ジッセキシ</t>
    </rPh>
    <rPh sb="12" eb="14">
      <t>シュウケイ</t>
    </rPh>
    <phoneticPr fontId="4"/>
  </si>
  <si>
    <t>(08'3/1～31)</t>
  </si>
  <si>
    <t>(09'3/1～31)</t>
  </si>
  <si>
    <t>関西－石垣（臨時便）</t>
    <rPh sb="0" eb="2">
      <t>カンサイイ</t>
    </rPh>
    <rPh sb="3" eb="5">
      <t>イシガキリ</t>
    </rPh>
    <rPh sb="6" eb="9">
      <t>リンジビン</t>
    </rPh>
    <phoneticPr fontId="4"/>
  </si>
  <si>
    <t>神戸(07/7/1～)</t>
  </si>
  <si>
    <t>(08'3/1～10)</t>
  </si>
  <si>
    <t>(09'3/1～10)</t>
  </si>
  <si>
    <t>(08'3/11～20)</t>
  </si>
  <si>
    <t>(09'3/11～20)</t>
  </si>
  <si>
    <t>(08'3/21～31)</t>
  </si>
  <si>
    <t>(09'3/21～31)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</si>
</sst>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 "/>
    <numFmt numFmtId="178" formatCode="0.0%"/>
    <numFmt numFmtId="179" formatCode="#,##0;[Red]&quot;△&quot;#,##0"/>
    <numFmt numFmtId="180" formatCode="0.0%;[Red]&quot;△&quot;0.0%"/>
  </numFmts>
  <fonts count="16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6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4">
    <xf numFmtId="0" fontId="0" fillId="0" borderId="0" xfId="0"/>
    <xf numFmtId="0" fontId="1" fillId="0" borderId="0" xfId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right" vertical="center"/>
    </xf>
    <xf numFmtId="177" fontId="9" fillId="0" borderId="9" xfId="0" applyNumberFormat="1" applyFont="1" applyBorder="1" applyAlignment="1">
      <alignment horizontal="right" vertical="center"/>
    </xf>
    <xf numFmtId="177" fontId="9" fillId="0" borderId="21" xfId="0" applyNumberFormat="1" applyFont="1" applyBorder="1" applyAlignment="1">
      <alignment horizontal="right" vertical="center"/>
    </xf>
    <xf numFmtId="177" fontId="9" fillId="0" borderId="12" xfId="0" applyNumberFormat="1" applyFont="1" applyBorder="1" applyAlignment="1">
      <alignment horizontal="right" vertical="center"/>
    </xf>
    <xf numFmtId="0" fontId="10" fillId="0" borderId="2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3" xfId="0" applyNumberFormat="1" applyFont="1" applyBorder="1" applyAlignment="1">
      <alignment horizontal="right" vertical="center"/>
    </xf>
    <xf numFmtId="178" fontId="9" fillId="0" borderId="6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Alignment="1">
      <alignment vertical="center"/>
    </xf>
    <xf numFmtId="178" fontId="7" fillId="0" borderId="25" xfId="5" applyNumberFormat="1" applyFont="1" applyFill="1" applyBorder="1" applyAlignment="1">
      <alignment vertical="center"/>
    </xf>
    <xf numFmtId="179" fontId="7" fillId="0" borderId="25" xfId="3" applyNumberFormat="1" applyFont="1" applyFill="1" applyBorder="1" applyAlignment="1">
      <alignment vertical="center"/>
    </xf>
    <xf numFmtId="0" fontId="7" fillId="0" borderId="25" xfId="3" applyFont="1" applyFill="1" applyBorder="1" applyAlignment="1">
      <alignment vertical="center"/>
    </xf>
    <xf numFmtId="180" fontId="7" fillId="0" borderId="22" xfId="5" applyNumberFormat="1" applyFont="1" applyFill="1" applyBorder="1" applyAlignment="1">
      <alignment vertical="center"/>
    </xf>
    <xf numFmtId="178" fontId="7" fillId="0" borderId="22" xfId="5" applyNumberFormat="1" applyFont="1" applyFill="1" applyBorder="1" applyAlignment="1">
      <alignment vertical="center"/>
    </xf>
    <xf numFmtId="179" fontId="7" fillId="0" borderId="22" xfId="3" applyNumberFormat="1" applyFont="1" applyFill="1" applyBorder="1" applyAlignment="1">
      <alignment vertical="center"/>
    </xf>
    <xf numFmtId="0" fontId="7" fillId="0" borderId="26" xfId="3" applyFont="1" applyFill="1" applyBorder="1" applyAlignment="1">
      <alignment vertical="center"/>
    </xf>
    <xf numFmtId="0" fontId="7" fillId="0" borderId="22" xfId="3" applyFont="1" applyFill="1" applyBorder="1" applyAlignment="1">
      <alignment vertical="center"/>
    </xf>
    <xf numFmtId="178" fontId="7" fillId="0" borderId="20" xfId="5" applyNumberFormat="1" applyFont="1" applyFill="1" applyBorder="1" applyAlignment="1">
      <alignment vertical="center"/>
    </xf>
    <xf numFmtId="0" fontId="7" fillId="0" borderId="27" xfId="3" applyFont="1" applyFill="1" applyBorder="1" applyAlignment="1">
      <alignment vertical="center"/>
    </xf>
    <xf numFmtId="180" fontId="7" fillId="0" borderId="28" xfId="5" applyNumberFormat="1" applyFont="1" applyFill="1" applyBorder="1" applyAlignment="1">
      <alignment vertical="center"/>
    </xf>
    <xf numFmtId="178" fontId="7" fillId="0" borderId="28" xfId="5" applyNumberFormat="1" applyFont="1" applyFill="1" applyBorder="1" applyAlignment="1">
      <alignment vertical="center"/>
    </xf>
    <xf numFmtId="179" fontId="7" fillId="0" borderId="2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78" fontId="7" fillId="0" borderId="26" xfId="5" applyNumberFormat="1" applyFont="1" applyFill="1" applyBorder="1" applyAlignment="1">
      <alignment vertical="center"/>
    </xf>
    <xf numFmtId="180" fontId="7" fillId="0" borderId="29" xfId="5" applyNumberFormat="1" applyFont="1" applyFill="1" applyBorder="1" applyAlignment="1">
      <alignment vertical="center"/>
    </xf>
    <xf numFmtId="178" fontId="7" fillId="0" borderId="29" xfId="5" applyNumberFormat="1" applyFont="1" applyFill="1" applyBorder="1" applyAlignment="1">
      <alignment vertical="center"/>
    </xf>
    <xf numFmtId="179" fontId="7" fillId="0" borderId="29" xfId="3" applyNumberFormat="1" applyFont="1" applyFill="1" applyBorder="1" applyAlignment="1">
      <alignment vertical="center"/>
    </xf>
    <xf numFmtId="178" fontId="7" fillId="0" borderId="30" xfId="5" applyNumberFormat="1" applyFont="1" applyFill="1" applyBorder="1" applyAlignment="1">
      <alignment vertical="center"/>
    </xf>
    <xf numFmtId="178" fontId="7" fillId="0" borderId="31" xfId="5" applyNumberFormat="1" applyFont="1" applyFill="1" applyBorder="1" applyAlignment="1">
      <alignment vertical="center"/>
    </xf>
    <xf numFmtId="179" fontId="7" fillId="0" borderId="26" xfId="3" applyNumberFormat="1" applyFont="1" applyFill="1" applyBorder="1" applyAlignment="1">
      <alignment vertical="center"/>
    </xf>
    <xf numFmtId="179" fontId="7" fillId="0" borderId="30" xfId="3" applyNumberFormat="1" applyFont="1" applyFill="1" applyBorder="1" applyAlignment="1">
      <alignment vertical="center"/>
    </xf>
    <xf numFmtId="179" fontId="7" fillId="0" borderId="31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80" fontId="7" fillId="0" borderId="31" xfId="5" applyNumberFormat="1" applyFont="1" applyFill="1" applyBorder="1" applyAlignment="1">
      <alignment vertical="center"/>
    </xf>
    <xf numFmtId="178" fontId="7" fillId="0" borderId="33" xfId="5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180" fontId="7" fillId="0" borderId="26" xfId="5" applyNumberFormat="1" applyFont="1" applyFill="1" applyBorder="1" applyAlignment="1">
      <alignment vertical="center"/>
    </xf>
    <xf numFmtId="178" fontId="7" fillId="0" borderId="27" xfId="5" applyNumberFormat="1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/>
    </xf>
    <xf numFmtId="38" fontId="7" fillId="0" borderId="0" xfId="4" applyFont="1" applyAlignment="1">
      <alignment vertical="center"/>
    </xf>
    <xf numFmtId="179" fontId="7" fillId="0" borderId="27" xfId="3" applyNumberFormat="1" applyFont="1" applyFill="1" applyBorder="1" applyAlignment="1">
      <alignment vertical="center"/>
    </xf>
    <xf numFmtId="179" fontId="7" fillId="0" borderId="36" xfId="3" applyNumberFormat="1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178" fontId="11" fillId="0" borderId="15" xfId="5" applyNumberFormat="1" applyFont="1" applyFill="1" applyBorder="1" applyAlignment="1">
      <alignment vertical="center"/>
    </xf>
    <xf numFmtId="0" fontId="11" fillId="0" borderId="15" xfId="3" applyFont="1" applyFill="1" applyBorder="1" applyAlignment="1">
      <alignment horizontal="center" vertical="center"/>
    </xf>
    <xf numFmtId="179" fontId="7" fillId="0" borderId="25" xfId="3" applyNumberFormat="1" applyFont="1" applyBorder="1" applyAlignment="1">
      <alignment vertical="center"/>
    </xf>
    <xf numFmtId="178" fontId="7" fillId="0" borderId="15" xfId="5" applyNumberFormat="1" applyFont="1" applyFill="1" applyBorder="1" applyAlignment="1">
      <alignment vertical="center"/>
    </xf>
    <xf numFmtId="0" fontId="7" fillId="0" borderId="15" xfId="3" applyFont="1" applyFill="1" applyBorder="1" applyAlignment="1">
      <alignment horizontal="center" vertical="center"/>
    </xf>
    <xf numFmtId="179" fontId="7" fillId="0" borderId="28" xfId="3" applyNumberFormat="1" applyFont="1" applyBorder="1" applyAlignment="1">
      <alignment vertical="center"/>
    </xf>
    <xf numFmtId="179" fontId="7" fillId="0" borderId="22" xfId="3" applyNumberFormat="1" applyFont="1" applyBorder="1" applyAlignment="1">
      <alignment vertical="center"/>
    </xf>
    <xf numFmtId="180" fontId="7" fillId="0" borderId="15" xfId="5" applyNumberFormat="1" applyFont="1" applyFill="1" applyBorder="1" applyAlignment="1">
      <alignment vertical="center"/>
    </xf>
    <xf numFmtId="179" fontId="7" fillId="0" borderId="15" xfId="3" applyNumberFormat="1" applyFont="1" applyFill="1" applyBorder="1" applyAlignment="1">
      <alignment vertical="center"/>
    </xf>
    <xf numFmtId="179" fontId="7" fillId="0" borderId="15" xfId="3" applyNumberFormat="1" applyFont="1" applyBorder="1" applyAlignment="1">
      <alignment vertical="center"/>
    </xf>
    <xf numFmtId="180" fontId="11" fillId="0" borderId="15" xfId="5" applyNumberFormat="1" applyFont="1" applyFill="1" applyBorder="1" applyAlignment="1">
      <alignment vertical="center"/>
    </xf>
    <xf numFmtId="178" fontId="11" fillId="0" borderId="15" xfId="5" applyNumberFormat="1" applyFont="1" applyBorder="1" applyAlignment="1">
      <alignment vertical="center"/>
    </xf>
    <xf numFmtId="179" fontId="11" fillId="0" borderId="15" xfId="3" applyNumberFormat="1" applyFont="1" applyBorder="1" applyAlignment="1">
      <alignment vertical="center"/>
    </xf>
    <xf numFmtId="180" fontId="7" fillId="0" borderId="28" xfId="5" applyNumberFormat="1" applyFont="1" applyBorder="1" applyAlignment="1">
      <alignment vertical="center"/>
    </xf>
    <xf numFmtId="178" fontId="7" fillId="0" borderId="28" xfId="5" applyNumberFormat="1" applyFont="1" applyBorder="1" applyAlignment="1">
      <alignment vertical="center"/>
    </xf>
    <xf numFmtId="179" fontId="11" fillId="0" borderId="15" xfId="3" applyNumberFormat="1" applyFont="1" applyFill="1" applyBorder="1" applyAlignment="1">
      <alignment vertical="center"/>
    </xf>
    <xf numFmtId="180" fontId="7" fillId="0" borderId="26" xfId="5" applyNumberFormat="1" applyFont="1" applyBorder="1" applyAlignment="1">
      <alignment vertical="center"/>
    </xf>
    <xf numFmtId="178" fontId="7" fillId="0" borderId="26" xfId="5" applyNumberFormat="1" applyFont="1" applyBorder="1" applyAlignment="1">
      <alignment vertical="center"/>
    </xf>
    <xf numFmtId="179" fontId="7" fillId="0" borderId="26" xfId="3" applyNumberFormat="1" applyFont="1" applyBorder="1" applyAlignment="1">
      <alignment vertical="center"/>
    </xf>
    <xf numFmtId="178" fontId="7" fillId="0" borderId="22" xfId="5" applyNumberFormat="1" applyFont="1" applyBorder="1" applyAlignment="1">
      <alignment vertical="center"/>
    </xf>
    <xf numFmtId="179" fontId="7" fillId="0" borderId="27" xfId="3" applyNumberFormat="1" applyFont="1" applyBorder="1" applyAlignment="1">
      <alignment vertical="center"/>
    </xf>
    <xf numFmtId="178" fontId="7" fillId="0" borderId="27" xfId="5" applyNumberFormat="1" applyFont="1" applyBorder="1" applyAlignment="1">
      <alignment vertical="center"/>
    </xf>
    <xf numFmtId="180" fontId="7" fillId="0" borderId="15" xfId="5" applyNumberFormat="1" applyFont="1" applyBorder="1" applyAlignment="1">
      <alignment vertical="center"/>
    </xf>
    <xf numFmtId="178" fontId="7" fillId="0" borderId="15" xfId="5" applyNumberFormat="1" applyFont="1" applyBorder="1" applyAlignment="1">
      <alignment vertical="center"/>
    </xf>
    <xf numFmtId="180" fontId="7" fillId="0" borderId="22" xfId="5" applyNumberFormat="1" applyFont="1" applyBorder="1" applyAlignment="1">
      <alignment vertical="center"/>
    </xf>
    <xf numFmtId="180" fontId="11" fillId="0" borderId="15" xfId="5" applyNumberFormat="1" applyFont="1" applyBorder="1" applyAlignment="1">
      <alignment vertical="center"/>
    </xf>
    <xf numFmtId="179" fontId="7" fillId="0" borderId="29" xfId="3" applyNumberFormat="1" applyFont="1" applyBorder="1" applyAlignment="1">
      <alignment vertical="center"/>
    </xf>
    <xf numFmtId="179" fontId="7" fillId="0" borderId="30" xfId="3" applyNumberFormat="1" applyFont="1" applyBorder="1" applyAlignment="1">
      <alignment vertical="center"/>
    </xf>
    <xf numFmtId="179" fontId="7" fillId="0" borderId="37" xfId="3" applyNumberFormat="1" applyFont="1" applyBorder="1" applyAlignment="1">
      <alignment vertical="center"/>
    </xf>
    <xf numFmtId="180" fontId="7" fillId="0" borderId="25" xfId="5" applyNumberFormat="1" applyFont="1" applyBorder="1" applyAlignment="1">
      <alignment vertical="center"/>
    </xf>
    <xf numFmtId="178" fontId="7" fillId="0" borderId="25" xfId="5" applyNumberFormat="1" applyFont="1" applyBorder="1" applyAlignment="1">
      <alignment vertical="center"/>
    </xf>
    <xf numFmtId="179" fontId="7" fillId="0" borderId="36" xfId="3" applyNumberFormat="1" applyFont="1" applyBorder="1" applyAlignment="1">
      <alignment vertical="center"/>
    </xf>
    <xf numFmtId="179" fontId="7" fillId="0" borderId="31" xfId="3" applyNumberFormat="1" applyFont="1" applyBorder="1" applyAlignment="1">
      <alignment vertical="center"/>
    </xf>
    <xf numFmtId="178" fontId="7" fillId="0" borderId="20" xfId="5" applyNumberFormat="1" applyFont="1" applyBorder="1" applyAlignment="1">
      <alignment vertical="center"/>
    </xf>
    <xf numFmtId="0" fontId="7" fillId="0" borderId="17" xfId="3" applyFont="1" applyFill="1" applyBorder="1" applyAlignment="1">
      <alignment vertical="center"/>
    </xf>
    <xf numFmtId="180" fontId="7" fillId="0" borderId="25" xfId="3" applyNumberFormat="1" applyFont="1" applyBorder="1" applyAlignment="1">
      <alignment vertical="center"/>
    </xf>
    <xf numFmtId="178" fontId="7" fillId="0" borderId="25" xfId="3" applyNumberFormat="1" applyFont="1" applyBorder="1" applyAlignment="1">
      <alignment vertical="center"/>
    </xf>
    <xf numFmtId="178" fontId="7" fillId="0" borderId="25" xfId="5" applyNumberFormat="1" applyFont="1" applyBorder="1" applyAlignment="1">
      <alignment horizontal="right" vertical="center"/>
    </xf>
    <xf numFmtId="38" fontId="7" fillId="0" borderId="25" xfId="4" applyFont="1" applyBorder="1" applyAlignment="1">
      <alignment vertical="center"/>
    </xf>
    <xf numFmtId="180" fontId="7" fillId="0" borderId="16" xfId="3" applyNumberFormat="1" applyFont="1" applyBorder="1" applyAlignment="1">
      <alignment vertical="center"/>
    </xf>
    <xf numFmtId="178" fontId="7" fillId="0" borderId="16" xfId="3" applyNumberFormat="1" applyFont="1" applyBorder="1" applyAlignment="1">
      <alignment vertical="center"/>
    </xf>
    <xf numFmtId="179" fontId="7" fillId="0" borderId="16" xfId="3" applyNumberFormat="1" applyFont="1" applyBorder="1" applyAlignment="1">
      <alignment vertical="center"/>
    </xf>
    <xf numFmtId="178" fontId="7" fillId="0" borderId="16" xfId="5" applyNumberFormat="1" applyFont="1" applyBorder="1" applyAlignment="1">
      <alignment vertical="center"/>
    </xf>
    <xf numFmtId="38" fontId="7" fillId="0" borderId="16" xfId="4" applyFont="1" applyBorder="1" applyAlignment="1">
      <alignment vertical="center"/>
    </xf>
    <xf numFmtId="0" fontId="7" fillId="0" borderId="16" xfId="3" applyFont="1" applyFill="1" applyBorder="1" applyAlignment="1">
      <alignment vertical="center"/>
    </xf>
    <xf numFmtId="38" fontId="11" fillId="0" borderId="15" xfId="4" applyFont="1" applyBorder="1" applyAlignment="1">
      <alignment vertical="center"/>
    </xf>
    <xf numFmtId="38" fontId="7" fillId="0" borderId="22" xfId="4" applyFont="1" applyFill="1" applyBorder="1" applyAlignment="1">
      <alignment vertical="center"/>
    </xf>
    <xf numFmtId="38" fontId="7" fillId="0" borderId="22" xfId="4" applyFont="1" applyBorder="1" applyAlignment="1">
      <alignment vertical="center"/>
    </xf>
    <xf numFmtId="38" fontId="7" fillId="0" borderId="28" xfId="4" applyFont="1" applyFill="1" applyBorder="1" applyAlignment="1">
      <alignment vertical="center"/>
    </xf>
    <xf numFmtId="38" fontId="7" fillId="0" borderId="28" xfId="4" applyFont="1" applyBorder="1" applyAlignment="1">
      <alignment vertical="center"/>
    </xf>
    <xf numFmtId="38" fontId="7" fillId="0" borderId="26" xfId="4" applyFont="1" applyFill="1" applyBorder="1" applyAlignment="1">
      <alignment vertical="center"/>
    </xf>
    <xf numFmtId="38" fontId="7" fillId="0" borderId="0" xfId="4" applyFont="1" applyBorder="1" applyAlignment="1">
      <alignment vertical="center"/>
    </xf>
    <xf numFmtId="38" fontId="7" fillId="0" borderId="32" xfId="4" applyFont="1" applyBorder="1" applyAlignment="1">
      <alignment vertical="center"/>
    </xf>
    <xf numFmtId="38" fontId="7" fillId="0" borderId="20" xfId="4" applyFont="1" applyBorder="1" applyAlignment="1">
      <alignment vertical="center"/>
    </xf>
    <xf numFmtId="38" fontId="7" fillId="0" borderId="20" xfId="4" applyFont="1" applyFill="1" applyBorder="1" applyAlignment="1">
      <alignment vertical="center"/>
    </xf>
    <xf numFmtId="38" fontId="7" fillId="0" borderId="26" xfId="4" applyFont="1" applyBorder="1" applyAlignment="1">
      <alignment vertical="center"/>
    </xf>
    <xf numFmtId="38" fontId="7" fillId="0" borderId="15" xfId="4" applyFont="1" applyBorder="1" applyAlignment="1">
      <alignment vertical="center"/>
    </xf>
    <xf numFmtId="180" fontId="7" fillId="0" borderId="27" xfId="5" applyNumberFormat="1" applyFont="1" applyFill="1" applyBorder="1" applyAlignment="1">
      <alignment vertical="center"/>
    </xf>
    <xf numFmtId="38" fontId="7" fillId="0" borderId="27" xfId="4" applyFont="1" applyFill="1" applyBorder="1" applyAlignment="1">
      <alignment vertical="center"/>
    </xf>
    <xf numFmtId="0" fontId="7" fillId="0" borderId="15" xfId="3" applyFont="1" applyBorder="1" applyAlignment="1">
      <alignment horizontal="center" vertical="center"/>
    </xf>
    <xf numFmtId="180" fontId="7" fillId="0" borderId="38" xfId="3" applyNumberFormat="1" applyFont="1" applyFill="1" applyBorder="1" applyAlignment="1">
      <alignment vertical="center"/>
    </xf>
    <xf numFmtId="178" fontId="7" fillId="0" borderId="38" xfId="3" applyNumberFormat="1" applyFont="1" applyFill="1" applyBorder="1" applyAlignment="1">
      <alignment vertical="center"/>
    </xf>
    <xf numFmtId="179" fontId="7" fillId="0" borderId="38" xfId="3" applyNumberFormat="1" applyFont="1" applyFill="1" applyBorder="1" applyAlignment="1">
      <alignment vertical="center"/>
    </xf>
    <xf numFmtId="178" fontId="7" fillId="0" borderId="38" xfId="5" applyNumberFormat="1" applyFont="1" applyFill="1" applyBorder="1" applyAlignment="1">
      <alignment vertical="center"/>
    </xf>
    <xf numFmtId="0" fontId="7" fillId="0" borderId="38" xfId="3" applyFont="1" applyFill="1" applyBorder="1" applyAlignment="1">
      <alignment horizontal="center" vertical="center"/>
    </xf>
    <xf numFmtId="38" fontId="7" fillId="0" borderId="38" xfId="4" applyFont="1" applyFill="1" applyBorder="1" applyAlignment="1">
      <alignment horizontal="center" vertical="center"/>
    </xf>
    <xf numFmtId="180" fontId="7" fillId="0" borderId="39" xfId="3" applyNumberFormat="1" applyFont="1" applyFill="1" applyBorder="1" applyAlignment="1">
      <alignment vertical="center"/>
    </xf>
    <xf numFmtId="178" fontId="7" fillId="0" borderId="39" xfId="3" applyNumberFormat="1" applyFont="1" applyFill="1" applyBorder="1" applyAlignment="1">
      <alignment vertical="center"/>
    </xf>
    <xf numFmtId="179" fontId="7" fillId="0" borderId="39" xfId="3" applyNumberFormat="1" applyFont="1" applyFill="1" applyBorder="1" applyAlignment="1">
      <alignment vertical="center"/>
    </xf>
    <xf numFmtId="178" fontId="7" fillId="0" borderId="39" xfId="5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horizontal="center" vertical="center"/>
    </xf>
    <xf numFmtId="38" fontId="7" fillId="0" borderId="39" xfId="4" applyFont="1" applyFill="1" applyBorder="1" applyAlignment="1">
      <alignment horizontal="center" vertical="center"/>
    </xf>
    <xf numFmtId="180" fontId="11" fillId="0" borderId="40" xfId="5" applyNumberFormat="1" applyFont="1" applyFill="1" applyBorder="1" applyAlignment="1">
      <alignment vertical="center"/>
    </xf>
    <xf numFmtId="178" fontId="11" fillId="0" borderId="40" xfId="5" applyNumberFormat="1" applyFont="1" applyFill="1" applyBorder="1" applyAlignment="1">
      <alignment vertical="center"/>
    </xf>
    <xf numFmtId="179" fontId="11" fillId="0" borderId="40" xfId="3" applyNumberFormat="1" applyFont="1" applyFill="1" applyBorder="1" applyAlignment="1">
      <alignment vertical="center"/>
    </xf>
    <xf numFmtId="38" fontId="11" fillId="0" borderId="40" xfId="4" applyFont="1" applyFill="1" applyBorder="1" applyAlignment="1">
      <alignment horizontal="center" vertical="center"/>
    </xf>
    <xf numFmtId="38" fontId="7" fillId="0" borderId="29" xfId="4" applyFont="1" applyFill="1" applyBorder="1" applyAlignment="1">
      <alignment vertical="center"/>
    </xf>
    <xf numFmtId="38" fontId="7" fillId="0" borderId="30" xfId="4" applyFont="1" applyFill="1" applyBorder="1" applyAlignment="1">
      <alignment vertical="center"/>
    </xf>
    <xf numFmtId="38" fontId="7" fillId="0" borderId="33" xfId="4" applyFont="1" applyFill="1" applyBorder="1" applyAlignment="1">
      <alignment vertical="center"/>
    </xf>
    <xf numFmtId="38" fontId="7" fillId="0" borderId="31" xfId="4" applyFont="1" applyFill="1" applyBorder="1" applyAlignment="1">
      <alignment vertical="center"/>
    </xf>
    <xf numFmtId="38" fontId="11" fillId="0" borderId="15" xfId="4" applyFont="1" applyFill="1" applyBorder="1" applyAlignment="1">
      <alignment vertical="center"/>
    </xf>
    <xf numFmtId="38" fontId="7" fillId="0" borderId="15" xfId="4" applyFont="1" applyFill="1" applyBorder="1" applyAlignment="1">
      <alignment vertical="center"/>
    </xf>
    <xf numFmtId="180" fontId="7" fillId="0" borderId="38" xfId="3" applyNumberFormat="1" applyFont="1" applyBorder="1" applyAlignment="1">
      <alignment vertical="center"/>
    </xf>
    <xf numFmtId="178" fontId="7" fillId="0" borderId="38" xfId="3" applyNumberFormat="1" applyFont="1" applyBorder="1" applyAlignment="1">
      <alignment vertical="center"/>
    </xf>
    <xf numFmtId="179" fontId="7" fillId="0" borderId="38" xfId="3" applyNumberFormat="1" applyFont="1" applyBorder="1" applyAlignment="1">
      <alignment vertical="center"/>
    </xf>
    <xf numFmtId="178" fontId="7" fillId="0" borderId="38" xfId="5" applyNumberFormat="1" applyFont="1" applyBorder="1" applyAlignment="1">
      <alignment vertical="center"/>
    </xf>
    <xf numFmtId="0" fontId="7" fillId="0" borderId="38" xfId="3" applyFont="1" applyBorder="1" applyAlignment="1">
      <alignment horizontal="center" vertical="center"/>
    </xf>
    <xf numFmtId="38" fontId="7" fillId="0" borderId="38" xfId="4" applyFont="1" applyBorder="1" applyAlignment="1">
      <alignment horizontal="center" vertical="center"/>
    </xf>
    <xf numFmtId="180" fontId="7" fillId="0" borderId="39" xfId="3" applyNumberFormat="1" applyFont="1" applyBorder="1" applyAlignment="1">
      <alignment vertical="center"/>
    </xf>
    <xf numFmtId="178" fontId="7" fillId="0" borderId="39" xfId="3" applyNumberFormat="1" applyFont="1" applyBorder="1" applyAlignment="1">
      <alignment vertical="center"/>
    </xf>
    <xf numFmtId="179" fontId="7" fillId="0" borderId="39" xfId="3" applyNumberFormat="1" applyFont="1" applyBorder="1" applyAlignment="1">
      <alignment vertical="center"/>
    </xf>
    <xf numFmtId="178" fontId="7" fillId="0" borderId="39" xfId="5" applyNumberFormat="1" applyFont="1" applyBorder="1" applyAlignment="1">
      <alignment vertical="center"/>
    </xf>
    <xf numFmtId="0" fontId="7" fillId="0" borderId="39" xfId="3" applyFont="1" applyBorder="1" applyAlignment="1">
      <alignment horizontal="center" vertical="center"/>
    </xf>
    <xf numFmtId="38" fontId="7" fillId="0" borderId="39" xfId="4" applyFont="1" applyBorder="1" applyAlignment="1">
      <alignment horizontal="center" vertical="center"/>
    </xf>
    <xf numFmtId="180" fontId="11" fillId="0" borderId="40" xfId="5" applyNumberFormat="1" applyFont="1" applyBorder="1" applyAlignment="1">
      <alignment vertical="center"/>
    </xf>
    <xf numFmtId="178" fontId="11" fillId="0" borderId="40" xfId="5" applyNumberFormat="1" applyFont="1" applyBorder="1" applyAlignment="1">
      <alignment vertical="center"/>
    </xf>
    <xf numFmtId="179" fontId="11" fillId="0" borderId="40" xfId="3" applyNumberFormat="1" applyFont="1" applyBorder="1" applyAlignment="1">
      <alignment vertical="center"/>
    </xf>
    <xf numFmtId="38" fontId="11" fillId="0" borderId="40" xfId="4" applyFont="1" applyBorder="1" applyAlignment="1">
      <alignment horizontal="center" vertical="center"/>
    </xf>
    <xf numFmtId="38" fontId="7" fillId="0" borderId="29" xfId="4" applyFont="1" applyBorder="1" applyAlignment="1">
      <alignment vertical="center"/>
    </xf>
    <xf numFmtId="38" fontId="7" fillId="0" borderId="27" xfId="4" applyFont="1" applyBorder="1" applyAlignment="1">
      <alignment vertical="center"/>
    </xf>
    <xf numFmtId="38" fontId="7" fillId="0" borderId="33" xfId="4" applyFont="1" applyBorder="1" applyAlignment="1">
      <alignment vertical="center"/>
    </xf>
    <xf numFmtId="178" fontId="7" fillId="0" borderId="29" xfId="5" applyNumberFormat="1" applyFont="1" applyBorder="1" applyAlignment="1">
      <alignment vertical="center"/>
    </xf>
    <xf numFmtId="38" fontId="7" fillId="0" borderId="30" xfId="4" applyFont="1" applyBorder="1" applyAlignment="1">
      <alignment vertical="center"/>
    </xf>
    <xf numFmtId="178" fontId="7" fillId="0" borderId="30" xfId="5" applyNumberFormat="1" applyFont="1" applyBorder="1" applyAlignment="1">
      <alignment vertical="center"/>
    </xf>
    <xf numFmtId="178" fontId="7" fillId="0" borderId="31" xfId="5" applyNumberFormat="1" applyFont="1" applyBorder="1" applyAlignment="1">
      <alignment vertical="center"/>
    </xf>
    <xf numFmtId="178" fontId="7" fillId="0" borderId="33" xfId="5" applyNumberFormat="1" applyFont="1" applyBorder="1" applyAlignment="1">
      <alignment vertical="center"/>
    </xf>
    <xf numFmtId="180" fontId="7" fillId="0" borderId="27" xfId="5" applyNumberFormat="1" applyFont="1" applyBorder="1" applyAlignment="1">
      <alignment vertical="center"/>
    </xf>
    <xf numFmtId="38" fontId="7" fillId="0" borderId="31" xfId="4" applyFont="1" applyBorder="1" applyAlignment="1">
      <alignment vertical="center"/>
    </xf>
    <xf numFmtId="38" fontId="7" fillId="0" borderId="2" xfId="4" applyFont="1" applyBorder="1" applyAlignment="1">
      <alignment vertical="center"/>
    </xf>
    <xf numFmtId="38" fontId="7" fillId="0" borderId="3" xfId="4" applyFont="1" applyBorder="1" applyAlignment="1">
      <alignment vertical="center"/>
    </xf>
    <xf numFmtId="179" fontId="11" fillId="0" borderId="37" xfId="3" applyNumberFormat="1" applyFont="1" applyBorder="1" applyAlignment="1">
      <alignment vertical="center"/>
    </xf>
    <xf numFmtId="38" fontId="11" fillId="0" borderId="37" xfId="4" applyFont="1" applyBorder="1" applyAlignment="1">
      <alignment vertical="center"/>
    </xf>
    <xf numFmtId="38" fontId="7" fillId="0" borderId="37" xfId="4" applyFont="1" applyBorder="1" applyAlignment="1">
      <alignment vertical="center"/>
    </xf>
    <xf numFmtId="180" fontId="7" fillId="0" borderId="17" xfId="5" applyNumberFormat="1" applyFont="1" applyBorder="1" applyAlignment="1">
      <alignment vertical="center"/>
    </xf>
    <xf numFmtId="178" fontId="7" fillId="0" borderId="17" xfId="5" applyNumberFormat="1" applyFont="1" applyBorder="1" applyAlignment="1">
      <alignment vertical="center"/>
    </xf>
    <xf numFmtId="38" fontId="12" fillId="0" borderId="25" xfId="4" applyFont="1" applyBorder="1" applyAlignment="1">
      <alignment vertical="center"/>
    </xf>
    <xf numFmtId="38" fontId="12" fillId="0" borderId="16" xfId="4" applyFont="1" applyBorder="1" applyAlignment="1">
      <alignment vertical="center"/>
    </xf>
    <xf numFmtId="38" fontId="12" fillId="0" borderId="22" xfId="4" applyFont="1" applyFill="1" applyBorder="1" applyAlignment="1">
      <alignment vertical="center"/>
    </xf>
    <xf numFmtId="38" fontId="12" fillId="0" borderId="22" xfId="4" applyFont="1" applyBorder="1" applyAlignment="1">
      <alignment vertical="center"/>
    </xf>
    <xf numFmtId="38" fontId="12" fillId="0" borderId="28" xfId="4" applyFont="1" applyFill="1" applyBorder="1" applyAlignment="1">
      <alignment vertical="center"/>
    </xf>
    <xf numFmtId="38" fontId="12" fillId="0" borderId="28" xfId="4" applyFont="1" applyBorder="1" applyAlignment="1">
      <alignment vertical="center"/>
    </xf>
    <xf numFmtId="38" fontId="12" fillId="0" borderId="26" xfId="4" applyFont="1" applyFill="1" applyBorder="1" applyAlignment="1">
      <alignment vertical="center"/>
    </xf>
    <xf numFmtId="38" fontId="12" fillId="0" borderId="0" xfId="4" applyFont="1" applyBorder="1" applyAlignment="1">
      <alignment vertical="center"/>
    </xf>
    <xf numFmtId="38" fontId="12" fillId="0" borderId="32" xfId="4" applyFont="1" applyBorder="1" applyAlignment="1">
      <alignment vertical="center"/>
    </xf>
    <xf numFmtId="38" fontId="12" fillId="0" borderId="20" xfId="4" applyFont="1" applyBorder="1" applyAlignment="1">
      <alignment vertical="center"/>
    </xf>
    <xf numFmtId="38" fontId="12" fillId="0" borderId="20" xfId="4" applyFont="1" applyFill="1" applyBorder="1" applyAlignment="1">
      <alignment vertical="center"/>
    </xf>
    <xf numFmtId="38" fontId="12" fillId="0" borderId="26" xfId="4" applyFont="1" applyBorder="1" applyAlignment="1">
      <alignment vertical="center"/>
    </xf>
    <xf numFmtId="38" fontId="12" fillId="0" borderId="27" xfId="4" applyFont="1" applyFill="1" applyBorder="1" applyAlignment="1">
      <alignment vertical="center"/>
    </xf>
    <xf numFmtId="0" fontId="12" fillId="0" borderId="38" xfId="3" applyFont="1" applyFill="1" applyBorder="1" applyAlignment="1">
      <alignment horizontal="center" vertical="center"/>
    </xf>
    <xf numFmtId="38" fontId="12" fillId="0" borderId="38" xfId="4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38" fontId="12" fillId="0" borderId="39" xfId="4" applyFont="1" applyFill="1" applyBorder="1" applyAlignment="1">
      <alignment horizontal="center" vertical="center"/>
    </xf>
    <xf numFmtId="38" fontId="12" fillId="0" borderId="29" xfId="4" applyFont="1" applyFill="1" applyBorder="1" applyAlignment="1">
      <alignment vertical="center"/>
    </xf>
    <xf numFmtId="38" fontId="12" fillId="0" borderId="30" xfId="4" applyFont="1" applyFill="1" applyBorder="1" applyAlignment="1">
      <alignment vertical="center"/>
    </xf>
    <xf numFmtId="38" fontId="12" fillId="0" borderId="33" xfId="4" applyFont="1" applyFill="1" applyBorder="1" applyAlignment="1">
      <alignment vertical="center"/>
    </xf>
    <xf numFmtId="38" fontId="12" fillId="0" borderId="31" xfId="4" applyFont="1" applyFill="1" applyBorder="1" applyAlignment="1">
      <alignment vertical="center"/>
    </xf>
    <xf numFmtId="0" fontId="12" fillId="0" borderId="38" xfId="3" applyFont="1" applyBorder="1" applyAlignment="1">
      <alignment horizontal="center" vertical="center"/>
    </xf>
    <xf numFmtId="38" fontId="12" fillId="0" borderId="38" xfId="4" applyFont="1" applyBorder="1" applyAlignment="1">
      <alignment horizontal="center" vertical="center"/>
    </xf>
    <xf numFmtId="0" fontId="12" fillId="0" borderId="39" xfId="3" applyFont="1" applyBorder="1" applyAlignment="1">
      <alignment horizontal="center" vertical="center"/>
    </xf>
    <xf numFmtId="38" fontId="12" fillId="0" borderId="39" xfId="4" applyFont="1" applyBorder="1" applyAlignment="1">
      <alignment horizontal="center" vertical="center"/>
    </xf>
    <xf numFmtId="38" fontId="12" fillId="0" borderId="27" xfId="4" applyFont="1" applyBorder="1" applyAlignment="1">
      <alignment vertical="center"/>
    </xf>
    <xf numFmtId="38" fontId="12" fillId="0" borderId="0" xfId="4" applyFont="1" applyFill="1" applyAlignment="1">
      <alignment vertical="center"/>
    </xf>
    <xf numFmtId="38" fontId="12" fillId="0" borderId="25" xfId="4" applyFont="1" applyFill="1" applyBorder="1" applyAlignment="1">
      <alignment vertical="center"/>
    </xf>
    <xf numFmtId="178" fontId="7" fillId="0" borderId="25" xfId="5" applyNumberFormat="1" applyFont="1" applyBorder="1" applyAlignment="1">
      <alignment horizontal="center" vertical="center"/>
    </xf>
    <xf numFmtId="180" fontId="7" fillId="0" borderId="22" xfId="3" applyNumberFormat="1" applyFont="1" applyBorder="1" applyAlignment="1">
      <alignment vertical="center"/>
    </xf>
    <xf numFmtId="178" fontId="7" fillId="0" borderId="22" xfId="3" applyNumberFormat="1" applyFont="1" applyBorder="1" applyAlignment="1">
      <alignment vertical="center"/>
    </xf>
    <xf numFmtId="0" fontId="12" fillId="0" borderId="22" xfId="3" applyFont="1" applyFill="1" applyBorder="1" applyAlignment="1">
      <alignment horizontal="right" vertical="center"/>
    </xf>
    <xf numFmtId="38" fontId="12" fillId="0" borderId="22" xfId="4" applyFont="1" applyFill="1" applyBorder="1" applyAlignment="1">
      <alignment horizontal="right" vertical="center"/>
    </xf>
    <xf numFmtId="180" fontId="7" fillId="0" borderId="41" xfId="3" applyNumberFormat="1" applyFont="1" applyFill="1" applyBorder="1" applyAlignment="1">
      <alignment vertical="center"/>
    </xf>
    <xf numFmtId="178" fontId="7" fillId="0" borderId="41" xfId="3" applyNumberFormat="1" applyFont="1" applyFill="1" applyBorder="1" applyAlignment="1">
      <alignment vertical="center"/>
    </xf>
    <xf numFmtId="179" fontId="7" fillId="0" borderId="41" xfId="3" applyNumberFormat="1" applyFont="1" applyFill="1" applyBorder="1" applyAlignment="1">
      <alignment vertical="center"/>
    </xf>
    <xf numFmtId="178" fontId="7" fillId="0" borderId="41" xfId="5" applyNumberFormat="1" applyFont="1" applyFill="1" applyBorder="1" applyAlignment="1">
      <alignment vertical="center"/>
    </xf>
    <xf numFmtId="0" fontId="12" fillId="0" borderId="41" xfId="3" applyFont="1" applyFill="1" applyBorder="1" applyAlignment="1">
      <alignment horizontal="center" vertical="center"/>
    </xf>
    <xf numFmtId="38" fontId="12" fillId="0" borderId="41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vertical="center"/>
    </xf>
    <xf numFmtId="0" fontId="12" fillId="0" borderId="25" xfId="3" applyFont="1" applyFill="1" applyBorder="1" applyAlignment="1">
      <alignment horizontal="right" vertical="center"/>
    </xf>
    <xf numFmtId="38" fontId="12" fillId="0" borderId="25" xfId="4" applyFont="1" applyFill="1" applyBorder="1" applyAlignment="1">
      <alignment horizontal="right" vertical="center"/>
    </xf>
    <xf numFmtId="38" fontId="12" fillId="0" borderId="15" xfId="4" applyFont="1" applyFill="1" applyBorder="1" applyAlignment="1">
      <alignment vertical="center"/>
    </xf>
    <xf numFmtId="38" fontId="15" fillId="0" borderId="15" xfId="4" applyFont="1" applyFill="1" applyBorder="1" applyAlignment="1">
      <alignment vertical="center"/>
    </xf>
    <xf numFmtId="180" fontId="7" fillId="0" borderId="40" xfId="5" applyNumberFormat="1" applyFont="1" applyBorder="1" applyAlignment="1">
      <alignment vertical="center"/>
    </xf>
    <xf numFmtId="178" fontId="7" fillId="0" borderId="40" xfId="5" applyNumberFormat="1" applyFont="1" applyBorder="1" applyAlignment="1">
      <alignment vertical="center"/>
    </xf>
    <xf numFmtId="179" fontId="7" fillId="0" borderId="40" xfId="3" applyNumberFormat="1" applyFont="1" applyBorder="1" applyAlignment="1">
      <alignment vertical="center"/>
    </xf>
    <xf numFmtId="38" fontId="12" fillId="0" borderId="40" xfId="4" applyFont="1" applyFill="1" applyBorder="1" applyAlignment="1">
      <alignment vertical="center"/>
    </xf>
    <xf numFmtId="38" fontId="12" fillId="0" borderId="40" xfId="4" applyFont="1" applyBorder="1" applyAlignment="1">
      <alignment vertical="center"/>
    </xf>
    <xf numFmtId="180" fontId="7" fillId="0" borderId="42" xfId="3" applyNumberFormat="1" applyFont="1" applyBorder="1" applyAlignment="1">
      <alignment vertical="center"/>
    </xf>
    <xf numFmtId="178" fontId="7" fillId="0" borderId="42" xfId="3" applyNumberFormat="1" applyFont="1" applyBorder="1" applyAlignment="1">
      <alignment vertical="center"/>
    </xf>
    <xf numFmtId="179" fontId="7" fillId="0" borderId="42" xfId="3" applyNumberFormat="1" applyFont="1" applyBorder="1" applyAlignment="1">
      <alignment vertical="center"/>
    </xf>
    <xf numFmtId="178" fontId="7" fillId="0" borderId="42" xfId="5" applyNumberFormat="1" applyFont="1" applyBorder="1" applyAlignment="1">
      <alignment vertical="center"/>
    </xf>
    <xf numFmtId="0" fontId="12" fillId="0" borderId="42" xfId="3" applyFont="1" applyBorder="1" applyAlignment="1">
      <alignment horizontal="center" vertical="center"/>
    </xf>
    <xf numFmtId="38" fontId="12" fillId="0" borderId="42" xfId="4" applyFont="1" applyBorder="1" applyAlignment="1">
      <alignment horizontal="center" vertical="center"/>
    </xf>
    <xf numFmtId="180" fontId="7" fillId="0" borderId="40" xfId="3" applyNumberFormat="1" applyFont="1" applyBorder="1" applyAlignment="1">
      <alignment vertical="center"/>
    </xf>
    <xf numFmtId="178" fontId="7" fillId="0" borderId="40" xfId="3" applyNumberFormat="1" applyFont="1" applyBorder="1" applyAlignment="1">
      <alignment vertical="center"/>
    </xf>
    <xf numFmtId="0" fontId="12" fillId="0" borderId="40" xfId="3" applyFont="1" applyBorder="1" applyAlignment="1">
      <alignment horizontal="center" vertical="center"/>
    </xf>
    <xf numFmtId="38" fontId="12" fillId="0" borderId="40" xfId="4" applyFont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38" fontId="12" fillId="0" borderId="36" xfId="4" applyFont="1" applyBorder="1" applyAlignment="1">
      <alignment vertical="center"/>
    </xf>
    <xf numFmtId="38" fontId="12" fillId="0" borderId="29" xfId="4" applyFont="1" applyBorder="1" applyAlignment="1">
      <alignment vertical="center"/>
    </xf>
    <xf numFmtId="38" fontId="12" fillId="0" borderId="30" xfId="4" applyFont="1" applyBorder="1" applyAlignment="1">
      <alignment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indent="1"/>
    </xf>
    <xf numFmtId="177" fontId="9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43" xfId="0" applyNumberFormat="1" applyFont="1" applyBorder="1" applyAlignment="1">
      <alignment horizontal="right" vertical="center"/>
    </xf>
    <xf numFmtId="177" fontId="9" fillId="0" borderId="44" xfId="0" applyNumberFormat="1" applyFont="1" applyBorder="1" applyAlignment="1">
      <alignment horizontal="right" vertical="center"/>
    </xf>
    <xf numFmtId="0" fontId="10" fillId="0" borderId="45" xfId="2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38" fontId="7" fillId="0" borderId="15" xfId="4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38" fontId="7" fillId="0" borderId="16" xfId="4" applyFont="1" applyBorder="1" applyAlignment="1">
      <alignment horizontal="center" vertical="center"/>
    </xf>
    <xf numFmtId="38" fontId="7" fillId="0" borderId="17" xfId="4" applyFont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38" fontId="7" fillId="0" borderId="15" xfId="4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38" fontId="7" fillId="0" borderId="16" xfId="4" applyFont="1" applyFill="1" applyBorder="1" applyAlignment="1">
      <alignment horizontal="center" vertical="center"/>
    </xf>
    <xf numFmtId="38" fontId="7" fillId="0" borderId="17" xfId="4" applyFont="1" applyFill="1" applyBorder="1" applyAlignment="1">
      <alignment horizontal="center" vertical="center"/>
    </xf>
    <xf numFmtId="38" fontId="7" fillId="0" borderId="37" xfId="4" applyFont="1" applyBorder="1" applyAlignment="1">
      <alignment horizontal="center" vertical="center"/>
    </xf>
    <xf numFmtId="38" fontId="12" fillId="0" borderId="16" xfId="4" applyFont="1" applyBorder="1" applyAlignment="1">
      <alignment horizontal="center" vertical="center"/>
    </xf>
    <xf numFmtId="38" fontId="12" fillId="0" borderId="17" xfId="4" applyFont="1" applyBorder="1" applyAlignment="1">
      <alignment horizontal="center" vertical="center"/>
    </xf>
    <xf numFmtId="38" fontId="12" fillId="0" borderId="15" xfId="4" applyFont="1" applyFill="1" applyBorder="1" applyAlignment="1">
      <alignment horizontal="center" vertical="center"/>
    </xf>
    <xf numFmtId="38" fontId="12" fillId="0" borderId="16" xfId="4" applyFont="1" applyFill="1" applyBorder="1" applyAlignment="1">
      <alignment horizontal="center" vertical="center"/>
    </xf>
    <xf numFmtId="38" fontId="12" fillId="0" borderId="17" xfId="4" applyFont="1" applyFill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/>
    </xf>
    <xf numFmtId="38" fontId="12" fillId="0" borderId="37" xfId="4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7" fillId="0" borderId="4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8" fillId="0" borderId="35" xfId="2" applyBorder="1"/>
    <xf numFmtId="0" fontId="0" fillId="0" borderId="35" xfId="0" applyBorder="1"/>
    <xf numFmtId="0" fontId="2" fillId="0" borderId="35" xfId="1" applyFont="1" applyBorder="1" applyAlignment="1">
      <alignment horizontal="right" vertical="center"/>
    </xf>
    <xf numFmtId="0" fontId="2" fillId="0" borderId="35" xfId="1" applyFont="1" applyBorder="1" applyAlignment="1">
      <alignment horizontal="left" vertical="center"/>
    </xf>
    <xf numFmtId="0" fontId="1" fillId="0" borderId="35" xfId="1" applyBorder="1">
      <alignment vertical="center"/>
    </xf>
    <xf numFmtId="0" fontId="2" fillId="0" borderId="35" xfId="1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20/h20-4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der/Desktop/&#12481;&#12455;&#12483;&#12463;&#29992;/WEB&#12469;&#12452;&#12488;&#19968;&#26032;&#65288;R5&#65289;/WEB&#12469;&#12452;&#12488;&#19968;&#26032;&#65288;R5&#65289;/&#36664;&#36865;&#23455;&#32318;/&#36942;&#21435;&#36664;&#36865;&#23455;&#32318;/h20/h21-2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動向(20)"/>
    </sheetNames>
    <sheetDataSet>
      <sheetData sheetId="0">
        <row r="8">
          <cell r="B8">
            <v>76049</v>
          </cell>
          <cell r="C8">
            <v>72112</v>
          </cell>
          <cell r="F8">
            <v>102632</v>
          </cell>
          <cell r="G8">
            <v>100858</v>
          </cell>
        </row>
        <row r="9">
          <cell r="B9">
            <v>8506</v>
          </cell>
          <cell r="C9">
            <v>8834</v>
          </cell>
          <cell r="F9">
            <v>10000</v>
          </cell>
          <cell r="G9">
            <v>10000</v>
          </cell>
        </row>
        <row r="10">
          <cell r="B10">
            <v>14151</v>
          </cell>
          <cell r="C10">
            <v>10474</v>
          </cell>
          <cell r="F10">
            <v>20645</v>
          </cell>
          <cell r="G10">
            <v>18134</v>
          </cell>
        </row>
        <row r="11">
          <cell r="B11">
            <v>13009</v>
          </cell>
          <cell r="C11">
            <v>12386</v>
          </cell>
          <cell r="F11">
            <v>20108</v>
          </cell>
          <cell r="G11">
            <v>15303</v>
          </cell>
        </row>
        <row r="12">
          <cell r="B12">
            <v>15999</v>
          </cell>
          <cell r="C12">
            <v>12912</v>
          </cell>
          <cell r="F12">
            <v>24682</v>
          </cell>
          <cell r="G12">
            <v>21840</v>
          </cell>
        </row>
        <row r="13">
          <cell r="B13">
            <v>0</v>
          </cell>
          <cell r="C13">
            <v>5754</v>
          </cell>
          <cell r="F13">
            <v>0</v>
          </cell>
          <cell r="G13">
            <v>9939</v>
          </cell>
        </row>
        <row r="14"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B15">
            <v>6205</v>
          </cell>
          <cell r="C15">
            <v>7369</v>
          </cell>
          <cell r="F15">
            <v>7609</v>
          </cell>
          <cell r="G15">
            <v>9142</v>
          </cell>
        </row>
        <row r="16"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F17">
            <v>0</v>
          </cell>
          <cell r="G17">
            <v>0</v>
          </cell>
        </row>
        <row r="19">
          <cell r="B19">
            <v>2009</v>
          </cell>
          <cell r="C19">
            <v>1607</v>
          </cell>
          <cell r="F19">
            <v>3000</v>
          </cell>
          <cell r="G19">
            <v>3000</v>
          </cell>
        </row>
        <row r="20">
          <cell r="B20">
            <v>2181</v>
          </cell>
          <cell r="C20">
            <v>2409</v>
          </cell>
          <cell r="F20">
            <v>3000</v>
          </cell>
          <cell r="G20">
            <v>3000</v>
          </cell>
        </row>
        <row r="21">
          <cell r="B21">
            <v>2355</v>
          </cell>
          <cell r="C21">
            <v>1653</v>
          </cell>
          <cell r="F21">
            <v>2925</v>
          </cell>
          <cell r="G21">
            <v>2900</v>
          </cell>
        </row>
        <row r="22">
          <cell r="B22">
            <v>5185</v>
          </cell>
          <cell r="C22">
            <v>5445</v>
          </cell>
          <cell r="F22">
            <v>6000</v>
          </cell>
          <cell r="G22">
            <v>6000</v>
          </cell>
        </row>
        <row r="23">
          <cell r="B23">
            <v>2699</v>
          </cell>
          <cell r="C23">
            <v>2639</v>
          </cell>
          <cell r="F23">
            <v>3000</v>
          </cell>
          <cell r="G23">
            <v>3000</v>
          </cell>
        </row>
        <row r="24">
          <cell r="B24">
            <v>0</v>
          </cell>
          <cell r="C24">
            <v>0</v>
          </cell>
          <cell r="F24">
            <v>0</v>
          </cell>
          <cell r="G24">
            <v>0</v>
          </cell>
        </row>
        <row r="25">
          <cell r="B25">
            <v>2546</v>
          </cell>
          <cell r="C25">
            <v>2676</v>
          </cell>
          <cell r="F25">
            <v>3000</v>
          </cell>
          <cell r="G25">
            <v>3000</v>
          </cell>
        </row>
        <row r="26">
          <cell r="B26">
            <v>1815</v>
          </cell>
          <cell r="C26">
            <v>0</v>
          </cell>
          <cell r="F26">
            <v>3000</v>
          </cell>
          <cell r="G26">
            <v>0</v>
          </cell>
        </row>
        <row r="27">
          <cell r="B27">
            <v>0</v>
          </cell>
          <cell r="C27">
            <v>0</v>
          </cell>
          <cell r="F27">
            <v>0</v>
          </cell>
          <cell r="G27">
            <v>0</v>
          </cell>
        </row>
        <row r="28">
          <cell r="B28">
            <v>1399</v>
          </cell>
          <cell r="C28">
            <v>1295</v>
          </cell>
          <cell r="F28">
            <v>1800</v>
          </cell>
          <cell r="G28">
            <v>1800</v>
          </cell>
        </row>
        <row r="29">
          <cell r="B29">
            <v>723</v>
          </cell>
          <cell r="C29">
            <v>534</v>
          </cell>
          <cell r="F29">
            <v>1200</v>
          </cell>
          <cell r="G29">
            <v>1200</v>
          </cell>
        </row>
        <row r="30">
          <cell r="B30">
            <v>2616</v>
          </cell>
          <cell r="C30">
            <v>4121</v>
          </cell>
          <cell r="F30">
            <v>3000</v>
          </cell>
          <cell r="G30">
            <v>6000</v>
          </cell>
        </row>
        <row r="31">
          <cell r="B31">
            <v>2535</v>
          </cell>
          <cell r="C31">
            <v>2215</v>
          </cell>
          <cell r="F31">
            <v>3000</v>
          </cell>
          <cell r="G31">
            <v>3000</v>
          </cell>
        </row>
        <row r="32">
          <cell r="B32">
            <v>2439</v>
          </cell>
          <cell r="C32">
            <v>2334</v>
          </cell>
          <cell r="F32">
            <v>3000</v>
          </cell>
          <cell r="G32">
            <v>3000</v>
          </cell>
        </row>
        <row r="33">
          <cell r="B33">
            <v>2155</v>
          </cell>
          <cell r="C33">
            <v>2221</v>
          </cell>
          <cell r="F33">
            <v>3000</v>
          </cell>
          <cell r="G33">
            <v>3000</v>
          </cell>
        </row>
        <row r="34">
          <cell r="B34">
            <v>1674</v>
          </cell>
          <cell r="C34">
            <v>0</v>
          </cell>
          <cell r="F34">
            <v>3000</v>
          </cell>
          <cell r="G34">
            <v>0</v>
          </cell>
        </row>
        <row r="36">
          <cell r="B36">
            <v>614</v>
          </cell>
          <cell r="C36">
            <v>650</v>
          </cell>
          <cell r="F36">
            <v>780</v>
          </cell>
          <cell r="G36">
            <v>780</v>
          </cell>
        </row>
        <row r="37">
          <cell r="B37">
            <v>368</v>
          </cell>
          <cell r="C37">
            <v>396</v>
          </cell>
          <cell r="F37">
            <v>780</v>
          </cell>
          <cell r="G37">
            <v>702</v>
          </cell>
        </row>
        <row r="39">
          <cell r="B39">
            <v>61817</v>
          </cell>
          <cell r="C39">
            <v>56439</v>
          </cell>
          <cell r="F39">
            <v>87884</v>
          </cell>
          <cell r="G39">
            <v>87937</v>
          </cell>
        </row>
        <row r="40">
          <cell r="B40">
            <v>3166</v>
          </cell>
          <cell r="C40">
            <v>2929</v>
          </cell>
          <cell r="F40">
            <v>4320</v>
          </cell>
          <cell r="G40">
            <v>4317</v>
          </cell>
        </row>
        <row r="41">
          <cell r="B41">
            <v>7529</v>
          </cell>
          <cell r="C41">
            <v>8745</v>
          </cell>
          <cell r="F41">
            <v>10460</v>
          </cell>
          <cell r="G41">
            <v>10480</v>
          </cell>
        </row>
        <row r="42">
          <cell r="B42">
            <v>19408</v>
          </cell>
          <cell r="C42">
            <v>17483</v>
          </cell>
          <cell r="F42">
            <v>30079</v>
          </cell>
          <cell r="G42">
            <v>27364</v>
          </cell>
        </row>
        <row r="43">
          <cell r="B43">
            <v>10306</v>
          </cell>
          <cell r="C43">
            <v>9727</v>
          </cell>
          <cell r="F43">
            <v>14480</v>
          </cell>
          <cell r="G43">
            <v>14480</v>
          </cell>
        </row>
        <row r="44">
          <cell r="B44">
            <v>23678</v>
          </cell>
          <cell r="C44">
            <v>22576</v>
          </cell>
          <cell r="F44">
            <v>34900</v>
          </cell>
          <cell r="G44">
            <v>40420</v>
          </cell>
        </row>
        <row r="45">
          <cell r="B45">
            <v>16780</v>
          </cell>
          <cell r="C45">
            <v>16933</v>
          </cell>
          <cell r="F45">
            <v>21780</v>
          </cell>
          <cell r="G45">
            <v>22175</v>
          </cell>
        </row>
        <row r="46">
          <cell r="B46">
            <v>3958</v>
          </cell>
          <cell r="C46">
            <v>4349</v>
          </cell>
          <cell r="F46">
            <v>5580</v>
          </cell>
          <cell r="G46">
            <v>5580</v>
          </cell>
        </row>
        <row r="47">
          <cell r="B47">
            <v>1950</v>
          </cell>
          <cell r="C47">
            <v>2242</v>
          </cell>
          <cell r="F47">
            <v>3320</v>
          </cell>
          <cell r="G47">
            <v>3154</v>
          </cell>
        </row>
        <row r="48">
          <cell r="B48">
            <v>5066</v>
          </cell>
          <cell r="C48">
            <v>4868</v>
          </cell>
          <cell r="F48">
            <v>5580</v>
          </cell>
          <cell r="G48">
            <v>5580</v>
          </cell>
        </row>
        <row r="49">
          <cell r="B49">
            <v>2641</v>
          </cell>
          <cell r="C49">
            <v>2747</v>
          </cell>
          <cell r="F49">
            <v>5580</v>
          </cell>
          <cell r="G49">
            <v>5580</v>
          </cell>
        </row>
        <row r="50">
          <cell r="B50">
            <v>0</v>
          </cell>
          <cell r="C50">
            <v>1866</v>
          </cell>
          <cell r="F50">
            <v>0</v>
          </cell>
          <cell r="G50">
            <v>3320</v>
          </cell>
        </row>
        <row r="51">
          <cell r="B51">
            <v>4640</v>
          </cell>
          <cell r="C51">
            <v>4844</v>
          </cell>
          <cell r="F51">
            <v>5823</v>
          </cell>
          <cell r="G51">
            <v>6260</v>
          </cell>
        </row>
        <row r="52">
          <cell r="B52">
            <v>4915</v>
          </cell>
          <cell r="C52">
            <v>4756</v>
          </cell>
          <cell r="F52">
            <v>7560</v>
          </cell>
          <cell r="G52">
            <v>7518</v>
          </cell>
        </row>
        <row r="53">
          <cell r="B53">
            <v>1749</v>
          </cell>
          <cell r="C53">
            <v>1419</v>
          </cell>
          <cell r="F53">
            <v>2720</v>
          </cell>
          <cell r="G53">
            <v>2404</v>
          </cell>
        </row>
        <row r="54">
          <cell r="B54">
            <v>1728</v>
          </cell>
          <cell r="C54">
            <v>1954</v>
          </cell>
          <cell r="F54">
            <v>3320</v>
          </cell>
          <cell r="G54">
            <v>3320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動向1-20)"/>
    </sheetNames>
    <sheetDataSet>
      <sheetData sheetId="0">
        <row r="8">
          <cell r="B8">
            <v>76049</v>
          </cell>
          <cell r="C8">
            <v>82208</v>
          </cell>
          <cell r="F8">
            <v>105428</v>
          </cell>
          <cell r="G8">
            <v>104436</v>
          </cell>
        </row>
        <row r="9">
          <cell r="B9">
            <v>6353</v>
          </cell>
          <cell r="C9">
            <v>7798</v>
          </cell>
          <cell r="F9">
            <v>9522</v>
          </cell>
          <cell r="G9">
            <v>10000</v>
          </cell>
        </row>
        <row r="10">
          <cell r="B10">
            <v>9822</v>
          </cell>
          <cell r="C10">
            <v>11561</v>
          </cell>
          <cell r="F10">
            <v>13964</v>
          </cell>
          <cell r="G10">
            <v>18149</v>
          </cell>
        </row>
        <row r="11">
          <cell r="B11">
            <v>11378</v>
          </cell>
          <cell r="C11">
            <v>12292</v>
          </cell>
          <cell r="F11">
            <v>19165</v>
          </cell>
          <cell r="G11">
            <v>15043</v>
          </cell>
        </row>
        <row r="12">
          <cell r="B12">
            <v>16406</v>
          </cell>
          <cell r="C12">
            <v>16464</v>
          </cell>
          <cell r="F12">
            <v>24409</v>
          </cell>
          <cell r="G12">
            <v>24648</v>
          </cell>
        </row>
        <row r="13">
          <cell r="B13">
            <v>0</v>
          </cell>
          <cell r="C13">
            <v>0</v>
          </cell>
          <cell r="F13">
            <v>0</v>
          </cell>
          <cell r="G13">
            <v>0</v>
          </cell>
        </row>
        <row r="14">
          <cell r="B14">
            <v>0</v>
          </cell>
          <cell r="C14">
            <v>4216</v>
          </cell>
          <cell r="F14">
            <v>0</v>
          </cell>
          <cell r="G14">
            <v>5492</v>
          </cell>
        </row>
        <row r="15"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7">
          <cell r="B17">
            <v>0</v>
          </cell>
          <cell r="C17">
            <v>1780</v>
          </cell>
          <cell r="F17">
            <v>0</v>
          </cell>
          <cell r="G17">
            <v>2990</v>
          </cell>
        </row>
        <row r="18">
          <cell r="B18">
            <v>1609</v>
          </cell>
          <cell r="C18">
            <v>1514</v>
          </cell>
          <cell r="F18">
            <v>2980</v>
          </cell>
          <cell r="G18">
            <v>2995</v>
          </cell>
        </row>
        <row r="19">
          <cell r="B19">
            <v>2114</v>
          </cell>
          <cell r="C19">
            <v>1964</v>
          </cell>
          <cell r="F19">
            <v>2910</v>
          </cell>
          <cell r="G19">
            <v>2900</v>
          </cell>
        </row>
        <row r="20">
          <cell r="B20">
            <v>3406</v>
          </cell>
          <cell r="C20">
            <v>4513</v>
          </cell>
          <cell r="F20">
            <v>5995</v>
          </cell>
          <cell r="G20">
            <v>5985</v>
          </cell>
        </row>
        <row r="21">
          <cell r="B21">
            <v>1890</v>
          </cell>
          <cell r="C21">
            <v>2257</v>
          </cell>
          <cell r="F21">
            <v>3000</v>
          </cell>
          <cell r="G21">
            <v>2995</v>
          </cell>
        </row>
        <row r="22">
          <cell r="B22">
            <v>0</v>
          </cell>
          <cell r="C22">
            <v>0</v>
          </cell>
          <cell r="F22">
            <v>0</v>
          </cell>
          <cell r="G22">
            <v>0</v>
          </cell>
        </row>
        <row r="23">
          <cell r="B23">
            <v>1121</v>
          </cell>
          <cell r="C23">
            <v>1744</v>
          </cell>
          <cell r="F23">
            <v>2990</v>
          </cell>
          <cell r="G23">
            <v>2985</v>
          </cell>
        </row>
        <row r="24">
          <cell r="B24">
            <v>1334</v>
          </cell>
          <cell r="C24">
            <v>1439</v>
          </cell>
          <cell r="F24">
            <v>2985</v>
          </cell>
          <cell r="G24">
            <v>3000</v>
          </cell>
        </row>
        <row r="25">
          <cell r="B25">
            <v>2021</v>
          </cell>
          <cell r="C25">
            <v>0</v>
          </cell>
          <cell r="F25">
            <v>2985</v>
          </cell>
          <cell r="G25">
            <v>0</v>
          </cell>
        </row>
        <row r="26">
          <cell r="B26">
            <v>1372</v>
          </cell>
          <cell r="C26">
            <v>1136</v>
          </cell>
          <cell r="F26">
            <v>3000</v>
          </cell>
          <cell r="G26">
            <v>1800</v>
          </cell>
        </row>
        <row r="27">
          <cell r="B27">
            <v>0</v>
          </cell>
          <cell r="C27">
            <v>553</v>
          </cell>
          <cell r="F27">
            <v>0</v>
          </cell>
          <cell r="G27">
            <v>1200</v>
          </cell>
        </row>
        <row r="28">
          <cell r="B28">
            <v>2156</v>
          </cell>
          <cell r="C28">
            <v>2221</v>
          </cell>
          <cell r="F28">
            <v>2995</v>
          </cell>
          <cell r="G28">
            <v>2840</v>
          </cell>
        </row>
        <row r="29">
          <cell r="B29">
            <v>0</v>
          </cell>
          <cell r="C29">
            <v>2127</v>
          </cell>
          <cell r="F29">
            <v>0</v>
          </cell>
          <cell r="G29">
            <v>2985</v>
          </cell>
        </row>
        <row r="30">
          <cell r="B30">
            <v>2137</v>
          </cell>
          <cell r="C30">
            <v>2182</v>
          </cell>
          <cell r="F30">
            <v>2845</v>
          </cell>
          <cell r="G30">
            <v>3000</v>
          </cell>
        </row>
        <row r="31">
          <cell r="B31">
            <v>1536</v>
          </cell>
          <cell r="C31">
            <v>1765</v>
          </cell>
          <cell r="F31">
            <v>3000</v>
          </cell>
          <cell r="G31">
            <v>2985</v>
          </cell>
        </row>
        <row r="32">
          <cell r="B32">
            <v>4979</v>
          </cell>
          <cell r="C32">
            <v>1355</v>
          </cell>
          <cell r="F32">
            <v>8231</v>
          </cell>
          <cell r="G32">
            <v>2990</v>
          </cell>
        </row>
        <row r="34">
          <cell r="B34">
            <v>533</v>
          </cell>
          <cell r="C34">
            <v>518</v>
          </cell>
          <cell r="F34">
            <v>967</v>
          </cell>
          <cell r="G34">
            <v>967</v>
          </cell>
        </row>
        <row r="35">
          <cell r="B35">
            <v>429</v>
          </cell>
          <cell r="C35">
            <v>412</v>
          </cell>
          <cell r="F35">
            <v>802</v>
          </cell>
          <cell r="G35">
            <v>741</v>
          </cell>
        </row>
        <row r="38">
          <cell r="B38">
            <v>61039</v>
          </cell>
          <cell r="C38">
            <v>66139</v>
          </cell>
          <cell r="F38">
            <v>86477</v>
          </cell>
          <cell r="G38">
            <v>88707</v>
          </cell>
        </row>
        <row r="39">
          <cell r="B39">
            <v>2410</v>
          </cell>
          <cell r="C39">
            <v>2677</v>
          </cell>
          <cell r="F39">
            <v>4314</v>
          </cell>
          <cell r="G39">
            <v>4304</v>
          </cell>
        </row>
        <row r="40">
          <cell r="B40">
            <v>8688</v>
          </cell>
          <cell r="C40">
            <v>5815</v>
          </cell>
          <cell r="F40">
            <v>10280</v>
          </cell>
          <cell r="G40">
            <v>10480</v>
          </cell>
        </row>
        <row r="41">
          <cell r="B41">
            <v>10666</v>
          </cell>
          <cell r="C41">
            <v>16771</v>
          </cell>
          <cell r="F41">
            <v>21420</v>
          </cell>
          <cell r="G41">
            <v>30480</v>
          </cell>
        </row>
        <row r="42">
          <cell r="B42">
            <v>8114</v>
          </cell>
          <cell r="C42">
            <v>9640</v>
          </cell>
          <cell r="F42">
            <v>14120</v>
          </cell>
          <cell r="G42">
            <v>14593</v>
          </cell>
        </row>
        <row r="43">
          <cell r="B43">
            <v>24100</v>
          </cell>
          <cell r="C43">
            <v>28246</v>
          </cell>
          <cell r="F43">
            <v>34753</v>
          </cell>
          <cell r="G43">
            <v>40821</v>
          </cell>
        </row>
        <row r="44">
          <cell r="B44">
            <v>16529</v>
          </cell>
          <cell r="C44">
            <v>19018</v>
          </cell>
          <cell r="F44">
            <v>21600</v>
          </cell>
          <cell r="G44">
            <v>22180</v>
          </cell>
        </row>
        <row r="45">
          <cell r="B45">
            <v>4267</v>
          </cell>
          <cell r="C45">
            <v>4602</v>
          </cell>
          <cell r="F45">
            <v>5399</v>
          </cell>
          <cell r="G45">
            <v>5580</v>
          </cell>
        </row>
        <row r="46">
          <cell r="B46">
            <v>1619</v>
          </cell>
          <cell r="C46">
            <v>1902</v>
          </cell>
          <cell r="F46">
            <v>3320</v>
          </cell>
          <cell r="G46">
            <v>3320</v>
          </cell>
        </row>
        <row r="47">
          <cell r="B47">
            <v>4229</v>
          </cell>
          <cell r="C47">
            <v>4700</v>
          </cell>
          <cell r="F47">
            <v>5400</v>
          </cell>
          <cell r="G47">
            <v>5580</v>
          </cell>
        </row>
        <row r="48">
          <cell r="B48">
            <v>2380</v>
          </cell>
          <cell r="C48">
            <v>2854</v>
          </cell>
          <cell r="F48">
            <v>5400</v>
          </cell>
          <cell r="G48">
            <v>5580</v>
          </cell>
        </row>
        <row r="49">
          <cell r="B49">
            <v>2716</v>
          </cell>
          <cell r="C49">
            <v>2721</v>
          </cell>
          <cell r="F49">
            <v>5400</v>
          </cell>
          <cell r="G49">
            <v>5580</v>
          </cell>
        </row>
        <row r="50">
          <cell r="B50">
            <v>3776</v>
          </cell>
          <cell r="C50">
            <v>5117</v>
          </cell>
          <cell r="F50">
            <v>7135</v>
          </cell>
          <cell r="G50">
            <v>7567</v>
          </cell>
        </row>
        <row r="51">
          <cell r="B51">
            <v>905</v>
          </cell>
          <cell r="C51">
            <v>1806</v>
          </cell>
          <cell r="F51">
            <v>2390</v>
          </cell>
          <cell r="G51">
            <v>2720</v>
          </cell>
        </row>
        <row r="52">
          <cell r="B52">
            <v>1732</v>
          </cell>
          <cell r="C52">
            <v>2174</v>
          </cell>
          <cell r="F52">
            <v>3320</v>
          </cell>
          <cell r="G52">
            <v>3320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2" sqref="B2:D2"/>
    </sheetView>
  </sheetViews>
  <sheetFormatPr defaultRowHeight="12" x14ac:dyDescent="0.15"/>
  <cols>
    <col min="1" max="2" width="10.25" style="2" bestFit="1" customWidth="1"/>
    <col min="3" max="3" width="10.375" style="2" bestFit="1" customWidth="1"/>
    <col min="4" max="4" width="9.375" style="2" bestFit="1" customWidth="1"/>
    <col min="5" max="5" width="9.125" style="2" customWidth="1"/>
    <col min="6" max="16384" width="9" style="2"/>
  </cols>
  <sheetData>
    <row r="1" spans="1:8" ht="21" customHeight="1" x14ac:dyDescent="0.15">
      <c r="A1" s="3" t="s">
        <v>96</v>
      </c>
      <c r="B1" s="25" t="s">
        <v>69</v>
      </c>
      <c r="C1" s="3"/>
      <c r="D1" s="3"/>
      <c r="E1" s="3"/>
      <c r="F1" s="3"/>
      <c r="G1" s="3"/>
      <c r="H1" s="3"/>
    </row>
    <row r="2" spans="1:8" ht="21" customHeight="1" x14ac:dyDescent="0.15">
      <c r="A2" s="253" t="s">
        <v>0</v>
      </c>
      <c r="B2" s="252" t="s">
        <v>12</v>
      </c>
      <c r="C2" s="252"/>
      <c r="D2" s="252"/>
      <c r="E2" s="252" t="s">
        <v>74</v>
      </c>
      <c r="F2" s="252"/>
      <c r="G2" s="252"/>
      <c r="H2" s="252"/>
    </row>
    <row r="3" spans="1:8" ht="21" customHeight="1" x14ac:dyDescent="0.15">
      <c r="A3" s="254"/>
      <c r="B3" s="4" t="s">
        <v>1</v>
      </c>
      <c r="C3" s="5" t="s">
        <v>71</v>
      </c>
      <c r="D3" s="6" t="s">
        <v>2</v>
      </c>
      <c r="E3" s="4" t="s">
        <v>4</v>
      </c>
      <c r="F3" s="5" t="s">
        <v>3</v>
      </c>
      <c r="G3" s="5" t="s">
        <v>5</v>
      </c>
      <c r="H3" s="6" t="s">
        <v>6</v>
      </c>
    </row>
    <row r="4" spans="1:8" ht="21" customHeight="1" x14ac:dyDescent="0.15">
      <c r="A4" s="17" t="s">
        <v>11</v>
      </c>
      <c r="B4" s="9">
        <f>'４月(月間)'!$B$6</f>
        <v>509300</v>
      </c>
      <c r="C4" s="10">
        <f>'４月(月間)'!$F$6</f>
        <v>737000</v>
      </c>
      <c r="D4" s="21">
        <f>B4/C4</f>
        <v>0.69104477611940296</v>
      </c>
      <c r="E4" s="11" t="s">
        <v>7</v>
      </c>
      <c r="F4" s="12" t="s">
        <v>8</v>
      </c>
      <c r="G4" s="12" t="s">
        <v>9</v>
      </c>
      <c r="H4" s="13" t="s">
        <v>10</v>
      </c>
    </row>
    <row r="5" spans="1:8" ht="21" customHeight="1" x14ac:dyDescent="0.15">
      <c r="A5" s="18" t="s">
        <v>13</v>
      </c>
      <c r="B5" s="245">
        <f>'５月(月間)'!$B$6</f>
        <v>470596</v>
      </c>
      <c r="C5" s="246">
        <f>'５月(月間)'!$F$6</f>
        <v>761593</v>
      </c>
      <c r="D5" s="22">
        <f t="shared" ref="D5:D15" si="0">B5/C5</f>
        <v>0.61791009108539596</v>
      </c>
      <c r="E5" s="14" t="s">
        <v>14</v>
      </c>
      <c r="F5" s="15" t="s">
        <v>15</v>
      </c>
      <c r="G5" s="15" t="s">
        <v>16</v>
      </c>
      <c r="H5" s="16" t="s">
        <v>17</v>
      </c>
    </row>
    <row r="6" spans="1:8" ht="21" customHeight="1" x14ac:dyDescent="0.15">
      <c r="A6" s="18" t="s">
        <v>18</v>
      </c>
      <c r="B6" s="245">
        <f>'６月(月間)'!$B$6</f>
        <v>448321</v>
      </c>
      <c r="C6" s="246">
        <f>'６月(月間)'!$F$6</f>
        <v>725861</v>
      </c>
      <c r="D6" s="22">
        <f t="shared" si="0"/>
        <v>0.61764029201183146</v>
      </c>
      <c r="E6" s="14" t="s">
        <v>19</v>
      </c>
      <c r="F6" s="15" t="s">
        <v>20</v>
      </c>
      <c r="G6" s="15" t="s">
        <v>21</v>
      </c>
      <c r="H6" s="16" t="s">
        <v>22</v>
      </c>
    </row>
    <row r="7" spans="1:8" ht="21" customHeight="1" x14ac:dyDescent="0.15">
      <c r="A7" s="18" t="s">
        <v>23</v>
      </c>
      <c r="B7" s="245">
        <f>'７月(月間)'!$B$6</f>
        <v>536584</v>
      </c>
      <c r="C7" s="246">
        <f>'７月(月間)'!$F$6</f>
        <v>773487</v>
      </c>
      <c r="D7" s="22">
        <f t="shared" si="0"/>
        <v>0.69372077358766215</v>
      </c>
      <c r="E7" s="14" t="s">
        <v>24</v>
      </c>
      <c r="F7" s="15" t="s">
        <v>25</v>
      </c>
      <c r="G7" s="15" t="s">
        <v>26</v>
      </c>
      <c r="H7" s="16" t="s">
        <v>27</v>
      </c>
    </row>
    <row r="8" spans="1:8" ht="21" customHeight="1" x14ac:dyDescent="0.15">
      <c r="A8" s="18" t="s">
        <v>28</v>
      </c>
      <c r="B8" s="245">
        <f>'８月(月間)'!$B$6</f>
        <v>649675</v>
      </c>
      <c r="C8" s="246">
        <f>'８月(月間)'!$F$6</f>
        <v>810383</v>
      </c>
      <c r="D8" s="22">
        <f t="shared" si="0"/>
        <v>0.80168883108357403</v>
      </c>
      <c r="E8" s="14" t="s">
        <v>29</v>
      </c>
      <c r="F8" s="15" t="s">
        <v>30</v>
      </c>
      <c r="G8" s="15" t="s">
        <v>31</v>
      </c>
      <c r="H8" s="16" t="s">
        <v>32</v>
      </c>
    </row>
    <row r="9" spans="1:8" ht="21" customHeight="1" x14ac:dyDescent="0.15">
      <c r="A9" s="18" t="s">
        <v>33</v>
      </c>
      <c r="B9" s="245">
        <f>'９月(月間)'!$B$6</f>
        <v>557595</v>
      </c>
      <c r="C9" s="246">
        <f>'９月(月間)'!$F$6</f>
        <v>754614</v>
      </c>
      <c r="D9" s="22">
        <f t="shared" si="0"/>
        <v>0.73891419984256856</v>
      </c>
      <c r="E9" s="14" t="s">
        <v>34</v>
      </c>
      <c r="F9" s="15" t="s">
        <v>35</v>
      </c>
      <c r="G9" s="15" t="s">
        <v>36</v>
      </c>
      <c r="H9" s="16" t="s">
        <v>37</v>
      </c>
    </row>
    <row r="10" spans="1:8" ht="21" customHeight="1" x14ac:dyDescent="0.15">
      <c r="A10" s="18" t="s">
        <v>66</v>
      </c>
      <c r="B10" s="245">
        <f>'10月(月間)'!$B$6</f>
        <v>562852</v>
      </c>
      <c r="C10" s="246">
        <f>'10月(月間)'!$F$6</f>
        <v>756469</v>
      </c>
      <c r="D10" s="22">
        <f t="shared" si="0"/>
        <v>0.74405163992179457</v>
      </c>
      <c r="E10" s="14" t="s">
        <v>53</v>
      </c>
      <c r="F10" s="15" t="s">
        <v>56</v>
      </c>
      <c r="G10" s="15" t="s">
        <v>57</v>
      </c>
      <c r="H10" s="16" t="s">
        <v>58</v>
      </c>
    </row>
    <row r="11" spans="1:8" ht="21" customHeight="1" x14ac:dyDescent="0.15">
      <c r="A11" s="18" t="s">
        <v>67</v>
      </c>
      <c r="B11" s="245">
        <f>'11月(月間)'!$B$6</f>
        <v>510754</v>
      </c>
      <c r="C11" s="246">
        <f>'11月(月間)'!$F$6</f>
        <v>703576</v>
      </c>
      <c r="D11" s="22">
        <f t="shared" si="0"/>
        <v>0.72594005480573531</v>
      </c>
      <c r="E11" s="14" t="s">
        <v>54</v>
      </c>
      <c r="F11" s="15" t="s">
        <v>59</v>
      </c>
      <c r="G11" s="15" t="s">
        <v>60</v>
      </c>
      <c r="H11" s="16" t="s">
        <v>61</v>
      </c>
    </row>
    <row r="12" spans="1:8" ht="21" customHeight="1" x14ac:dyDescent="0.15">
      <c r="A12" s="18" t="s">
        <v>68</v>
      </c>
      <c r="B12" s="245">
        <f>'12月(月間)'!$B$6</f>
        <v>499736</v>
      </c>
      <c r="C12" s="246">
        <f>'12月(月間)'!$F$6</f>
        <v>742406</v>
      </c>
      <c r="D12" s="22">
        <f t="shared" si="0"/>
        <v>0.67313033569233005</v>
      </c>
      <c r="E12" s="14" t="s">
        <v>55</v>
      </c>
      <c r="F12" s="15" t="s">
        <v>62</v>
      </c>
      <c r="G12" s="15" t="s">
        <v>63</v>
      </c>
      <c r="H12" s="16" t="s">
        <v>64</v>
      </c>
    </row>
    <row r="13" spans="1:8" ht="21" customHeight="1" x14ac:dyDescent="0.15">
      <c r="A13" s="18" t="s">
        <v>38</v>
      </c>
      <c r="B13" s="245">
        <f>'１月(月間)'!$B$6</f>
        <v>449589</v>
      </c>
      <c r="C13" s="246">
        <f>'１月(月間)'!$F$6</f>
        <v>723972</v>
      </c>
      <c r="D13" s="22">
        <f t="shared" si="0"/>
        <v>0.6210032984701066</v>
      </c>
      <c r="E13" s="14" t="s">
        <v>41</v>
      </c>
      <c r="F13" s="15" t="s">
        <v>44</v>
      </c>
      <c r="G13" s="15" t="s">
        <v>45</v>
      </c>
      <c r="H13" s="16" t="s">
        <v>46</v>
      </c>
    </row>
    <row r="14" spans="1:8" ht="21" customHeight="1" x14ac:dyDescent="0.15">
      <c r="A14" s="18" t="s">
        <v>39</v>
      </c>
      <c r="B14" s="245">
        <f>'２月(月間)'!$B$6</f>
        <v>443486</v>
      </c>
      <c r="C14" s="246">
        <f>'２月(月間)'!$F$6</f>
        <v>648883</v>
      </c>
      <c r="D14" s="22">
        <f t="shared" si="0"/>
        <v>0.68346065469429773</v>
      </c>
      <c r="E14" s="14" t="s">
        <v>42</v>
      </c>
      <c r="F14" s="15" t="s">
        <v>47</v>
      </c>
      <c r="G14" s="15" t="s">
        <v>48</v>
      </c>
      <c r="H14" s="16" t="s">
        <v>49</v>
      </c>
    </row>
    <row r="15" spans="1:8" ht="21" customHeight="1" thickBot="1" x14ac:dyDescent="0.2">
      <c r="A15" s="19" t="s">
        <v>40</v>
      </c>
      <c r="B15" s="247">
        <f>'３月(月間)'!$B$6</f>
        <v>571811</v>
      </c>
      <c r="C15" s="248">
        <f>'３月(月間)'!$F$6</f>
        <v>753479</v>
      </c>
      <c r="D15" s="23">
        <f t="shared" si="0"/>
        <v>0.75889440847057454</v>
      </c>
      <c r="E15" s="249" t="s">
        <v>43</v>
      </c>
      <c r="F15" s="250" t="s">
        <v>50</v>
      </c>
      <c r="G15" s="250" t="s">
        <v>51</v>
      </c>
      <c r="H15" s="251" t="s">
        <v>52</v>
      </c>
    </row>
    <row r="16" spans="1:8" ht="23.25" customHeight="1" thickTop="1" x14ac:dyDescent="0.15">
      <c r="A16" s="26" t="s">
        <v>65</v>
      </c>
      <c r="B16" s="7">
        <f>SUM(B4:B15)</f>
        <v>6210299</v>
      </c>
      <c r="C16" s="8">
        <f>SUM(C4:C15)</f>
        <v>8891723</v>
      </c>
      <c r="D16" s="24">
        <f t="shared" ref="D16" si="1">B16/C16</f>
        <v>0.69843594992781488</v>
      </c>
      <c r="E16" s="243" t="s">
        <v>72</v>
      </c>
      <c r="F16" s="20"/>
      <c r="G16" s="20"/>
      <c r="H16" s="20"/>
    </row>
    <row r="17" spans="5:5" ht="17.25" customHeight="1" x14ac:dyDescent="0.15">
      <c r="E17" s="244" t="s">
        <v>73</v>
      </c>
    </row>
  </sheetData>
  <mergeCells count="3">
    <mergeCell ref="E2:H2"/>
    <mergeCell ref="B2:D2"/>
    <mergeCell ref="A2:A3"/>
  </mergeCells>
  <phoneticPr fontId="3"/>
  <hyperlinks>
    <hyperlink ref="E4" location="'4月（月間）'!A1" display="４月月間"/>
    <hyperlink ref="F4" location="'4月（上旬）'!A1" display="４月上旬"/>
    <hyperlink ref="G4" location="'4月（中旬）'!A1" display="４月中旬"/>
    <hyperlink ref="H4" location="'4月（下旬）'!A1" display="４月下旬"/>
    <hyperlink ref="E5" location="'５月（月間）'!A1" display="５月月間"/>
    <hyperlink ref="F5" location="'５月(上旬)'!A1" display="５月上旬"/>
    <hyperlink ref="G5" location="'５月(中旬)'!A1" display="５月中旬"/>
    <hyperlink ref="H5" location="'５月(下旬)'!A1" display="５月下旬"/>
    <hyperlink ref="E6" location="'６月(月間)'!A1" display="６月月間"/>
    <hyperlink ref="F6" location="'６月(上旬)'!A1" display="６月上旬"/>
    <hyperlink ref="G6" location="'６月(中旬)'!A1" display="６月中旬"/>
    <hyperlink ref="H6" location="'６月(下旬)'!A1" display="６月下旬"/>
    <hyperlink ref="E7" location="'７月(月間)'!A1" display="７月月間"/>
    <hyperlink ref="F7" location="'７月(上旬)'!A1" display="７月上旬"/>
    <hyperlink ref="G7" location="'７月(中旬)'!A1" display="７月中旬"/>
    <hyperlink ref="H7" location="'７月(下旬)'!A1" display="７月下旬"/>
    <hyperlink ref="E8" location="'８月(月間)'!A1" display="８月月間"/>
    <hyperlink ref="F8" location="'８月(上旬)'!A1" display="８月上旬"/>
    <hyperlink ref="G8" location="'８月(中旬)'!A1" display="８月中旬"/>
    <hyperlink ref="H8" location="'８月(下旬)'!A1" display="８月下旬"/>
    <hyperlink ref="E9" location="'９月(月間)'!A1" display="９月月間"/>
    <hyperlink ref="F9" location="'９月(上旬)'!A1" display="９月上旬"/>
    <hyperlink ref="G9" location="'９月(中旬)'!A1" display="９月中旬"/>
    <hyperlink ref="H9" location="'９月(下旬)'!A1" display="９月下旬"/>
    <hyperlink ref="E10" location="'10月(月間)'!A1" display="10月月間"/>
    <hyperlink ref="F10" location="'10月(上旬)'!A1" display="10月上旬"/>
    <hyperlink ref="G10" location="'10月(中旬)'!A1" display="10月中旬"/>
    <hyperlink ref="H10" location="'10月(下旬)'!A1" display="10月下旬"/>
    <hyperlink ref="H11" location="'11月（下旬）'!A1" display="11月下旬"/>
    <hyperlink ref="E11" location="'11月（月間）'!A1" display="11月月間"/>
    <hyperlink ref="F11" location="'11月（上旬）'!A1" display="11月上旬"/>
    <hyperlink ref="G11" location="'11月（中旬）'!A1" display="11月中旬"/>
    <hyperlink ref="E12" location="'12月（月間）'!A1" display="12月月間"/>
    <hyperlink ref="F12" location="'12月（上旬）'!A1" display="12月上旬"/>
    <hyperlink ref="G12" location="'12月（中旬）'!A1" display="12月中旬"/>
    <hyperlink ref="H12" location="'12月（下旬）'!A1" display="12月下旬"/>
    <hyperlink ref="E13:H15" location="'１月(月間)'!A1" display="１月月間"/>
    <hyperlink ref="F13" location="'１月(上旬)'!A1" display="１月上旬"/>
    <hyperlink ref="G13" location="'１月(中旬)'!A1" display="１月中旬"/>
    <hyperlink ref="H13" location="'１月(下旬)'!A1" display="１月下旬"/>
    <hyperlink ref="E14" location="'２月(月間)'!A1" display="２月月間"/>
    <hyperlink ref="F14" location="'２月(上旬)'!A1" display="２月上旬"/>
    <hyperlink ref="G14" location="'２月(中旬)'!A1" display="２月中旬"/>
    <hyperlink ref="H14" location="'２月(下旬)'!A1" display="２月下旬"/>
    <hyperlink ref="E15" location="'３月(月間)'!A1" display="３月月間"/>
    <hyperlink ref="F15" location="'３月(上旬)'!A1" display="３月上旬"/>
    <hyperlink ref="G15" location="'３月(中旬)'!A1" display="３月中旬"/>
    <hyperlink ref="H15" location="'３月(下旬)'!A1" display="３月下旬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30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６月(月間)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4" t="s">
        <v>148</v>
      </c>
      <c r="C4" s="274" t="s">
        <v>147</v>
      </c>
      <c r="D4" s="261" t="s">
        <v>90</v>
      </c>
      <c r="E4" s="261"/>
      <c r="F4" s="258" t="s">
        <v>148</v>
      </c>
      <c r="G4" s="258" t="s">
        <v>147</v>
      </c>
      <c r="H4" s="261" t="s">
        <v>90</v>
      </c>
      <c r="I4" s="261"/>
      <c r="J4" s="258" t="s">
        <v>148</v>
      </c>
      <c r="K4" s="258" t="s">
        <v>147</v>
      </c>
      <c r="L4" s="259" t="s">
        <v>88</v>
      </c>
    </row>
    <row r="5" spans="1:17" s="64" customFormat="1" x14ac:dyDescent="0.4">
      <c r="A5" s="261"/>
      <c r="B5" s="275"/>
      <c r="C5" s="275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448321</v>
      </c>
      <c r="C6" s="110">
        <v>445345</v>
      </c>
      <c r="D6" s="76">
        <v>1.0066824596661015</v>
      </c>
      <c r="E6" s="77">
        <v>2976</v>
      </c>
      <c r="F6" s="110">
        <v>725861</v>
      </c>
      <c r="G6" s="110">
        <v>699197</v>
      </c>
      <c r="H6" s="76">
        <v>1.0381351750651104</v>
      </c>
      <c r="I6" s="77">
        <v>26664</v>
      </c>
      <c r="J6" s="76">
        <v>0.61764029201183146</v>
      </c>
      <c r="K6" s="76">
        <v>0.63693780150658541</v>
      </c>
      <c r="L6" s="90">
        <v>-1.929750949475395E-2</v>
      </c>
    </row>
    <row r="7" spans="1:17" s="57" customFormat="1" x14ac:dyDescent="0.4">
      <c r="A7" s="66" t="s">
        <v>87</v>
      </c>
      <c r="B7" s="110">
        <v>211220</v>
      </c>
      <c r="C7" s="110">
        <v>212615</v>
      </c>
      <c r="D7" s="76">
        <v>0.99343884486042844</v>
      </c>
      <c r="E7" s="77">
        <v>-1395</v>
      </c>
      <c r="F7" s="110">
        <v>338667</v>
      </c>
      <c r="G7" s="110">
        <v>322805</v>
      </c>
      <c r="H7" s="76">
        <v>1.0491380245039574</v>
      </c>
      <c r="I7" s="77">
        <v>15862</v>
      </c>
      <c r="J7" s="76">
        <v>0.62368048850345614</v>
      </c>
      <c r="K7" s="76">
        <v>0.65864841003082353</v>
      </c>
      <c r="L7" s="90">
        <v>-3.4967921527367385E-2</v>
      </c>
    </row>
    <row r="8" spans="1:17" x14ac:dyDescent="0.4">
      <c r="A8" s="69" t="s">
        <v>95</v>
      </c>
      <c r="B8" s="121">
        <v>171664</v>
      </c>
      <c r="C8" s="121">
        <v>173414</v>
      </c>
      <c r="D8" s="88">
        <v>0.98990854256288419</v>
      </c>
      <c r="E8" s="74">
        <v>-1750</v>
      </c>
      <c r="F8" s="121">
        <v>275412</v>
      </c>
      <c r="G8" s="121">
        <v>265156</v>
      </c>
      <c r="H8" s="88">
        <v>1.038679117198932</v>
      </c>
      <c r="I8" s="74">
        <v>10256</v>
      </c>
      <c r="J8" s="88">
        <v>0.62329891217521383</v>
      </c>
      <c r="K8" s="88">
        <v>0.65400745221680823</v>
      </c>
      <c r="L8" s="87">
        <v>-3.0708540041594401E-2</v>
      </c>
    </row>
    <row r="9" spans="1:17" x14ac:dyDescent="0.4">
      <c r="A9" s="37" t="s">
        <v>84</v>
      </c>
      <c r="B9" s="191">
        <v>99231</v>
      </c>
      <c r="C9" s="191">
        <v>97606</v>
      </c>
      <c r="D9" s="82">
        <v>1.0166485666864742</v>
      </c>
      <c r="E9" s="83">
        <v>1625</v>
      </c>
      <c r="F9" s="191">
        <v>155843</v>
      </c>
      <c r="G9" s="191">
        <v>148052</v>
      </c>
      <c r="H9" s="82">
        <v>1.0526234025882797</v>
      </c>
      <c r="I9" s="83">
        <v>7791</v>
      </c>
      <c r="J9" s="82">
        <v>0.63673697246587913</v>
      </c>
      <c r="K9" s="82">
        <v>0.65926836516899467</v>
      </c>
      <c r="L9" s="81">
        <v>-2.2531392703115549E-2</v>
      </c>
    </row>
    <row r="10" spans="1:17" x14ac:dyDescent="0.4">
      <c r="A10" s="38" t="s">
        <v>86</v>
      </c>
      <c r="B10" s="183">
        <v>12252</v>
      </c>
      <c r="C10" s="183">
        <v>13447</v>
      </c>
      <c r="D10" s="84">
        <v>0.91113259463077267</v>
      </c>
      <c r="E10" s="71">
        <v>-1195</v>
      </c>
      <c r="F10" s="183">
        <v>15000</v>
      </c>
      <c r="G10" s="183">
        <v>15000</v>
      </c>
      <c r="H10" s="84">
        <v>1</v>
      </c>
      <c r="I10" s="71">
        <v>0</v>
      </c>
      <c r="J10" s="84">
        <v>0.81679999999999997</v>
      </c>
      <c r="K10" s="84">
        <v>0.89646666666666663</v>
      </c>
      <c r="L10" s="89">
        <v>-7.9666666666666663E-2</v>
      </c>
    </row>
    <row r="11" spans="1:17" x14ac:dyDescent="0.4">
      <c r="A11" s="38" t="s">
        <v>104</v>
      </c>
      <c r="B11" s="183">
        <v>15554</v>
      </c>
      <c r="C11" s="183">
        <v>17732</v>
      </c>
      <c r="D11" s="84">
        <v>0.87717121588089331</v>
      </c>
      <c r="E11" s="71">
        <v>-2178</v>
      </c>
      <c r="F11" s="183">
        <v>30660</v>
      </c>
      <c r="G11" s="183">
        <v>35406</v>
      </c>
      <c r="H11" s="84">
        <v>0.86595492289442466</v>
      </c>
      <c r="I11" s="71">
        <v>-4746</v>
      </c>
      <c r="J11" s="84">
        <v>0.5073059360730594</v>
      </c>
      <c r="K11" s="84">
        <v>0.500819070214088</v>
      </c>
      <c r="L11" s="89">
        <v>6.4868658589714023E-3</v>
      </c>
    </row>
    <row r="12" spans="1:17" x14ac:dyDescent="0.4">
      <c r="A12" s="38" t="s">
        <v>82</v>
      </c>
      <c r="B12" s="183">
        <v>18144</v>
      </c>
      <c r="C12" s="183">
        <v>15900</v>
      </c>
      <c r="D12" s="84">
        <v>1.141132075471698</v>
      </c>
      <c r="E12" s="71">
        <v>2244</v>
      </c>
      <c r="F12" s="183">
        <v>28730</v>
      </c>
      <c r="G12" s="183">
        <v>21750</v>
      </c>
      <c r="H12" s="84">
        <v>1.320919540229885</v>
      </c>
      <c r="I12" s="71">
        <v>6980</v>
      </c>
      <c r="J12" s="84">
        <v>0.63153498085624782</v>
      </c>
      <c r="K12" s="84">
        <v>0.73103448275862071</v>
      </c>
      <c r="L12" s="89">
        <v>-9.9499501902372889E-2</v>
      </c>
    </row>
    <row r="13" spans="1:17" x14ac:dyDescent="0.4">
      <c r="A13" s="38" t="s">
        <v>83</v>
      </c>
      <c r="B13" s="183">
        <v>20876</v>
      </c>
      <c r="C13" s="183">
        <v>19490</v>
      </c>
      <c r="D13" s="84">
        <v>1.0711133914828117</v>
      </c>
      <c r="E13" s="71">
        <v>1386</v>
      </c>
      <c r="F13" s="183">
        <v>37110</v>
      </c>
      <c r="G13" s="183">
        <v>32760</v>
      </c>
      <c r="H13" s="84">
        <v>1.1327838827838828</v>
      </c>
      <c r="I13" s="71">
        <v>4350</v>
      </c>
      <c r="J13" s="84">
        <v>0.56254378873618971</v>
      </c>
      <c r="K13" s="84">
        <v>0.59493284493284493</v>
      </c>
      <c r="L13" s="89">
        <v>-3.2389056196655219E-2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3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82">
        <v>5607</v>
      </c>
      <c r="C16" s="182">
        <v>9239</v>
      </c>
      <c r="D16" s="35">
        <v>0.60688386188981491</v>
      </c>
      <c r="E16" s="36">
        <v>-3632</v>
      </c>
      <c r="F16" s="182">
        <v>8069</v>
      </c>
      <c r="G16" s="182">
        <v>12188</v>
      </c>
      <c r="H16" s="35">
        <v>0.66204463406629477</v>
      </c>
      <c r="I16" s="48">
        <v>-4119</v>
      </c>
      <c r="J16" s="35">
        <v>0.6948816458049325</v>
      </c>
      <c r="K16" s="35">
        <v>0.75804069576632749</v>
      </c>
      <c r="L16" s="34">
        <v>-6.3159049961394986E-2</v>
      </c>
    </row>
    <row r="17" spans="1:12" s="27" customFormat="1" x14ac:dyDescent="0.4">
      <c r="A17" s="44" t="s">
        <v>126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125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37663</v>
      </c>
      <c r="C19" s="121">
        <v>37277</v>
      </c>
      <c r="D19" s="88">
        <v>1.0103549105346461</v>
      </c>
      <c r="E19" s="74">
        <v>386</v>
      </c>
      <c r="F19" s="121">
        <v>59823</v>
      </c>
      <c r="G19" s="121">
        <v>54401</v>
      </c>
      <c r="H19" s="88">
        <v>1.0996672855278395</v>
      </c>
      <c r="I19" s="74">
        <v>5422</v>
      </c>
      <c r="J19" s="88">
        <v>0.62957390970028249</v>
      </c>
      <c r="K19" s="88">
        <v>0.68522637451517432</v>
      </c>
      <c r="L19" s="87">
        <v>-5.5652464814891833E-2</v>
      </c>
    </row>
    <row r="20" spans="1:12" x14ac:dyDescent="0.4">
      <c r="A20" s="37" t="s">
        <v>124</v>
      </c>
      <c r="B20" s="191">
        <v>2679</v>
      </c>
      <c r="C20" s="186">
        <v>2759</v>
      </c>
      <c r="D20" s="82">
        <v>0.97100398695179413</v>
      </c>
      <c r="E20" s="83">
        <v>-80</v>
      </c>
      <c r="F20" s="191">
        <v>4335</v>
      </c>
      <c r="G20" s="186">
        <v>4400</v>
      </c>
      <c r="H20" s="82">
        <v>0.98522727272727273</v>
      </c>
      <c r="I20" s="83">
        <v>-65</v>
      </c>
      <c r="J20" s="82">
        <v>0.61799307958477512</v>
      </c>
      <c r="K20" s="82">
        <v>0.62704545454545457</v>
      </c>
      <c r="L20" s="81">
        <v>-9.0523749606794546E-3</v>
      </c>
    </row>
    <row r="21" spans="1:12" x14ac:dyDescent="0.4">
      <c r="A21" s="38" t="s">
        <v>104</v>
      </c>
      <c r="B21" s="183">
        <v>2593</v>
      </c>
      <c r="C21" s="182">
        <v>2708</v>
      </c>
      <c r="D21" s="84">
        <v>0.95753323485967501</v>
      </c>
      <c r="E21" s="71">
        <v>-115</v>
      </c>
      <c r="F21" s="183">
        <v>4490</v>
      </c>
      <c r="G21" s="182">
        <v>4500</v>
      </c>
      <c r="H21" s="84">
        <v>0.99777777777777776</v>
      </c>
      <c r="I21" s="71">
        <v>-10</v>
      </c>
      <c r="J21" s="84">
        <v>0.57750556792873053</v>
      </c>
      <c r="K21" s="84">
        <v>0.60177777777777774</v>
      </c>
      <c r="L21" s="89">
        <v>-2.427220984904721E-2</v>
      </c>
    </row>
    <row r="22" spans="1:12" x14ac:dyDescent="0.4">
      <c r="A22" s="38" t="s">
        <v>123</v>
      </c>
      <c r="B22" s="183">
        <v>3283</v>
      </c>
      <c r="C22" s="182">
        <v>2256</v>
      </c>
      <c r="D22" s="84">
        <v>1.4552304964539007</v>
      </c>
      <c r="E22" s="71">
        <v>1027</v>
      </c>
      <c r="F22" s="183">
        <v>4385</v>
      </c>
      <c r="G22" s="182">
        <v>4350</v>
      </c>
      <c r="H22" s="84">
        <v>1.0080459770114942</v>
      </c>
      <c r="I22" s="71">
        <v>35</v>
      </c>
      <c r="J22" s="84">
        <v>0.7486887115165336</v>
      </c>
      <c r="K22" s="84">
        <v>0.51862068965517238</v>
      </c>
      <c r="L22" s="89">
        <v>0.23006802186136122</v>
      </c>
    </row>
    <row r="23" spans="1:12" x14ac:dyDescent="0.4">
      <c r="A23" s="38" t="s">
        <v>122</v>
      </c>
      <c r="B23" s="183">
        <v>6229</v>
      </c>
      <c r="C23" s="182">
        <v>7153</v>
      </c>
      <c r="D23" s="84">
        <v>0.87082343072836577</v>
      </c>
      <c r="E23" s="71">
        <v>-924</v>
      </c>
      <c r="F23" s="183">
        <v>8540</v>
      </c>
      <c r="G23" s="182">
        <v>9000</v>
      </c>
      <c r="H23" s="84">
        <v>0.94888888888888889</v>
      </c>
      <c r="I23" s="71">
        <v>-460</v>
      </c>
      <c r="J23" s="84">
        <v>0.72939110070257607</v>
      </c>
      <c r="K23" s="84">
        <v>0.79477777777777781</v>
      </c>
      <c r="L23" s="89">
        <v>-6.5386677075201738E-2</v>
      </c>
    </row>
    <row r="24" spans="1:12" x14ac:dyDescent="0.4">
      <c r="A24" s="38" t="s">
        <v>121</v>
      </c>
      <c r="B24" s="185">
        <v>3372</v>
      </c>
      <c r="C24" s="184">
        <v>3874</v>
      </c>
      <c r="D24" s="79">
        <v>0.87041817243159525</v>
      </c>
      <c r="E24" s="70">
        <v>-502</v>
      </c>
      <c r="F24" s="185">
        <v>4035</v>
      </c>
      <c r="G24" s="184">
        <v>4500</v>
      </c>
      <c r="H24" s="79">
        <v>0.89666666666666661</v>
      </c>
      <c r="I24" s="70">
        <v>-465</v>
      </c>
      <c r="J24" s="79">
        <v>0.83568773234200744</v>
      </c>
      <c r="K24" s="79">
        <v>0.86088888888888893</v>
      </c>
      <c r="L24" s="78">
        <v>-2.5201156546881487E-2</v>
      </c>
    </row>
    <row r="25" spans="1:12" x14ac:dyDescent="0.4">
      <c r="A25" s="44" t="s">
        <v>120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2714</v>
      </c>
      <c r="C26" s="182">
        <v>3433</v>
      </c>
      <c r="D26" s="84">
        <v>0.79056219050393239</v>
      </c>
      <c r="E26" s="71">
        <v>-719</v>
      </c>
      <c r="F26" s="183">
        <v>4362</v>
      </c>
      <c r="G26" s="182">
        <v>4500</v>
      </c>
      <c r="H26" s="84">
        <v>0.96933333333333338</v>
      </c>
      <c r="I26" s="71">
        <v>-138</v>
      </c>
      <c r="J26" s="84">
        <v>0.62219165520403485</v>
      </c>
      <c r="K26" s="84">
        <v>0.76288888888888884</v>
      </c>
      <c r="L26" s="89">
        <v>-0.14069723368485398</v>
      </c>
    </row>
    <row r="27" spans="1:12" x14ac:dyDescent="0.4">
      <c r="A27" s="38" t="s">
        <v>118</v>
      </c>
      <c r="B27" s="183">
        <v>1667</v>
      </c>
      <c r="C27" s="182">
        <v>0</v>
      </c>
      <c r="D27" s="84" t="e">
        <v>#DIV/0!</v>
      </c>
      <c r="E27" s="71">
        <v>1667</v>
      </c>
      <c r="F27" s="183">
        <v>4040</v>
      </c>
      <c r="G27" s="182">
        <v>0</v>
      </c>
      <c r="H27" s="84" t="e">
        <v>#DIV/0!</v>
      </c>
      <c r="I27" s="71">
        <v>4040</v>
      </c>
      <c r="J27" s="84">
        <v>0.4126237623762376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1372</v>
      </c>
      <c r="C29" s="184">
        <v>1710</v>
      </c>
      <c r="D29" s="79">
        <v>0.80233918128654969</v>
      </c>
      <c r="E29" s="70">
        <v>-338</v>
      </c>
      <c r="F29" s="185">
        <v>2390</v>
      </c>
      <c r="G29" s="184">
        <v>2567</v>
      </c>
      <c r="H29" s="79">
        <v>0.93104791585508373</v>
      </c>
      <c r="I29" s="70">
        <v>-177</v>
      </c>
      <c r="J29" s="79">
        <v>0.57405857740585775</v>
      </c>
      <c r="K29" s="79">
        <v>0.66614725360342808</v>
      </c>
      <c r="L29" s="78">
        <v>-9.2088676197570329E-2</v>
      </c>
    </row>
    <row r="30" spans="1:12" x14ac:dyDescent="0.4">
      <c r="A30" s="44" t="s">
        <v>115</v>
      </c>
      <c r="B30" s="183">
        <v>687</v>
      </c>
      <c r="C30" s="182">
        <v>762</v>
      </c>
      <c r="D30" s="84">
        <v>0.90157480314960625</v>
      </c>
      <c r="E30" s="71">
        <v>-75</v>
      </c>
      <c r="F30" s="183">
        <v>1795</v>
      </c>
      <c r="G30" s="182">
        <v>1950</v>
      </c>
      <c r="H30" s="84">
        <v>0.92051282051282046</v>
      </c>
      <c r="I30" s="71">
        <v>-155</v>
      </c>
      <c r="J30" s="84">
        <v>0.38272980501392756</v>
      </c>
      <c r="K30" s="84">
        <v>0.39076923076923076</v>
      </c>
      <c r="L30" s="89">
        <v>-8.0394257553031978E-3</v>
      </c>
    </row>
    <row r="31" spans="1:12" x14ac:dyDescent="0.4">
      <c r="A31" s="38" t="s">
        <v>114</v>
      </c>
      <c r="B31" s="183">
        <v>3044</v>
      </c>
      <c r="C31" s="182">
        <v>3797</v>
      </c>
      <c r="D31" s="84">
        <v>0.80168554121675006</v>
      </c>
      <c r="E31" s="71">
        <v>-753</v>
      </c>
      <c r="F31" s="183">
        <v>4190</v>
      </c>
      <c r="G31" s="182">
        <v>4817</v>
      </c>
      <c r="H31" s="84">
        <v>0.8698359975088229</v>
      </c>
      <c r="I31" s="71">
        <v>-627</v>
      </c>
      <c r="J31" s="84">
        <v>0.72649164677804301</v>
      </c>
      <c r="K31" s="84">
        <v>0.78824994810047744</v>
      </c>
      <c r="L31" s="89">
        <v>-6.1758301322434428E-2</v>
      </c>
    </row>
    <row r="32" spans="1:12" x14ac:dyDescent="0.4">
      <c r="A32" s="44" t="s">
        <v>113</v>
      </c>
      <c r="B32" s="185">
        <v>1980</v>
      </c>
      <c r="C32" s="184">
        <v>2407</v>
      </c>
      <c r="D32" s="79">
        <v>0.82260074781886161</v>
      </c>
      <c r="E32" s="70">
        <v>-427</v>
      </c>
      <c r="F32" s="185">
        <v>4040</v>
      </c>
      <c r="G32" s="184">
        <v>4500</v>
      </c>
      <c r="H32" s="79">
        <v>0.89777777777777779</v>
      </c>
      <c r="I32" s="70">
        <v>-460</v>
      </c>
      <c r="J32" s="79">
        <v>0.49009900990099009</v>
      </c>
      <c r="K32" s="79">
        <v>0.53488888888888886</v>
      </c>
      <c r="L32" s="78">
        <v>-4.4789878987898768E-2</v>
      </c>
    </row>
    <row r="33" spans="1:12" x14ac:dyDescent="0.4">
      <c r="A33" s="44" t="s">
        <v>112</v>
      </c>
      <c r="B33" s="185">
        <v>3741</v>
      </c>
      <c r="C33" s="184">
        <v>3985</v>
      </c>
      <c r="D33" s="79">
        <v>0.93877038895859477</v>
      </c>
      <c r="E33" s="70">
        <v>-244</v>
      </c>
      <c r="F33" s="185">
        <v>4991</v>
      </c>
      <c r="G33" s="184">
        <v>4817</v>
      </c>
      <c r="H33" s="79">
        <v>1.0361220676769773</v>
      </c>
      <c r="I33" s="70">
        <v>174</v>
      </c>
      <c r="J33" s="79">
        <v>0.74954918853937091</v>
      </c>
      <c r="K33" s="79">
        <v>0.82727838903882089</v>
      </c>
      <c r="L33" s="78">
        <v>-7.772920049944998E-2</v>
      </c>
    </row>
    <row r="34" spans="1:12" x14ac:dyDescent="0.4">
      <c r="A34" s="38" t="s">
        <v>111</v>
      </c>
      <c r="B34" s="183">
        <v>2348</v>
      </c>
      <c r="C34" s="182">
        <v>2433</v>
      </c>
      <c r="D34" s="84">
        <v>0.96506370735717217</v>
      </c>
      <c r="E34" s="71">
        <v>-85</v>
      </c>
      <c r="F34" s="183">
        <v>4040</v>
      </c>
      <c r="G34" s="182">
        <v>4500</v>
      </c>
      <c r="H34" s="84">
        <v>0.89777777777777779</v>
      </c>
      <c r="I34" s="71">
        <v>-460</v>
      </c>
      <c r="J34" s="84">
        <v>0.58118811881188115</v>
      </c>
      <c r="K34" s="84">
        <v>0.54066666666666663</v>
      </c>
      <c r="L34" s="89">
        <v>4.052145214521452E-2</v>
      </c>
    </row>
    <row r="35" spans="1:12" x14ac:dyDescent="0.4">
      <c r="A35" s="44" t="s">
        <v>110</v>
      </c>
      <c r="B35" s="183">
        <v>1954</v>
      </c>
      <c r="C35" s="182">
        <v>0</v>
      </c>
      <c r="D35" s="84" t="e">
        <v>#DIV/0!</v>
      </c>
      <c r="E35" s="71">
        <v>1954</v>
      </c>
      <c r="F35" s="183">
        <v>4190</v>
      </c>
      <c r="G35" s="182">
        <v>0</v>
      </c>
      <c r="H35" s="84" t="e">
        <v>#DIV/0!</v>
      </c>
      <c r="I35" s="71">
        <v>4190</v>
      </c>
      <c r="J35" s="84">
        <v>0.46634844868735081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21">
        <v>1893</v>
      </c>
      <c r="C36" s="121">
        <v>1924</v>
      </c>
      <c r="D36" s="88">
        <v>0.98388773388773387</v>
      </c>
      <c r="E36" s="74">
        <v>-31</v>
      </c>
      <c r="F36" s="121">
        <v>3432</v>
      </c>
      <c r="G36" s="121">
        <v>3248</v>
      </c>
      <c r="H36" s="88">
        <v>1.0566502463054188</v>
      </c>
      <c r="I36" s="74">
        <v>184</v>
      </c>
      <c r="J36" s="88">
        <v>0.55157342657342656</v>
      </c>
      <c r="K36" s="88">
        <v>0.5923645320197044</v>
      </c>
      <c r="L36" s="87">
        <v>-4.0791105446277842E-2</v>
      </c>
    </row>
    <row r="37" spans="1:12" x14ac:dyDescent="0.4">
      <c r="A37" s="37" t="s">
        <v>109</v>
      </c>
      <c r="B37" s="191">
        <v>1251</v>
      </c>
      <c r="C37" s="186">
        <v>1219</v>
      </c>
      <c r="D37" s="82">
        <v>1.0262510254306809</v>
      </c>
      <c r="E37" s="83">
        <v>32</v>
      </c>
      <c r="F37" s="191">
        <v>2262</v>
      </c>
      <c r="G37" s="186">
        <v>2067</v>
      </c>
      <c r="H37" s="82">
        <v>1.0943396226415094</v>
      </c>
      <c r="I37" s="83">
        <v>195</v>
      </c>
      <c r="J37" s="82">
        <v>0.55305039787798405</v>
      </c>
      <c r="K37" s="82">
        <v>0.58974358974358976</v>
      </c>
      <c r="L37" s="81">
        <v>-3.6693191865605712E-2</v>
      </c>
    </row>
    <row r="38" spans="1:12" x14ac:dyDescent="0.4">
      <c r="A38" s="38" t="s">
        <v>108</v>
      </c>
      <c r="B38" s="183">
        <v>642</v>
      </c>
      <c r="C38" s="182">
        <v>705</v>
      </c>
      <c r="D38" s="84">
        <v>0.91063829787234041</v>
      </c>
      <c r="E38" s="71">
        <v>-63</v>
      </c>
      <c r="F38" s="183">
        <v>1170</v>
      </c>
      <c r="G38" s="182">
        <v>1181</v>
      </c>
      <c r="H38" s="84">
        <v>0.99068585944115162</v>
      </c>
      <c r="I38" s="71">
        <v>-11</v>
      </c>
      <c r="J38" s="84">
        <v>0.54871794871794877</v>
      </c>
      <c r="K38" s="84">
        <v>0.59695173581710415</v>
      </c>
      <c r="L38" s="89">
        <v>-4.8233787099155379E-2</v>
      </c>
    </row>
    <row r="39" spans="1:12" s="57" customFormat="1" x14ac:dyDescent="0.4">
      <c r="A39" s="66" t="s">
        <v>107</v>
      </c>
      <c r="B39" s="110">
        <v>220147</v>
      </c>
      <c r="C39" s="110">
        <v>219769</v>
      </c>
      <c r="D39" s="76">
        <v>1.0017199878053775</v>
      </c>
      <c r="E39" s="77">
        <v>378</v>
      </c>
      <c r="F39" s="110">
        <v>361510</v>
      </c>
      <c r="G39" s="110">
        <v>360456</v>
      </c>
      <c r="H39" s="76">
        <v>1.0029240739507734</v>
      </c>
      <c r="I39" s="77">
        <v>1054</v>
      </c>
      <c r="J39" s="76">
        <v>0.60896517385411197</v>
      </c>
      <c r="K39" s="76">
        <v>0.60969716137337149</v>
      </c>
      <c r="L39" s="90">
        <v>-7.3198751925951377E-4</v>
      </c>
    </row>
    <row r="40" spans="1:12" x14ac:dyDescent="0.4">
      <c r="A40" s="38" t="s">
        <v>84</v>
      </c>
      <c r="B40" s="182">
        <v>86740</v>
      </c>
      <c r="C40" s="190">
        <v>85441</v>
      </c>
      <c r="D40" s="98">
        <v>1.0152034737421145</v>
      </c>
      <c r="E40" s="70">
        <v>1299</v>
      </c>
      <c r="F40" s="189">
        <v>133881</v>
      </c>
      <c r="G40" s="182">
        <v>132181</v>
      </c>
      <c r="H40" s="79">
        <v>1.0128611525105726</v>
      </c>
      <c r="I40" s="71">
        <v>1700</v>
      </c>
      <c r="J40" s="84">
        <v>0.6478887967672784</v>
      </c>
      <c r="K40" s="84">
        <v>0.64639395979755032</v>
      </c>
      <c r="L40" s="89">
        <v>1.494836969728075E-3</v>
      </c>
    </row>
    <row r="41" spans="1:12" x14ac:dyDescent="0.4">
      <c r="A41" s="38" t="s">
        <v>106</v>
      </c>
      <c r="B41" s="182">
        <v>4420</v>
      </c>
      <c r="C41" s="182">
        <v>4154</v>
      </c>
      <c r="D41" s="82">
        <v>1.0640346653827637</v>
      </c>
      <c r="E41" s="70">
        <v>266</v>
      </c>
      <c r="F41" s="183">
        <v>6475</v>
      </c>
      <c r="G41" s="182">
        <v>6480</v>
      </c>
      <c r="H41" s="79">
        <v>0.99922839506172845</v>
      </c>
      <c r="I41" s="71">
        <v>-5</v>
      </c>
      <c r="J41" s="84">
        <v>0.68262548262548262</v>
      </c>
      <c r="K41" s="84">
        <v>0.64104938271604939</v>
      </c>
      <c r="L41" s="89">
        <v>4.1576099909433228E-2</v>
      </c>
    </row>
    <row r="42" spans="1:12" x14ac:dyDescent="0.4">
      <c r="A42" s="38" t="s">
        <v>105</v>
      </c>
      <c r="B42" s="182">
        <v>9821</v>
      </c>
      <c r="C42" s="182">
        <v>10170</v>
      </c>
      <c r="D42" s="82">
        <v>0.96568338249754182</v>
      </c>
      <c r="E42" s="70">
        <v>-349</v>
      </c>
      <c r="F42" s="183">
        <v>15419</v>
      </c>
      <c r="G42" s="182">
        <v>12450</v>
      </c>
      <c r="H42" s="79">
        <v>1.2384738955823293</v>
      </c>
      <c r="I42" s="71">
        <v>2969</v>
      </c>
      <c r="J42" s="84">
        <v>0.63694143589078411</v>
      </c>
      <c r="K42" s="84">
        <v>0.81686746987951808</v>
      </c>
      <c r="L42" s="89">
        <v>-0.17992603398873397</v>
      </c>
    </row>
    <row r="43" spans="1:12" x14ac:dyDescent="0.4">
      <c r="A43" s="44" t="s">
        <v>104</v>
      </c>
      <c r="B43" s="182">
        <v>22608</v>
      </c>
      <c r="C43" s="182">
        <v>15731</v>
      </c>
      <c r="D43" s="82">
        <v>1.4371622910177357</v>
      </c>
      <c r="E43" s="70">
        <v>6877</v>
      </c>
      <c r="F43" s="183">
        <v>45107</v>
      </c>
      <c r="G43" s="182">
        <v>33958</v>
      </c>
      <c r="H43" s="79">
        <v>1.3283173331762765</v>
      </c>
      <c r="I43" s="71">
        <v>11149</v>
      </c>
      <c r="J43" s="84">
        <v>0.50120823818919458</v>
      </c>
      <c r="K43" s="84">
        <v>0.46324871900583076</v>
      </c>
      <c r="L43" s="89">
        <v>3.7959519183363821E-2</v>
      </c>
    </row>
    <row r="44" spans="1:12" x14ac:dyDescent="0.4">
      <c r="A44" s="44" t="s">
        <v>103</v>
      </c>
      <c r="B44" s="182">
        <v>11668</v>
      </c>
      <c r="C44" s="182">
        <v>12557</v>
      </c>
      <c r="D44" s="82">
        <v>0.92920283507207135</v>
      </c>
      <c r="E44" s="70">
        <v>-889</v>
      </c>
      <c r="F44" s="183">
        <v>21720</v>
      </c>
      <c r="G44" s="182">
        <v>21441</v>
      </c>
      <c r="H44" s="79">
        <v>1.0130124527773892</v>
      </c>
      <c r="I44" s="71">
        <v>279</v>
      </c>
      <c r="J44" s="84">
        <v>0.53720073664825041</v>
      </c>
      <c r="K44" s="84">
        <v>0.58565365421388926</v>
      </c>
      <c r="L44" s="89">
        <v>-4.8452917565638853E-2</v>
      </c>
    </row>
    <row r="45" spans="1:12" x14ac:dyDescent="0.4">
      <c r="A45" s="38" t="s">
        <v>82</v>
      </c>
      <c r="B45" s="182">
        <v>31751</v>
      </c>
      <c r="C45" s="182">
        <v>34249</v>
      </c>
      <c r="D45" s="82">
        <v>0.92706356389967592</v>
      </c>
      <c r="E45" s="70">
        <v>-2498</v>
      </c>
      <c r="F45" s="183">
        <v>52582</v>
      </c>
      <c r="G45" s="182">
        <v>61754</v>
      </c>
      <c r="H45" s="79">
        <v>0.85147520808368693</v>
      </c>
      <c r="I45" s="71">
        <v>-9172</v>
      </c>
      <c r="J45" s="84">
        <v>0.60383781522193902</v>
      </c>
      <c r="K45" s="84">
        <v>0.55460375036434884</v>
      </c>
      <c r="L45" s="89">
        <v>4.9234064857590187E-2</v>
      </c>
    </row>
    <row r="46" spans="1:12" x14ac:dyDescent="0.4">
      <c r="A46" s="38" t="s">
        <v>83</v>
      </c>
      <c r="B46" s="182">
        <v>23155</v>
      </c>
      <c r="C46" s="182">
        <v>23211</v>
      </c>
      <c r="D46" s="82">
        <v>0.9975873508250398</v>
      </c>
      <c r="E46" s="70">
        <v>-56</v>
      </c>
      <c r="F46" s="188">
        <v>32670</v>
      </c>
      <c r="G46" s="182">
        <v>33270</v>
      </c>
      <c r="H46" s="79">
        <v>0.98196573489630301</v>
      </c>
      <c r="I46" s="71">
        <v>-600</v>
      </c>
      <c r="J46" s="84">
        <v>0.7087542087542088</v>
      </c>
      <c r="K46" s="84">
        <v>0.69765554553651943</v>
      </c>
      <c r="L46" s="89">
        <v>1.1098663217689375E-2</v>
      </c>
    </row>
    <row r="47" spans="1:12" x14ac:dyDescent="0.4">
      <c r="A47" s="38" t="s">
        <v>81</v>
      </c>
      <c r="B47" s="182">
        <v>4054</v>
      </c>
      <c r="C47" s="182">
        <v>4414</v>
      </c>
      <c r="D47" s="82">
        <v>0.91844132306298143</v>
      </c>
      <c r="E47" s="70">
        <v>-360</v>
      </c>
      <c r="F47" s="187">
        <v>8370</v>
      </c>
      <c r="G47" s="182">
        <v>8370</v>
      </c>
      <c r="H47" s="79">
        <v>1</v>
      </c>
      <c r="I47" s="71">
        <v>0</v>
      </c>
      <c r="J47" s="84">
        <v>0.4843488649940263</v>
      </c>
      <c r="K47" s="84">
        <v>0.5273596176821983</v>
      </c>
      <c r="L47" s="89">
        <v>-4.3010752688172005E-2</v>
      </c>
    </row>
    <row r="48" spans="1:12" x14ac:dyDescent="0.4">
      <c r="A48" s="38" t="s">
        <v>102</v>
      </c>
      <c r="B48" s="182">
        <v>0</v>
      </c>
      <c r="C48" s="186">
        <v>0</v>
      </c>
      <c r="D48" s="82" t="e">
        <v>#DIV/0!</v>
      </c>
      <c r="E48" s="70">
        <v>0</v>
      </c>
      <c r="F48" s="183">
        <v>0</v>
      </c>
      <c r="G48" s="182">
        <v>0</v>
      </c>
      <c r="H48" s="79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82">
        <v>5751</v>
      </c>
      <c r="C49" s="182">
        <v>6773</v>
      </c>
      <c r="D49" s="82">
        <v>0.84910674737930014</v>
      </c>
      <c r="E49" s="70">
        <v>-1022</v>
      </c>
      <c r="F49" s="185">
        <v>8370</v>
      </c>
      <c r="G49" s="182">
        <v>8370</v>
      </c>
      <c r="H49" s="79">
        <v>1</v>
      </c>
      <c r="I49" s="71">
        <v>0</v>
      </c>
      <c r="J49" s="84">
        <v>0.68709677419354842</v>
      </c>
      <c r="K49" s="84">
        <v>0.80919952210274793</v>
      </c>
      <c r="L49" s="89">
        <v>-0.1221027479091995</v>
      </c>
    </row>
    <row r="50" spans="1:12" x14ac:dyDescent="0.4">
      <c r="A50" s="44" t="s">
        <v>78</v>
      </c>
      <c r="B50" s="182">
        <v>3676</v>
      </c>
      <c r="C50" s="184">
        <v>3526</v>
      </c>
      <c r="D50" s="82">
        <v>1.0425411230856494</v>
      </c>
      <c r="E50" s="70">
        <v>150</v>
      </c>
      <c r="F50" s="183">
        <v>8091</v>
      </c>
      <c r="G50" s="182">
        <v>8370</v>
      </c>
      <c r="H50" s="79">
        <v>0.96666666666666667</v>
      </c>
      <c r="I50" s="71">
        <v>-279</v>
      </c>
      <c r="J50" s="84">
        <v>0.45433197379804724</v>
      </c>
      <c r="K50" s="79">
        <v>0.42126642771804063</v>
      </c>
      <c r="L50" s="78">
        <v>3.3065546080006614E-2</v>
      </c>
    </row>
    <row r="51" spans="1:12" x14ac:dyDescent="0.4">
      <c r="A51" s="38" t="s">
        <v>101</v>
      </c>
      <c r="B51" s="184">
        <v>0</v>
      </c>
      <c r="C51" s="182">
        <v>2824</v>
      </c>
      <c r="D51" s="82">
        <v>0</v>
      </c>
      <c r="E51" s="71">
        <v>-2824</v>
      </c>
      <c r="F51" s="183">
        <v>0</v>
      </c>
      <c r="G51" s="184">
        <v>4980</v>
      </c>
      <c r="H51" s="79">
        <v>0</v>
      </c>
      <c r="I51" s="71">
        <v>-4980</v>
      </c>
      <c r="J51" s="84" t="e">
        <v>#DIV/0!</v>
      </c>
      <c r="K51" s="84">
        <v>0.56706827309236951</v>
      </c>
      <c r="L51" s="89" t="e">
        <v>#DIV/0!</v>
      </c>
    </row>
    <row r="52" spans="1:12" x14ac:dyDescent="0.4">
      <c r="A52" s="38" t="s">
        <v>100</v>
      </c>
      <c r="B52" s="182">
        <v>4335</v>
      </c>
      <c r="C52" s="182">
        <v>4686</v>
      </c>
      <c r="D52" s="82">
        <v>0.9250960307298336</v>
      </c>
      <c r="E52" s="71">
        <v>-351</v>
      </c>
      <c r="F52" s="183">
        <v>8370</v>
      </c>
      <c r="G52" s="182">
        <v>8370</v>
      </c>
      <c r="H52" s="84">
        <v>1</v>
      </c>
      <c r="I52" s="71">
        <v>0</v>
      </c>
      <c r="J52" s="84">
        <v>0.51792114695340496</v>
      </c>
      <c r="K52" s="84">
        <v>0.55985663082437276</v>
      </c>
      <c r="L52" s="89">
        <v>-4.1935483870967794E-2</v>
      </c>
    </row>
    <row r="53" spans="1:12" x14ac:dyDescent="0.4">
      <c r="A53" s="38" t="s">
        <v>75</v>
      </c>
      <c r="B53" s="182">
        <v>7134</v>
      </c>
      <c r="C53" s="182">
        <v>7379</v>
      </c>
      <c r="D53" s="82">
        <v>0.96679766906084841</v>
      </c>
      <c r="E53" s="71">
        <v>-245</v>
      </c>
      <c r="F53" s="183">
        <v>11395</v>
      </c>
      <c r="G53" s="182">
        <v>11513</v>
      </c>
      <c r="H53" s="84">
        <v>0.98975071658125602</v>
      </c>
      <c r="I53" s="71">
        <v>-118</v>
      </c>
      <c r="J53" s="84">
        <v>0.6260640631856077</v>
      </c>
      <c r="K53" s="84">
        <v>0.64092764700773042</v>
      </c>
      <c r="L53" s="89">
        <v>-1.4863583822122717E-2</v>
      </c>
    </row>
    <row r="54" spans="1:12" x14ac:dyDescent="0.4">
      <c r="A54" s="38" t="s">
        <v>77</v>
      </c>
      <c r="B54" s="182">
        <v>2054</v>
      </c>
      <c r="C54" s="182">
        <v>2004</v>
      </c>
      <c r="D54" s="82">
        <v>1.0249500998003993</v>
      </c>
      <c r="E54" s="71">
        <v>50</v>
      </c>
      <c r="F54" s="183">
        <v>4080</v>
      </c>
      <c r="G54" s="182">
        <v>3969</v>
      </c>
      <c r="H54" s="84">
        <v>1.0279667422524565</v>
      </c>
      <c r="I54" s="71">
        <v>111</v>
      </c>
      <c r="J54" s="84">
        <v>0.5034313725490196</v>
      </c>
      <c r="K54" s="84">
        <v>0.50491307634164773</v>
      </c>
      <c r="L54" s="89">
        <v>-1.4817037926281307E-3</v>
      </c>
    </row>
    <row r="55" spans="1:12" x14ac:dyDescent="0.4">
      <c r="A55" s="38" t="s">
        <v>76</v>
      </c>
      <c r="B55" s="182">
        <v>2980</v>
      </c>
      <c r="C55" s="182">
        <v>2650</v>
      </c>
      <c r="D55" s="82">
        <v>1.1245283018867924</v>
      </c>
      <c r="E55" s="71">
        <v>330</v>
      </c>
      <c r="F55" s="183">
        <v>4980</v>
      </c>
      <c r="G55" s="182">
        <v>4980</v>
      </c>
      <c r="H55" s="84">
        <v>1</v>
      </c>
      <c r="I55" s="71">
        <v>0</v>
      </c>
      <c r="J55" s="84">
        <v>0.59839357429718876</v>
      </c>
      <c r="K55" s="84">
        <v>0.53212851405622486</v>
      </c>
      <c r="L55" s="89">
        <v>6.6265060240963902E-2</v>
      </c>
    </row>
    <row r="56" spans="1:12" x14ac:dyDescent="0.4">
      <c r="A56" s="66" t="s">
        <v>99</v>
      </c>
      <c r="B56" s="110">
        <v>16954</v>
      </c>
      <c r="C56" s="110">
        <v>12961</v>
      </c>
      <c r="D56" s="76">
        <v>1.3080780803950312</v>
      </c>
      <c r="E56" s="77">
        <v>3993</v>
      </c>
      <c r="F56" s="110">
        <v>25684</v>
      </c>
      <c r="G56" s="110">
        <v>15936</v>
      </c>
      <c r="H56" s="76">
        <v>1.6116967871485943</v>
      </c>
      <c r="I56" s="77">
        <v>9748</v>
      </c>
      <c r="J56" s="76">
        <v>0.66009967294813887</v>
      </c>
      <c r="K56" s="76">
        <v>0.81331576305220887</v>
      </c>
      <c r="L56" s="90">
        <v>-0.15321609010407</v>
      </c>
    </row>
    <row r="57" spans="1:12" x14ac:dyDescent="0.4">
      <c r="A57" s="109" t="s">
        <v>98</v>
      </c>
      <c r="B57" s="181">
        <v>16954</v>
      </c>
      <c r="C57" s="181">
        <v>12961</v>
      </c>
      <c r="D57" s="107">
        <v>1.3080780803950312</v>
      </c>
      <c r="E57" s="106">
        <v>3993</v>
      </c>
      <c r="F57" s="181">
        <v>25684</v>
      </c>
      <c r="G57" s="181">
        <v>15936</v>
      </c>
      <c r="H57" s="107">
        <v>1.6116967871485943</v>
      </c>
      <c r="I57" s="106">
        <v>9748</v>
      </c>
      <c r="J57" s="105">
        <v>0.66009967294813887</v>
      </c>
      <c r="K57" s="105">
        <v>0.81331576305220887</v>
      </c>
      <c r="L57" s="104">
        <v>-0.15321609010407</v>
      </c>
    </row>
    <row r="58" spans="1:12" x14ac:dyDescent="0.4">
      <c r="A58" s="33" t="s">
        <v>97</v>
      </c>
      <c r="B58" s="180">
        <v>0</v>
      </c>
      <c r="C58" s="180">
        <v>0</v>
      </c>
      <c r="D58" s="102" t="e">
        <v>#DIV/0!</v>
      </c>
      <c r="E58" s="67">
        <v>0</v>
      </c>
      <c r="F58" s="180">
        <v>0</v>
      </c>
      <c r="G58" s="180">
        <v>0</v>
      </c>
      <c r="H58" s="102" t="e">
        <v>#DIV/0!</v>
      </c>
      <c r="I58" s="67">
        <v>0</v>
      </c>
      <c r="J58" s="101" t="e">
        <v>#DIV/0!</v>
      </c>
      <c r="K58" s="101" t="e">
        <v>#DIV/0!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2008年6月月間航空旅客輸送実績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27" bestFit="1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６月(上旬)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150</v>
      </c>
      <c r="C4" s="277" t="s">
        <v>149</v>
      </c>
      <c r="D4" s="270" t="s">
        <v>90</v>
      </c>
      <c r="E4" s="270"/>
      <c r="F4" s="267" t="s">
        <v>150</v>
      </c>
      <c r="G4" s="267" t="s">
        <v>149</v>
      </c>
      <c r="H4" s="270" t="s">
        <v>90</v>
      </c>
      <c r="I4" s="270"/>
      <c r="J4" s="267" t="s">
        <v>150</v>
      </c>
      <c r="K4" s="267" t="s">
        <v>149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127984</v>
      </c>
      <c r="C6" s="145">
        <v>136544</v>
      </c>
      <c r="D6" s="65">
        <v>0.93730958518865715</v>
      </c>
      <c r="E6" s="80">
        <v>-8560</v>
      </c>
      <c r="F6" s="145">
        <v>230376</v>
      </c>
      <c r="G6" s="145">
        <v>227735</v>
      </c>
      <c r="H6" s="65">
        <v>1.0115968120842207</v>
      </c>
      <c r="I6" s="80">
        <v>2641</v>
      </c>
      <c r="J6" s="65">
        <v>0.55554398027572316</v>
      </c>
      <c r="K6" s="65">
        <v>0.59957406634904609</v>
      </c>
      <c r="L6" s="75">
        <v>-4.4030086073322927E-2</v>
      </c>
    </row>
    <row r="7" spans="1:17" s="29" customFormat="1" x14ac:dyDescent="0.4">
      <c r="A7" s="66" t="s">
        <v>87</v>
      </c>
      <c r="B7" s="145">
        <v>63482</v>
      </c>
      <c r="C7" s="145">
        <v>68286</v>
      </c>
      <c r="D7" s="65">
        <v>0.92964882992121367</v>
      </c>
      <c r="E7" s="80">
        <v>-4804</v>
      </c>
      <c r="F7" s="145">
        <v>110969</v>
      </c>
      <c r="G7" s="145">
        <v>108047</v>
      </c>
      <c r="H7" s="65">
        <v>1.0270437865003192</v>
      </c>
      <c r="I7" s="80">
        <v>2922</v>
      </c>
      <c r="J7" s="65">
        <v>0.57206967711703272</v>
      </c>
      <c r="K7" s="65">
        <v>0.63200273954852981</v>
      </c>
      <c r="L7" s="75">
        <v>-5.9933062431497097E-2</v>
      </c>
    </row>
    <row r="8" spans="1:17" x14ac:dyDescent="0.4">
      <c r="A8" s="69" t="s">
        <v>95</v>
      </c>
      <c r="B8" s="146">
        <v>53617</v>
      </c>
      <c r="C8" s="146">
        <v>55407</v>
      </c>
      <c r="D8" s="68">
        <v>0.96769361272041443</v>
      </c>
      <c r="E8" s="73">
        <v>-1790</v>
      </c>
      <c r="F8" s="146">
        <v>92150</v>
      </c>
      <c r="G8" s="146">
        <v>88625</v>
      </c>
      <c r="H8" s="68">
        <v>1.039774330042313</v>
      </c>
      <c r="I8" s="73">
        <v>3525</v>
      </c>
      <c r="J8" s="68">
        <v>0.58184481823114487</v>
      </c>
      <c r="K8" s="68">
        <v>0.6251847672778561</v>
      </c>
      <c r="L8" s="72">
        <v>-4.3339949046711235E-2</v>
      </c>
    </row>
    <row r="9" spans="1:17" x14ac:dyDescent="0.4">
      <c r="A9" s="37" t="s">
        <v>84</v>
      </c>
      <c r="B9" s="191">
        <v>29393</v>
      </c>
      <c r="C9" s="191">
        <v>30459</v>
      </c>
      <c r="D9" s="45">
        <v>0.96500213401621848</v>
      </c>
      <c r="E9" s="51">
        <v>-1066</v>
      </c>
      <c r="F9" s="191">
        <v>52126</v>
      </c>
      <c r="G9" s="191">
        <v>49134</v>
      </c>
      <c r="H9" s="45">
        <v>1.0608946961370944</v>
      </c>
      <c r="I9" s="51">
        <v>2992</v>
      </c>
      <c r="J9" s="45">
        <v>0.56388366650040289</v>
      </c>
      <c r="K9" s="45">
        <v>0.61991696177799482</v>
      </c>
      <c r="L9" s="58">
        <v>-5.6033295277591932E-2</v>
      </c>
    </row>
    <row r="10" spans="1:17" x14ac:dyDescent="0.4">
      <c r="A10" s="38" t="s">
        <v>86</v>
      </c>
      <c r="B10" s="183">
        <v>4028</v>
      </c>
      <c r="C10" s="183">
        <v>4297</v>
      </c>
      <c r="D10" s="35">
        <v>0.93739818478007908</v>
      </c>
      <c r="E10" s="36">
        <v>-269</v>
      </c>
      <c r="F10" s="183">
        <v>5000</v>
      </c>
      <c r="G10" s="183">
        <v>5000</v>
      </c>
      <c r="H10" s="35">
        <v>1</v>
      </c>
      <c r="I10" s="36">
        <v>0</v>
      </c>
      <c r="J10" s="35">
        <v>0.80559999999999998</v>
      </c>
      <c r="K10" s="35">
        <v>0.85940000000000005</v>
      </c>
      <c r="L10" s="34">
        <v>-5.380000000000007E-2</v>
      </c>
    </row>
    <row r="11" spans="1:17" x14ac:dyDescent="0.4">
      <c r="A11" s="38" t="s">
        <v>104</v>
      </c>
      <c r="B11" s="183">
        <v>5966</v>
      </c>
      <c r="C11" s="183">
        <v>6017</v>
      </c>
      <c r="D11" s="35">
        <v>0.99152401529001166</v>
      </c>
      <c r="E11" s="36">
        <v>-51</v>
      </c>
      <c r="F11" s="183">
        <v>10220</v>
      </c>
      <c r="G11" s="183">
        <v>12092</v>
      </c>
      <c r="H11" s="35">
        <v>0.84518690043003641</v>
      </c>
      <c r="I11" s="36">
        <v>-1872</v>
      </c>
      <c r="J11" s="35">
        <v>0.58375733855185907</v>
      </c>
      <c r="K11" s="35">
        <v>0.49760172014555076</v>
      </c>
      <c r="L11" s="34">
        <v>8.615561840630831E-2</v>
      </c>
    </row>
    <row r="12" spans="1:17" x14ac:dyDescent="0.4">
      <c r="A12" s="38" t="s">
        <v>82</v>
      </c>
      <c r="B12" s="183">
        <v>5416</v>
      </c>
      <c r="C12" s="183">
        <v>4746</v>
      </c>
      <c r="D12" s="35">
        <v>1.1411715128529287</v>
      </c>
      <c r="E12" s="36">
        <v>670</v>
      </c>
      <c r="F12" s="183">
        <v>9585</v>
      </c>
      <c r="G12" s="183">
        <v>7250</v>
      </c>
      <c r="H12" s="35">
        <v>1.3220689655172413</v>
      </c>
      <c r="I12" s="36">
        <v>2335</v>
      </c>
      <c r="J12" s="35">
        <v>0.56504955659885236</v>
      </c>
      <c r="K12" s="35">
        <v>0.65462068965517239</v>
      </c>
      <c r="L12" s="34">
        <v>-8.9571133056320029E-2</v>
      </c>
    </row>
    <row r="13" spans="1:17" x14ac:dyDescent="0.4">
      <c r="A13" s="38" t="s">
        <v>83</v>
      </c>
      <c r="B13" s="183">
        <v>6729</v>
      </c>
      <c r="C13" s="183">
        <v>6795</v>
      </c>
      <c r="D13" s="35">
        <v>0.99028697571743929</v>
      </c>
      <c r="E13" s="36">
        <v>-66</v>
      </c>
      <c r="F13" s="183">
        <v>12370</v>
      </c>
      <c r="G13" s="183">
        <v>10920</v>
      </c>
      <c r="H13" s="35">
        <v>1.1327838827838828</v>
      </c>
      <c r="I13" s="36">
        <v>1450</v>
      </c>
      <c r="J13" s="35">
        <v>0.54397736459175428</v>
      </c>
      <c r="K13" s="35">
        <v>0.62225274725274726</v>
      </c>
      <c r="L13" s="34">
        <v>-7.8275382660992987E-2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103</v>
      </c>
      <c r="B16" s="182">
        <v>2085</v>
      </c>
      <c r="C16" s="182">
        <v>3093</v>
      </c>
      <c r="D16" s="59">
        <v>0.6741028128031038</v>
      </c>
      <c r="E16" s="36">
        <v>-1008</v>
      </c>
      <c r="F16" s="182">
        <v>2849</v>
      </c>
      <c r="G16" s="182">
        <v>4229</v>
      </c>
      <c r="H16" s="45">
        <v>0.67368172144715066</v>
      </c>
      <c r="I16" s="51">
        <v>-1380</v>
      </c>
      <c r="J16" s="35">
        <v>0.73183573183573181</v>
      </c>
      <c r="K16" s="35">
        <v>0.73137857649562543</v>
      </c>
      <c r="L16" s="34">
        <v>4.5715534010637437E-4</v>
      </c>
    </row>
    <row r="17" spans="1:12" x14ac:dyDescent="0.4">
      <c r="A17" s="44" t="s">
        <v>126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134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9304</v>
      </c>
      <c r="C19" s="146">
        <v>12382</v>
      </c>
      <c r="D19" s="68">
        <v>0.75141334194798903</v>
      </c>
      <c r="E19" s="73">
        <v>-3078</v>
      </c>
      <c r="F19" s="146">
        <v>17649</v>
      </c>
      <c r="G19" s="146">
        <v>18525</v>
      </c>
      <c r="H19" s="68">
        <v>0.95271255060728743</v>
      </c>
      <c r="I19" s="73">
        <v>-876</v>
      </c>
      <c r="J19" s="68">
        <v>0.52716867811207435</v>
      </c>
      <c r="K19" s="68">
        <v>0.66839406207827257</v>
      </c>
      <c r="L19" s="72">
        <v>-0.14122538396619821</v>
      </c>
    </row>
    <row r="20" spans="1:12" x14ac:dyDescent="0.4">
      <c r="A20" s="37" t="s">
        <v>124</v>
      </c>
      <c r="B20" s="186">
        <v>670</v>
      </c>
      <c r="C20" s="186">
        <v>1004</v>
      </c>
      <c r="D20" s="35">
        <v>0.66733067729083662</v>
      </c>
      <c r="E20" s="36">
        <v>-334</v>
      </c>
      <c r="F20" s="186">
        <v>1350</v>
      </c>
      <c r="G20" s="186">
        <v>1475</v>
      </c>
      <c r="H20" s="45">
        <v>0.9152542372881356</v>
      </c>
      <c r="I20" s="36">
        <v>-125</v>
      </c>
      <c r="J20" s="35">
        <v>0.49629629629629629</v>
      </c>
      <c r="K20" s="35">
        <v>0.68067796610169495</v>
      </c>
      <c r="L20" s="58">
        <v>-0.18438166980539866</v>
      </c>
    </row>
    <row r="21" spans="1:12" x14ac:dyDescent="0.4">
      <c r="A21" s="38" t="s">
        <v>104</v>
      </c>
      <c r="B21" s="182">
        <v>810</v>
      </c>
      <c r="C21" s="182">
        <v>925</v>
      </c>
      <c r="D21" s="35">
        <v>0.87567567567567572</v>
      </c>
      <c r="E21" s="36">
        <v>-115</v>
      </c>
      <c r="F21" s="182">
        <v>1495</v>
      </c>
      <c r="G21" s="182">
        <v>1500</v>
      </c>
      <c r="H21" s="35">
        <v>0.9966666666666667</v>
      </c>
      <c r="I21" s="36">
        <v>-5</v>
      </c>
      <c r="J21" s="42">
        <v>0.5418060200668896</v>
      </c>
      <c r="K21" s="35">
        <v>0.6166666666666667</v>
      </c>
      <c r="L21" s="34">
        <v>-7.4860646599777092E-2</v>
      </c>
    </row>
    <row r="22" spans="1:12" x14ac:dyDescent="0.4">
      <c r="A22" s="38" t="s">
        <v>123</v>
      </c>
      <c r="B22" s="182">
        <v>976</v>
      </c>
      <c r="C22" s="182">
        <v>778</v>
      </c>
      <c r="D22" s="35">
        <v>1.2544987146529563</v>
      </c>
      <c r="E22" s="36">
        <v>198</v>
      </c>
      <c r="F22" s="182">
        <v>1460</v>
      </c>
      <c r="G22" s="182">
        <v>1450</v>
      </c>
      <c r="H22" s="42">
        <v>1.0068965517241379</v>
      </c>
      <c r="I22" s="36">
        <v>10</v>
      </c>
      <c r="J22" s="35">
        <v>0.66849315068493154</v>
      </c>
      <c r="K22" s="35">
        <v>0.53655172413793106</v>
      </c>
      <c r="L22" s="34">
        <v>0.13194142654700047</v>
      </c>
    </row>
    <row r="23" spans="1:12" x14ac:dyDescent="0.4">
      <c r="A23" s="38" t="s">
        <v>122</v>
      </c>
      <c r="B23" s="182">
        <v>1520</v>
      </c>
      <c r="C23" s="182">
        <v>2204</v>
      </c>
      <c r="D23" s="35">
        <v>0.68965517241379315</v>
      </c>
      <c r="E23" s="36">
        <v>-684</v>
      </c>
      <c r="F23" s="182">
        <v>2550</v>
      </c>
      <c r="G23" s="182">
        <v>3000</v>
      </c>
      <c r="H23" s="35">
        <v>0.85</v>
      </c>
      <c r="I23" s="36">
        <v>-450</v>
      </c>
      <c r="J23" s="35">
        <v>0.59607843137254901</v>
      </c>
      <c r="K23" s="35">
        <v>0.73466666666666669</v>
      </c>
      <c r="L23" s="34">
        <v>-0.13858823529411768</v>
      </c>
    </row>
    <row r="24" spans="1:12" x14ac:dyDescent="0.4">
      <c r="A24" s="38" t="s">
        <v>121</v>
      </c>
      <c r="B24" s="184">
        <v>825</v>
      </c>
      <c r="C24" s="184">
        <v>1194</v>
      </c>
      <c r="D24" s="35">
        <v>0.69095477386934678</v>
      </c>
      <c r="E24" s="43">
        <v>-369</v>
      </c>
      <c r="F24" s="184">
        <v>1050</v>
      </c>
      <c r="G24" s="184">
        <v>1500</v>
      </c>
      <c r="H24" s="42">
        <v>0.7</v>
      </c>
      <c r="I24" s="43">
        <v>-450</v>
      </c>
      <c r="J24" s="42">
        <v>0.7857142857142857</v>
      </c>
      <c r="K24" s="35">
        <v>0.79600000000000004</v>
      </c>
      <c r="L24" s="41">
        <v>-1.0285714285714342E-2</v>
      </c>
    </row>
    <row r="25" spans="1:12" x14ac:dyDescent="0.4">
      <c r="A25" s="44" t="s">
        <v>120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595</v>
      </c>
      <c r="C26" s="182">
        <v>1069</v>
      </c>
      <c r="D26" s="35">
        <v>0.55659494855004676</v>
      </c>
      <c r="E26" s="36">
        <v>-474</v>
      </c>
      <c r="F26" s="182">
        <v>1345</v>
      </c>
      <c r="G26" s="182">
        <v>1500</v>
      </c>
      <c r="H26" s="35">
        <v>0.89666666666666661</v>
      </c>
      <c r="I26" s="36">
        <v>-155</v>
      </c>
      <c r="J26" s="35">
        <v>0.44237918215613381</v>
      </c>
      <c r="K26" s="35">
        <v>0.71266666666666667</v>
      </c>
      <c r="L26" s="34">
        <v>-0.27028748451053286</v>
      </c>
    </row>
    <row r="27" spans="1:12" x14ac:dyDescent="0.4">
      <c r="A27" s="38" t="s">
        <v>118</v>
      </c>
      <c r="B27" s="182">
        <v>306</v>
      </c>
      <c r="C27" s="182">
        <v>0</v>
      </c>
      <c r="D27" s="35" t="e">
        <v>#DIV/0!</v>
      </c>
      <c r="E27" s="36">
        <v>306</v>
      </c>
      <c r="F27" s="182">
        <v>1050</v>
      </c>
      <c r="G27" s="182">
        <v>0</v>
      </c>
      <c r="H27" s="35" t="e">
        <v>#DIV/0!</v>
      </c>
      <c r="I27" s="36">
        <v>1050</v>
      </c>
      <c r="J27" s="35">
        <v>0.29142857142857143</v>
      </c>
      <c r="K27" s="35" t="e">
        <v>#DIV/0!</v>
      </c>
      <c r="L27" s="34" t="e">
        <v>#DIV/0!</v>
      </c>
    </row>
    <row r="28" spans="1:12" x14ac:dyDescent="0.4">
      <c r="A28" s="38" t="s">
        <v>117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412</v>
      </c>
      <c r="C29" s="184">
        <v>630</v>
      </c>
      <c r="D29" s="35">
        <v>0.65396825396825398</v>
      </c>
      <c r="E29" s="43">
        <v>-218</v>
      </c>
      <c r="F29" s="184">
        <v>750</v>
      </c>
      <c r="G29" s="184">
        <v>900</v>
      </c>
      <c r="H29" s="42">
        <v>0.83333333333333337</v>
      </c>
      <c r="I29" s="43">
        <v>-150</v>
      </c>
      <c r="J29" s="42">
        <v>0.54933333333333334</v>
      </c>
      <c r="K29" s="35">
        <v>0.7</v>
      </c>
      <c r="L29" s="41">
        <v>-0.15066666666666662</v>
      </c>
    </row>
    <row r="30" spans="1:12" x14ac:dyDescent="0.4">
      <c r="A30" s="44" t="s">
        <v>115</v>
      </c>
      <c r="B30" s="182">
        <v>118</v>
      </c>
      <c r="C30" s="182">
        <v>184</v>
      </c>
      <c r="D30" s="35">
        <v>0.64130434782608692</v>
      </c>
      <c r="E30" s="36">
        <v>-66</v>
      </c>
      <c r="F30" s="182">
        <v>450</v>
      </c>
      <c r="G30" s="182">
        <v>600</v>
      </c>
      <c r="H30" s="35">
        <v>0.75</v>
      </c>
      <c r="I30" s="36">
        <v>-150</v>
      </c>
      <c r="J30" s="35">
        <v>0.26222222222222225</v>
      </c>
      <c r="K30" s="35">
        <v>0.30666666666666664</v>
      </c>
      <c r="L30" s="34">
        <v>-4.4444444444444398E-2</v>
      </c>
    </row>
    <row r="31" spans="1:12" x14ac:dyDescent="0.4">
      <c r="A31" s="38" t="s">
        <v>114</v>
      </c>
      <c r="B31" s="182">
        <v>840</v>
      </c>
      <c r="C31" s="182">
        <v>1291</v>
      </c>
      <c r="D31" s="35">
        <v>0.65065840433772271</v>
      </c>
      <c r="E31" s="36">
        <v>-451</v>
      </c>
      <c r="F31" s="182">
        <v>1340</v>
      </c>
      <c r="G31" s="182">
        <v>1800</v>
      </c>
      <c r="H31" s="35">
        <v>0.74444444444444446</v>
      </c>
      <c r="I31" s="36">
        <v>-460</v>
      </c>
      <c r="J31" s="35">
        <v>0.62686567164179108</v>
      </c>
      <c r="K31" s="35">
        <v>0.71722222222222221</v>
      </c>
      <c r="L31" s="34">
        <v>-9.0356550580431128E-2</v>
      </c>
    </row>
    <row r="32" spans="1:12" x14ac:dyDescent="0.4">
      <c r="A32" s="44" t="s">
        <v>113</v>
      </c>
      <c r="B32" s="184">
        <v>424</v>
      </c>
      <c r="C32" s="184">
        <v>1029</v>
      </c>
      <c r="D32" s="35">
        <v>0.41205053449951407</v>
      </c>
      <c r="E32" s="43">
        <v>-605</v>
      </c>
      <c r="F32" s="184">
        <v>1045</v>
      </c>
      <c r="G32" s="184">
        <v>1500</v>
      </c>
      <c r="H32" s="42">
        <v>0.69666666666666666</v>
      </c>
      <c r="I32" s="43">
        <v>-455</v>
      </c>
      <c r="J32" s="42">
        <v>0.40574162679425835</v>
      </c>
      <c r="K32" s="35">
        <v>0.68600000000000005</v>
      </c>
      <c r="L32" s="41">
        <v>-0.28025837320574171</v>
      </c>
    </row>
    <row r="33" spans="1:64" x14ac:dyDescent="0.4">
      <c r="A33" s="44" t="s">
        <v>112</v>
      </c>
      <c r="B33" s="184">
        <v>940</v>
      </c>
      <c r="C33" s="184">
        <v>1329</v>
      </c>
      <c r="D33" s="42">
        <v>0.70729872084273893</v>
      </c>
      <c r="E33" s="43">
        <v>-389</v>
      </c>
      <c r="F33" s="184">
        <v>1524</v>
      </c>
      <c r="G33" s="184">
        <v>1800</v>
      </c>
      <c r="H33" s="42">
        <v>0.84666666666666668</v>
      </c>
      <c r="I33" s="43">
        <v>-276</v>
      </c>
      <c r="J33" s="42">
        <v>0.61679790026246717</v>
      </c>
      <c r="K33" s="42">
        <v>0.73833333333333329</v>
      </c>
      <c r="L33" s="41">
        <v>-0.12153543307086612</v>
      </c>
    </row>
    <row r="34" spans="1:64" x14ac:dyDescent="0.4">
      <c r="A34" s="38" t="s">
        <v>111</v>
      </c>
      <c r="B34" s="182">
        <v>440</v>
      </c>
      <c r="C34" s="182">
        <v>745</v>
      </c>
      <c r="D34" s="35">
        <v>0.59060402684563762</v>
      </c>
      <c r="E34" s="36">
        <v>-305</v>
      </c>
      <c r="F34" s="182">
        <v>1040</v>
      </c>
      <c r="G34" s="182">
        <v>1500</v>
      </c>
      <c r="H34" s="35">
        <v>0.69333333333333336</v>
      </c>
      <c r="I34" s="36">
        <v>-460</v>
      </c>
      <c r="J34" s="35">
        <v>0.42307692307692307</v>
      </c>
      <c r="K34" s="35">
        <v>0.49666666666666665</v>
      </c>
      <c r="L34" s="34">
        <v>-7.3589743589743573E-2</v>
      </c>
    </row>
    <row r="35" spans="1:64" x14ac:dyDescent="0.4">
      <c r="A35" s="44" t="s">
        <v>110</v>
      </c>
      <c r="B35" s="184">
        <v>428</v>
      </c>
      <c r="C35" s="184">
        <v>0</v>
      </c>
      <c r="D35" s="42" t="e">
        <v>#DIV/0!</v>
      </c>
      <c r="E35" s="43">
        <v>428</v>
      </c>
      <c r="F35" s="184">
        <v>1200</v>
      </c>
      <c r="G35" s="184">
        <v>0</v>
      </c>
      <c r="H35" s="42" t="e">
        <v>#DIV/0!</v>
      </c>
      <c r="I35" s="43">
        <v>1200</v>
      </c>
      <c r="J35" s="42">
        <v>0.35666666666666669</v>
      </c>
      <c r="K35" s="42" t="e">
        <v>#DIV/0!</v>
      </c>
      <c r="L35" s="41" t="e">
        <v>#DIV/0!</v>
      </c>
    </row>
    <row r="36" spans="1:64" x14ac:dyDescent="0.4">
      <c r="A36" s="69" t="s">
        <v>93</v>
      </c>
      <c r="B36" s="146">
        <v>561</v>
      </c>
      <c r="C36" s="146">
        <v>497</v>
      </c>
      <c r="D36" s="68">
        <v>1.1287726358148893</v>
      </c>
      <c r="E36" s="73">
        <v>64</v>
      </c>
      <c r="F36" s="146">
        <v>1170</v>
      </c>
      <c r="G36" s="146">
        <v>897</v>
      </c>
      <c r="H36" s="68">
        <v>1.3043478260869565</v>
      </c>
      <c r="I36" s="73">
        <v>273</v>
      </c>
      <c r="J36" s="68">
        <v>0.4794871794871795</v>
      </c>
      <c r="K36" s="68">
        <v>0.55406911928651059</v>
      </c>
      <c r="L36" s="72">
        <v>-7.4581939799331087E-2</v>
      </c>
    </row>
    <row r="37" spans="1:64" x14ac:dyDescent="0.4">
      <c r="A37" s="37" t="s">
        <v>109</v>
      </c>
      <c r="B37" s="186">
        <v>363</v>
      </c>
      <c r="C37" s="186">
        <v>314</v>
      </c>
      <c r="D37" s="45">
        <v>1.1560509554140128</v>
      </c>
      <c r="E37" s="51">
        <v>49</v>
      </c>
      <c r="F37" s="186">
        <v>780</v>
      </c>
      <c r="G37" s="186">
        <v>507</v>
      </c>
      <c r="H37" s="45">
        <v>1.5384615384615385</v>
      </c>
      <c r="I37" s="51">
        <v>273</v>
      </c>
      <c r="J37" s="45">
        <v>0.4653846153846154</v>
      </c>
      <c r="K37" s="45">
        <v>0.61932938856015785</v>
      </c>
      <c r="L37" s="58">
        <v>-0.15394477317554245</v>
      </c>
    </row>
    <row r="38" spans="1:64" x14ac:dyDescent="0.4">
      <c r="A38" s="38" t="s">
        <v>108</v>
      </c>
      <c r="B38" s="182">
        <v>198</v>
      </c>
      <c r="C38" s="182">
        <v>183</v>
      </c>
      <c r="D38" s="35">
        <v>1.0819672131147542</v>
      </c>
      <c r="E38" s="36">
        <v>15</v>
      </c>
      <c r="F38" s="182">
        <v>390</v>
      </c>
      <c r="G38" s="182">
        <v>390</v>
      </c>
      <c r="H38" s="35">
        <v>1</v>
      </c>
      <c r="I38" s="36">
        <v>0</v>
      </c>
      <c r="J38" s="35">
        <v>0.50769230769230766</v>
      </c>
      <c r="K38" s="35">
        <v>0.46923076923076923</v>
      </c>
      <c r="L38" s="34">
        <v>3.8461538461538436E-2</v>
      </c>
    </row>
    <row r="39" spans="1:64" s="29" customFormat="1" x14ac:dyDescent="0.4">
      <c r="A39" s="66" t="s">
        <v>107</v>
      </c>
      <c r="B39" s="145">
        <v>64502</v>
      </c>
      <c r="C39" s="145">
        <v>68258</v>
      </c>
      <c r="D39" s="65">
        <v>0.94497348296170414</v>
      </c>
      <c r="E39" s="80">
        <v>-3756</v>
      </c>
      <c r="F39" s="145">
        <v>119407</v>
      </c>
      <c r="G39" s="145">
        <v>119688</v>
      </c>
      <c r="H39" s="65">
        <v>0.99765222912906892</v>
      </c>
      <c r="I39" s="80">
        <v>-281</v>
      </c>
      <c r="J39" s="65">
        <v>0.54018608624285014</v>
      </c>
      <c r="K39" s="65">
        <v>0.57029944522424969</v>
      </c>
      <c r="L39" s="75">
        <v>-3.0113358981399552E-2</v>
      </c>
    </row>
    <row r="40" spans="1:64" x14ac:dyDescent="0.4">
      <c r="A40" s="38" t="s">
        <v>84</v>
      </c>
      <c r="B40" s="189">
        <v>23791</v>
      </c>
      <c r="C40" s="190">
        <v>24936</v>
      </c>
      <c r="D40" s="39">
        <v>0.95408245107475131</v>
      </c>
      <c r="E40" s="43">
        <v>-1145</v>
      </c>
      <c r="F40" s="189">
        <v>43370</v>
      </c>
      <c r="G40" s="182">
        <v>43554</v>
      </c>
      <c r="H40" s="42">
        <v>0.99577535932405747</v>
      </c>
      <c r="I40" s="48">
        <v>-184</v>
      </c>
      <c r="J40" s="35">
        <v>0.5485589116901084</v>
      </c>
      <c r="K40" s="35">
        <v>0.57253065160490424</v>
      </c>
      <c r="L40" s="46">
        <v>-2.3971739914795842E-2</v>
      </c>
    </row>
    <row r="41" spans="1:64" x14ac:dyDescent="0.4">
      <c r="A41" s="38" t="s">
        <v>106</v>
      </c>
      <c r="B41" s="183">
        <v>1386</v>
      </c>
      <c r="C41" s="198">
        <v>1380</v>
      </c>
      <c r="D41" s="45">
        <v>1.0043478260869565</v>
      </c>
      <c r="E41" s="43">
        <v>6</v>
      </c>
      <c r="F41" s="183">
        <v>2159</v>
      </c>
      <c r="G41" s="197">
        <v>2160</v>
      </c>
      <c r="H41" s="42">
        <v>0.999537037037037</v>
      </c>
      <c r="I41" s="48">
        <v>-1</v>
      </c>
      <c r="J41" s="35">
        <v>0.64196387216303841</v>
      </c>
      <c r="K41" s="35">
        <v>0.63888888888888884</v>
      </c>
      <c r="L41" s="46">
        <v>3.0749832741495675E-3</v>
      </c>
    </row>
    <row r="42" spans="1:64" x14ac:dyDescent="0.4">
      <c r="A42" s="38" t="s">
        <v>105</v>
      </c>
      <c r="B42" s="183">
        <v>3092</v>
      </c>
      <c r="C42" s="197">
        <v>3404</v>
      </c>
      <c r="D42" s="45">
        <v>0.9083431257344301</v>
      </c>
      <c r="E42" s="43">
        <v>-312</v>
      </c>
      <c r="F42" s="183">
        <v>5139</v>
      </c>
      <c r="G42" s="197">
        <v>4150</v>
      </c>
      <c r="H42" s="50">
        <v>1.2383132530120482</v>
      </c>
      <c r="I42" s="48">
        <v>989</v>
      </c>
      <c r="J42" s="35">
        <v>0.60167347733021992</v>
      </c>
      <c r="K42" s="35">
        <v>0.82024096385542167</v>
      </c>
      <c r="L42" s="46">
        <v>-0.21856748652520175</v>
      </c>
    </row>
    <row r="43" spans="1:64" x14ac:dyDescent="0.4">
      <c r="A43" s="44" t="s">
        <v>104</v>
      </c>
      <c r="B43" s="183">
        <v>7063</v>
      </c>
      <c r="C43" s="197">
        <v>4911</v>
      </c>
      <c r="D43" s="47">
        <v>1.4381999592750967</v>
      </c>
      <c r="E43" s="48">
        <v>2152</v>
      </c>
      <c r="F43" s="183">
        <v>15030</v>
      </c>
      <c r="G43" s="200">
        <v>11318</v>
      </c>
      <c r="H43" s="50">
        <v>1.3279731401307651</v>
      </c>
      <c r="I43" s="53">
        <v>3712</v>
      </c>
      <c r="J43" s="47">
        <v>0.46992681304058548</v>
      </c>
      <c r="K43" s="47">
        <v>0.43391058490899453</v>
      </c>
      <c r="L43" s="55">
        <v>3.6016228131590944E-2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3610</v>
      </c>
      <c r="C44" s="199">
        <v>4283</v>
      </c>
      <c r="D44" s="47">
        <v>0.8428671491944898</v>
      </c>
      <c r="E44" s="48">
        <v>-673</v>
      </c>
      <c r="F44" s="183">
        <v>7240</v>
      </c>
      <c r="G44" s="197">
        <v>7240</v>
      </c>
      <c r="H44" s="50">
        <v>1</v>
      </c>
      <c r="I44" s="53">
        <v>0</v>
      </c>
      <c r="J44" s="47">
        <v>0.49861878453038672</v>
      </c>
      <c r="K44" s="56">
        <v>0.59157458563535914</v>
      </c>
      <c r="L44" s="55">
        <v>-9.2955801104972424E-2</v>
      </c>
    </row>
    <row r="45" spans="1:64" x14ac:dyDescent="0.4">
      <c r="A45" s="38" t="s">
        <v>82</v>
      </c>
      <c r="B45" s="183">
        <v>8938</v>
      </c>
      <c r="C45" s="197">
        <v>10477</v>
      </c>
      <c r="D45" s="49">
        <v>0.85310680538322037</v>
      </c>
      <c r="E45" s="52">
        <v>-1539</v>
      </c>
      <c r="F45" s="183">
        <v>17572</v>
      </c>
      <c r="G45" s="198">
        <v>20627</v>
      </c>
      <c r="H45" s="47">
        <v>0.85189314975517527</v>
      </c>
      <c r="I45" s="48">
        <v>-3055</v>
      </c>
      <c r="J45" s="49">
        <v>0.50865012519918051</v>
      </c>
      <c r="K45" s="47">
        <v>0.50792650409657247</v>
      </c>
      <c r="L45" s="46">
        <v>7.236211026080408E-4</v>
      </c>
    </row>
    <row r="46" spans="1:64" x14ac:dyDescent="0.4">
      <c r="A46" s="38" t="s">
        <v>83</v>
      </c>
      <c r="B46" s="188">
        <v>7928</v>
      </c>
      <c r="C46" s="182">
        <v>8502</v>
      </c>
      <c r="D46" s="49">
        <v>0.93248647377087746</v>
      </c>
      <c r="E46" s="53">
        <v>-574</v>
      </c>
      <c r="F46" s="188">
        <v>10890</v>
      </c>
      <c r="G46" s="182">
        <v>11090</v>
      </c>
      <c r="H46" s="47">
        <v>0.98196573489630301</v>
      </c>
      <c r="I46" s="48">
        <v>-200</v>
      </c>
      <c r="J46" s="47">
        <v>0.72800734618916441</v>
      </c>
      <c r="K46" s="47">
        <v>0.76663660955816049</v>
      </c>
      <c r="L46" s="46">
        <v>-3.8629263368996081E-2</v>
      </c>
    </row>
    <row r="47" spans="1:64" x14ac:dyDescent="0.4">
      <c r="A47" s="38" t="s">
        <v>81</v>
      </c>
      <c r="B47" s="187">
        <v>1172</v>
      </c>
      <c r="C47" s="182">
        <v>1444</v>
      </c>
      <c r="D47" s="49">
        <v>0.81163434903047094</v>
      </c>
      <c r="E47" s="48">
        <v>-272</v>
      </c>
      <c r="F47" s="187">
        <v>2790</v>
      </c>
      <c r="G47" s="182">
        <v>2790</v>
      </c>
      <c r="H47" s="42">
        <v>1</v>
      </c>
      <c r="I47" s="36">
        <v>0</v>
      </c>
      <c r="J47" s="35">
        <v>0.42007168458781363</v>
      </c>
      <c r="K47" s="47">
        <v>0.51756272401433689</v>
      </c>
      <c r="L47" s="46">
        <v>-9.7491039426523263E-2</v>
      </c>
    </row>
    <row r="48" spans="1:64" x14ac:dyDescent="0.4">
      <c r="A48" s="38" t="s">
        <v>102</v>
      </c>
      <c r="B48" s="183">
        <v>0</v>
      </c>
      <c r="C48" s="186">
        <v>0</v>
      </c>
      <c r="D48" s="45" t="e">
        <v>#DIV/0!</v>
      </c>
      <c r="E48" s="43">
        <v>0</v>
      </c>
      <c r="F48" s="183">
        <v>0</v>
      </c>
      <c r="G48" s="197">
        <v>0</v>
      </c>
      <c r="H48" s="42" t="e">
        <v>#DIV/0!</v>
      </c>
      <c r="I48" s="36">
        <v>0</v>
      </c>
      <c r="J48" s="35" t="e">
        <v>#DIV/0!</v>
      </c>
      <c r="K48" s="35" t="e">
        <v>#DIV/0!</v>
      </c>
      <c r="L48" s="34" t="e">
        <v>#DIV/0!</v>
      </c>
    </row>
    <row r="49" spans="1:12" x14ac:dyDescent="0.4">
      <c r="A49" s="38" t="s">
        <v>80</v>
      </c>
      <c r="B49" s="185">
        <v>1469</v>
      </c>
      <c r="C49" s="182">
        <v>2096</v>
      </c>
      <c r="D49" s="45">
        <v>0.70085877862595425</v>
      </c>
      <c r="E49" s="43">
        <v>-627</v>
      </c>
      <c r="F49" s="185">
        <v>2790</v>
      </c>
      <c r="G49" s="182">
        <v>2790</v>
      </c>
      <c r="H49" s="42">
        <v>1</v>
      </c>
      <c r="I49" s="36">
        <v>0</v>
      </c>
      <c r="J49" s="35">
        <v>0.52652329749103943</v>
      </c>
      <c r="K49" s="35">
        <v>0.75125448028673836</v>
      </c>
      <c r="L49" s="34">
        <v>-0.22473118279569892</v>
      </c>
    </row>
    <row r="50" spans="1:12" x14ac:dyDescent="0.4">
      <c r="A50" s="44" t="s">
        <v>78</v>
      </c>
      <c r="B50" s="183">
        <v>1259</v>
      </c>
      <c r="C50" s="184">
        <v>908</v>
      </c>
      <c r="D50" s="45">
        <v>1.3865638766519823</v>
      </c>
      <c r="E50" s="43">
        <v>351</v>
      </c>
      <c r="F50" s="183">
        <v>2790</v>
      </c>
      <c r="G50" s="184">
        <v>2790</v>
      </c>
      <c r="H50" s="42">
        <v>1</v>
      </c>
      <c r="I50" s="36">
        <v>0</v>
      </c>
      <c r="J50" s="35">
        <v>0.45125448028673837</v>
      </c>
      <c r="K50" s="42">
        <v>0.3254480286738351</v>
      </c>
      <c r="L50" s="41">
        <v>0.12580645161290327</v>
      </c>
    </row>
    <row r="51" spans="1:12" x14ac:dyDescent="0.4">
      <c r="A51" s="38" t="s">
        <v>101</v>
      </c>
      <c r="B51" s="183">
        <v>0</v>
      </c>
      <c r="C51" s="182">
        <v>841</v>
      </c>
      <c r="D51" s="45">
        <v>0</v>
      </c>
      <c r="E51" s="36">
        <v>-841</v>
      </c>
      <c r="F51" s="183">
        <v>0</v>
      </c>
      <c r="G51" s="182">
        <v>1660</v>
      </c>
      <c r="H51" s="42">
        <v>0</v>
      </c>
      <c r="I51" s="36">
        <v>-1660</v>
      </c>
      <c r="J51" s="35" t="e">
        <v>#DIV/0!</v>
      </c>
      <c r="K51" s="35">
        <v>0.50662650602409642</v>
      </c>
      <c r="L51" s="34" t="e">
        <v>#DIV/0!</v>
      </c>
    </row>
    <row r="52" spans="1:12" x14ac:dyDescent="0.4">
      <c r="A52" s="38" t="s">
        <v>100</v>
      </c>
      <c r="B52" s="183">
        <v>1219</v>
      </c>
      <c r="C52" s="182">
        <v>1405</v>
      </c>
      <c r="D52" s="45">
        <v>0.86761565836298937</v>
      </c>
      <c r="E52" s="36">
        <v>-186</v>
      </c>
      <c r="F52" s="183">
        <v>2790</v>
      </c>
      <c r="G52" s="182">
        <v>2790</v>
      </c>
      <c r="H52" s="35">
        <v>1</v>
      </c>
      <c r="I52" s="36">
        <v>0</v>
      </c>
      <c r="J52" s="35">
        <v>0.43691756272401433</v>
      </c>
      <c r="K52" s="35">
        <v>0.50358422939068104</v>
      </c>
      <c r="L52" s="34">
        <v>-6.6666666666666707E-2</v>
      </c>
    </row>
    <row r="53" spans="1:12" x14ac:dyDescent="0.4">
      <c r="A53" s="38" t="s">
        <v>75</v>
      </c>
      <c r="B53" s="183">
        <v>2111</v>
      </c>
      <c r="C53" s="182">
        <v>2252</v>
      </c>
      <c r="D53" s="45">
        <v>0.93738898756660749</v>
      </c>
      <c r="E53" s="36">
        <v>-141</v>
      </c>
      <c r="F53" s="183">
        <v>3827</v>
      </c>
      <c r="G53" s="182">
        <v>3753</v>
      </c>
      <c r="H53" s="35">
        <v>1.0197175592859047</v>
      </c>
      <c r="I53" s="36">
        <v>74</v>
      </c>
      <c r="J53" s="35">
        <v>0.55160700287431408</v>
      </c>
      <c r="K53" s="35">
        <v>0.60005329070077273</v>
      </c>
      <c r="L53" s="34">
        <v>-4.8446287826458656E-2</v>
      </c>
    </row>
    <row r="54" spans="1:12" x14ac:dyDescent="0.4">
      <c r="A54" s="38" t="s">
        <v>77</v>
      </c>
      <c r="B54" s="183">
        <v>592</v>
      </c>
      <c r="C54" s="182">
        <v>620</v>
      </c>
      <c r="D54" s="45">
        <v>0.95483870967741935</v>
      </c>
      <c r="E54" s="36">
        <v>-28</v>
      </c>
      <c r="F54" s="183">
        <v>1360</v>
      </c>
      <c r="G54" s="182">
        <v>1316</v>
      </c>
      <c r="H54" s="35">
        <v>1.0334346504559271</v>
      </c>
      <c r="I54" s="36">
        <v>44</v>
      </c>
      <c r="J54" s="35">
        <v>0.43529411764705883</v>
      </c>
      <c r="K54" s="35">
        <v>0.47112462006079026</v>
      </c>
      <c r="L54" s="34">
        <v>-3.5830502413731424E-2</v>
      </c>
    </row>
    <row r="55" spans="1:12" x14ac:dyDescent="0.4">
      <c r="A55" s="38" t="s">
        <v>76</v>
      </c>
      <c r="B55" s="183">
        <v>872</v>
      </c>
      <c r="C55" s="182">
        <v>799</v>
      </c>
      <c r="D55" s="45">
        <v>1.0913642052565706</v>
      </c>
      <c r="E55" s="36">
        <v>73</v>
      </c>
      <c r="F55" s="183">
        <v>1660</v>
      </c>
      <c r="G55" s="182">
        <v>1660</v>
      </c>
      <c r="H55" s="35">
        <v>1</v>
      </c>
      <c r="I55" s="36">
        <v>0</v>
      </c>
      <c r="J55" s="35">
        <v>0.52530120481927711</v>
      </c>
      <c r="K55" s="35">
        <v>0.48132530120481926</v>
      </c>
      <c r="L55" s="34">
        <v>4.3975903614457856E-2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98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97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2008年6月上旬航空旅客輸送実績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６月(中旬)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9" t="s">
        <v>152</v>
      </c>
      <c r="C4" s="279" t="s">
        <v>151</v>
      </c>
      <c r="D4" s="261" t="s">
        <v>90</v>
      </c>
      <c r="E4" s="261"/>
      <c r="F4" s="258" t="s">
        <v>152</v>
      </c>
      <c r="G4" s="258" t="s">
        <v>151</v>
      </c>
      <c r="H4" s="261" t="s">
        <v>90</v>
      </c>
      <c r="I4" s="261"/>
      <c r="J4" s="258" t="s">
        <v>152</v>
      </c>
      <c r="K4" s="258" t="s">
        <v>151</v>
      </c>
      <c r="L4" s="259" t="s">
        <v>88</v>
      </c>
    </row>
    <row r="5" spans="1:17" s="64" customFormat="1" x14ac:dyDescent="0.4">
      <c r="A5" s="261"/>
      <c r="B5" s="279"/>
      <c r="C5" s="279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135833</v>
      </c>
      <c r="C6" s="110">
        <v>125545</v>
      </c>
      <c r="D6" s="76">
        <v>1.0819467123342228</v>
      </c>
      <c r="E6" s="77">
        <v>10288</v>
      </c>
      <c r="F6" s="110">
        <v>233956</v>
      </c>
      <c r="G6" s="110">
        <v>225394</v>
      </c>
      <c r="H6" s="76">
        <v>1.0379868142009103</v>
      </c>
      <c r="I6" s="77">
        <v>8562</v>
      </c>
      <c r="J6" s="76">
        <v>0.58059207714271055</v>
      </c>
      <c r="K6" s="76">
        <v>0.55700240467803042</v>
      </c>
      <c r="L6" s="90">
        <v>2.3589672464680134E-2</v>
      </c>
    </row>
    <row r="7" spans="1:17" s="57" customFormat="1" x14ac:dyDescent="0.4">
      <c r="A7" s="66" t="s">
        <v>87</v>
      </c>
      <c r="B7" s="110">
        <v>66238</v>
      </c>
      <c r="C7" s="110">
        <v>61129</v>
      </c>
      <c r="D7" s="76">
        <v>1.083577352811268</v>
      </c>
      <c r="E7" s="77">
        <v>5109</v>
      </c>
      <c r="F7" s="110">
        <v>113534</v>
      </c>
      <c r="G7" s="110">
        <v>106362</v>
      </c>
      <c r="H7" s="76">
        <v>1.0674300972151709</v>
      </c>
      <c r="I7" s="77">
        <v>7172</v>
      </c>
      <c r="J7" s="76">
        <v>0.58341994468617331</v>
      </c>
      <c r="K7" s="76">
        <v>0.57472593595457022</v>
      </c>
      <c r="L7" s="90">
        <v>8.6940087316030867E-3</v>
      </c>
    </row>
    <row r="8" spans="1:17" x14ac:dyDescent="0.4">
      <c r="A8" s="69" t="s">
        <v>95</v>
      </c>
      <c r="B8" s="121">
        <v>52806</v>
      </c>
      <c r="C8" s="121">
        <v>49873</v>
      </c>
      <c r="D8" s="88">
        <v>1.0588093758145689</v>
      </c>
      <c r="E8" s="74">
        <v>2933</v>
      </c>
      <c r="F8" s="121">
        <v>91387</v>
      </c>
      <c r="G8" s="121">
        <v>87360</v>
      </c>
      <c r="H8" s="88">
        <v>1.0460966117216117</v>
      </c>
      <c r="I8" s="74">
        <v>4027</v>
      </c>
      <c r="J8" s="88">
        <v>0.57782835633076912</v>
      </c>
      <c r="K8" s="88">
        <v>0.57089056776556779</v>
      </c>
      <c r="L8" s="87">
        <v>6.9377885652013305E-3</v>
      </c>
    </row>
    <row r="9" spans="1:17" x14ac:dyDescent="0.4">
      <c r="A9" s="37" t="s">
        <v>84</v>
      </c>
      <c r="B9" s="191">
        <v>30613</v>
      </c>
      <c r="C9" s="191">
        <v>27159</v>
      </c>
      <c r="D9" s="82">
        <v>1.1271769947347103</v>
      </c>
      <c r="E9" s="83">
        <v>3454</v>
      </c>
      <c r="F9" s="191">
        <v>51617</v>
      </c>
      <c r="G9" s="191">
        <v>48697</v>
      </c>
      <c r="H9" s="82">
        <v>1.0599626260344579</v>
      </c>
      <c r="I9" s="83">
        <v>2920</v>
      </c>
      <c r="J9" s="82">
        <v>0.59307979929093124</v>
      </c>
      <c r="K9" s="82">
        <v>0.55771402755816579</v>
      </c>
      <c r="L9" s="81">
        <v>3.536577173276545E-2</v>
      </c>
    </row>
    <row r="10" spans="1:17" x14ac:dyDescent="0.4">
      <c r="A10" s="38" t="s">
        <v>86</v>
      </c>
      <c r="B10" s="191">
        <v>3965</v>
      </c>
      <c r="C10" s="191">
        <v>4519</v>
      </c>
      <c r="D10" s="84">
        <v>0.87740650586412927</v>
      </c>
      <c r="E10" s="71">
        <v>-554</v>
      </c>
      <c r="F10" s="191">
        <v>5000</v>
      </c>
      <c r="G10" s="191">
        <v>5000</v>
      </c>
      <c r="H10" s="84">
        <v>1</v>
      </c>
      <c r="I10" s="71">
        <v>0</v>
      </c>
      <c r="J10" s="84">
        <v>0.79300000000000004</v>
      </c>
      <c r="K10" s="84">
        <v>0.90380000000000005</v>
      </c>
      <c r="L10" s="89">
        <v>-0.11080000000000001</v>
      </c>
    </row>
    <row r="11" spans="1:17" x14ac:dyDescent="0.4">
      <c r="A11" s="38" t="s">
        <v>104</v>
      </c>
      <c r="B11" s="191">
        <v>4212</v>
      </c>
      <c r="C11" s="191">
        <v>4925</v>
      </c>
      <c r="D11" s="84">
        <v>0.8552284263959391</v>
      </c>
      <c r="E11" s="71">
        <v>-713</v>
      </c>
      <c r="F11" s="191">
        <v>10220</v>
      </c>
      <c r="G11" s="191">
        <v>11644</v>
      </c>
      <c r="H11" s="84">
        <v>0.87770525592579873</v>
      </c>
      <c r="I11" s="71">
        <v>-1424</v>
      </c>
      <c r="J11" s="84">
        <v>0.412133072407045</v>
      </c>
      <c r="K11" s="84">
        <v>0.42296461697011334</v>
      </c>
      <c r="L11" s="89">
        <v>-1.083154456306834E-2</v>
      </c>
    </row>
    <row r="12" spans="1:17" x14ac:dyDescent="0.4">
      <c r="A12" s="38" t="s">
        <v>82</v>
      </c>
      <c r="B12" s="191">
        <v>5884</v>
      </c>
      <c r="C12" s="191">
        <v>5286</v>
      </c>
      <c r="D12" s="84">
        <v>1.1131290200529702</v>
      </c>
      <c r="E12" s="71">
        <v>598</v>
      </c>
      <c r="F12" s="191">
        <v>9570</v>
      </c>
      <c r="G12" s="191">
        <v>7250</v>
      </c>
      <c r="H12" s="84">
        <v>1.32</v>
      </c>
      <c r="I12" s="71">
        <v>2320</v>
      </c>
      <c r="J12" s="84">
        <v>0.61483803552769067</v>
      </c>
      <c r="K12" s="84">
        <v>0.72910344827586204</v>
      </c>
      <c r="L12" s="89">
        <v>-0.11426541274817137</v>
      </c>
    </row>
    <row r="13" spans="1:17" x14ac:dyDescent="0.4">
      <c r="A13" s="38" t="s">
        <v>83</v>
      </c>
      <c r="B13" s="191">
        <v>6664</v>
      </c>
      <c r="C13" s="191">
        <v>5445</v>
      </c>
      <c r="D13" s="84">
        <v>1.2238751147842057</v>
      </c>
      <c r="E13" s="71">
        <v>1219</v>
      </c>
      <c r="F13" s="191">
        <v>12370</v>
      </c>
      <c r="G13" s="191">
        <v>10920</v>
      </c>
      <c r="H13" s="84">
        <v>1.1327838827838828</v>
      </c>
      <c r="I13" s="71">
        <v>1450</v>
      </c>
      <c r="J13" s="84">
        <v>0.53872271624898949</v>
      </c>
      <c r="K13" s="84">
        <v>0.49862637362637363</v>
      </c>
      <c r="L13" s="89">
        <v>4.0096342622615855E-2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103</v>
      </c>
      <c r="B16" s="191">
        <v>1468</v>
      </c>
      <c r="C16" s="191">
        <v>2539</v>
      </c>
      <c r="D16" s="84">
        <v>0.57818038597873178</v>
      </c>
      <c r="E16" s="71">
        <v>-1071</v>
      </c>
      <c r="F16" s="191">
        <v>2610</v>
      </c>
      <c r="G16" s="191">
        <v>3849</v>
      </c>
      <c r="H16" s="82">
        <v>0.67809820732657833</v>
      </c>
      <c r="I16" s="83">
        <v>-1239</v>
      </c>
      <c r="J16" s="86">
        <v>0.56245210727969353</v>
      </c>
      <c r="K16" s="86">
        <v>0.65965185762535727</v>
      </c>
      <c r="L16" s="78">
        <v>-9.7199750345663749E-2</v>
      </c>
    </row>
    <row r="17" spans="1:12" x14ac:dyDescent="0.4">
      <c r="A17" s="44" t="s">
        <v>126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125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12883</v>
      </c>
      <c r="C19" s="121">
        <v>10713</v>
      </c>
      <c r="D19" s="88">
        <v>1.2025576402501634</v>
      </c>
      <c r="E19" s="74">
        <v>2170</v>
      </c>
      <c r="F19" s="121">
        <v>21055</v>
      </c>
      <c r="G19" s="121">
        <v>17910</v>
      </c>
      <c r="H19" s="88">
        <v>1.1756002233389169</v>
      </c>
      <c r="I19" s="74">
        <v>3145</v>
      </c>
      <c r="J19" s="88">
        <v>0.61187366421277611</v>
      </c>
      <c r="K19" s="88">
        <v>0.59815745393634845</v>
      </c>
      <c r="L19" s="87">
        <v>1.3716210276427665E-2</v>
      </c>
    </row>
    <row r="20" spans="1:12" x14ac:dyDescent="0.4">
      <c r="A20" s="37" t="s">
        <v>124</v>
      </c>
      <c r="B20" s="182">
        <v>959</v>
      </c>
      <c r="C20" s="191">
        <v>792</v>
      </c>
      <c r="D20" s="82">
        <v>1.2108585858585859</v>
      </c>
      <c r="E20" s="83">
        <v>167</v>
      </c>
      <c r="F20" s="191">
        <v>1490</v>
      </c>
      <c r="G20" s="186">
        <v>1460</v>
      </c>
      <c r="H20" s="82">
        <v>1.0205479452054795</v>
      </c>
      <c r="I20" s="83">
        <v>30</v>
      </c>
      <c r="J20" s="82">
        <v>0.64362416107382547</v>
      </c>
      <c r="K20" s="82">
        <v>0.54246575342465753</v>
      </c>
      <c r="L20" s="81">
        <v>0.10115840764916795</v>
      </c>
    </row>
    <row r="21" spans="1:12" x14ac:dyDescent="0.4">
      <c r="A21" s="38" t="s">
        <v>104</v>
      </c>
      <c r="B21" s="206">
        <v>872</v>
      </c>
      <c r="C21" s="191">
        <v>825</v>
      </c>
      <c r="D21" s="84">
        <v>1.0569696969696969</v>
      </c>
      <c r="E21" s="71">
        <v>47</v>
      </c>
      <c r="F21" s="191">
        <v>1500</v>
      </c>
      <c r="G21" s="186">
        <v>1500</v>
      </c>
      <c r="H21" s="84">
        <v>1</v>
      </c>
      <c r="I21" s="71">
        <v>0</v>
      </c>
      <c r="J21" s="84">
        <v>0.58133333333333337</v>
      </c>
      <c r="K21" s="84">
        <v>0.55000000000000004</v>
      </c>
      <c r="L21" s="89">
        <v>3.1333333333333324E-2</v>
      </c>
    </row>
    <row r="22" spans="1:12" x14ac:dyDescent="0.4">
      <c r="A22" s="38" t="s">
        <v>123</v>
      </c>
      <c r="B22" s="182">
        <v>1164</v>
      </c>
      <c r="C22" s="191">
        <v>675</v>
      </c>
      <c r="D22" s="84">
        <v>1.7244444444444444</v>
      </c>
      <c r="E22" s="71">
        <v>489</v>
      </c>
      <c r="F22" s="191">
        <v>1450</v>
      </c>
      <c r="G22" s="186">
        <v>1450</v>
      </c>
      <c r="H22" s="84">
        <v>1</v>
      </c>
      <c r="I22" s="71">
        <v>0</v>
      </c>
      <c r="J22" s="84">
        <v>0.8027586206896552</v>
      </c>
      <c r="K22" s="84">
        <v>0.46551724137931033</v>
      </c>
      <c r="L22" s="89">
        <v>0.33724137931034487</v>
      </c>
    </row>
    <row r="23" spans="1:12" x14ac:dyDescent="0.4">
      <c r="A23" s="38" t="s">
        <v>122</v>
      </c>
      <c r="B23" s="182">
        <v>2151</v>
      </c>
      <c r="C23" s="191">
        <v>2038</v>
      </c>
      <c r="D23" s="84">
        <v>1.0554465161923454</v>
      </c>
      <c r="E23" s="71">
        <v>113</v>
      </c>
      <c r="F23" s="191">
        <v>2990</v>
      </c>
      <c r="G23" s="186">
        <v>3000</v>
      </c>
      <c r="H23" s="84">
        <v>0.9966666666666667</v>
      </c>
      <c r="I23" s="71">
        <v>-10</v>
      </c>
      <c r="J23" s="84">
        <v>0.71939799331103682</v>
      </c>
      <c r="K23" s="84">
        <v>0.67933333333333334</v>
      </c>
      <c r="L23" s="89">
        <v>4.0064659977703476E-2</v>
      </c>
    </row>
    <row r="24" spans="1:12" x14ac:dyDescent="0.4">
      <c r="A24" s="38" t="s">
        <v>121</v>
      </c>
      <c r="B24" s="184">
        <v>1121</v>
      </c>
      <c r="C24" s="191">
        <v>1207</v>
      </c>
      <c r="D24" s="79">
        <v>0.92874896437448218</v>
      </c>
      <c r="E24" s="70">
        <v>-86</v>
      </c>
      <c r="F24" s="191">
        <v>1495</v>
      </c>
      <c r="G24" s="186">
        <v>1500</v>
      </c>
      <c r="H24" s="79">
        <v>0.9966666666666667</v>
      </c>
      <c r="I24" s="70">
        <v>-5</v>
      </c>
      <c r="J24" s="79">
        <v>0.74983277591973241</v>
      </c>
      <c r="K24" s="79">
        <v>0.80466666666666664</v>
      </c>
      <c r="L24" s="78">
        <v>-5.4833890746934233E-2</v>
      </c>
    </row>
    <row r="25" spans="1:12" x14ac:dyDescent="0.4">
      <c r="A25" s="44" t="s">
        <v>120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865</v>
      </c>
      <c r="C26" s="191">
        <v>889</v>
      </c>
      <c r="D26" s="84">
        <v>0.97300337457817776</v>
      </c>
      <c r="E26" s="71">
        <v>-24</v>
      </c>
      <c r="F26" s="191">
        <v>1500</v>
      </c>
      <c r="G26" s="186">
        <v>1500</v>
      </c>
      <c r="H26" s="84">
        <v>1</v>
      </c>
      <c r="I26" s="71">
        <v>0</v>
      </c>
      <c r="J26" s="84">
        <v>0.57666666666666666</v>
      </c>
      <c r="K26" s="84">
        <v>0.59266666666666667</v>
      </c>
      <c r="L26" s="89">
        <v>-1.6000000000000014E-2</v>
      </c>
    </row>
    <row r="27" spans="1:12" x14ac:dyDescent="0.4">
      <c r="A27" s="38" t="s">
        <v>118</v>
      </c>
      <c r="B27" s="182">
        <v>587</v>
      </c>
      <c r="C27" s="191">
        <v>0</v>
      </c>
      <c r="D27" s="84" t="e">
        <v>#DIV/0!</v>
      </c>
      <c r="E27" s="71">
        <v>587</v>
      </c>
      <c r="F27" s="191">
        <v>1490</v>
      </c>
      <c r="G27" s="186">
        <v>0</v>
      </c>
      <c r="H27" s="84" t="e">
        <v>#DIV/0!</v>
      </c>
      <c r="I27" s="71">
        <v>1490</v>
      </c>
      <c r="J27" s="84">
        <v>0.39395973154362418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497</v>
      </c>
      <c r="C29" s="191">
        <v>460</v>
      </c>
      <c r="D29" s="79">
        <v>1.0804347826086957</v>
      </c>
      <c r="E29" s="70">
        <v>37</v>
      </c>
      <c r="F29" s="191">
        <v>890</v>
      </c>
      <c r="G29" s="186">
        <v>900</v>
      </c>
      <c r="H29" s="79">
        <v>0.98888888888888893</v>
      </c>
      <c r="I29" s="70">
        <v>-10</v>
      </c>
      <c r="J29" s="79">
        <v>0.55842696629213484</v>
      </c>
      <c r="K29" s="79">
        <v>0.51111111111111107</v>
      </c>
      <c r="L29" s="78">
        <v>4.7315855181023769E-2</v>
      </c>
    </row>
    <row r="30" spans="1:12" x14ac:dyDescent="0.4">
      <c r="A30" s="44" t="s">
        <v>115</v>
      </c>
      <c r="B30" s="182">
        <v>205</v>
      </c>
      <c r="C30" s="191">
        <v>226</v>
      </c>
      <c r="D30" s="84">
        <v>0.90707964601769908</v>
      </c>
      <c r="E30" s="71">
        <v>-21</v>
      </c>
      <c r="F30" s="191">
        <v>600</v>
      </c>
      <c r="G30" s="186">
        <v>600</v>
      </c>
      <c r="H30" s="84">
        <v>1</v>
      </c>
      <c r="I30" s="71">
        <v>0</v>
      </c>
      <c r="J30" s="84">
        <v>0.34166666666666667</v>
      </c>
      <c r="K30" s="84">
        <v>0.37666666666666665</v>
      </c>
      <c r="L30" s="89">
        <v>-3.5000000000000003E-2</v>
      </c>
    </row>
    <row r="31" spans="1:12" x14ac:dyDescent="0.4">
      <c r="A31" s="38" t="s">
        <v>114</v>
      </c>
      <c r="B31" s="182">
        <v>1074</v>
      </c>
      <c r="C31" s="191">
        <v>1219</v>
      </c>
      <c r="D31" s="84">
        <v>0.88105004101722728</v>
      </c>
      <c r="E31" s="71">
        <v>-145</v>
      </c>
      <c r="F31" s="191">
        <v>1500</v>
      </c>
      <c r="G31" s="186">
        <v>1500</v>
      </c>
      <c r="H31" s="84">
        <v>1</v>
      </c>
      <c r="I31" s="71">
        <v>0</v>
      </c>
      <c r="J31" s="84">
        <v>0.71599999999999997</v>
      </c>
      <c r="K31" s="84">
        <v>0.81266666666666665</v>
      </c>
      <c r="L31" s="89">
        <v>-9.6666666666666679E-2</v>
      </c>
    </row>
    <row r="32" spans="1:12" x14ac:dyDescent="0.4">
      <c r="A32" s="44" t="s">
        <v>113</v>
      </c>
      <c r="B32" s="184">
        <v>583</v>
      </c>
      <c r="C32" s="191">
        <v>544</v>
      </c>
      <c r="D32" s="79">
        <v>1.0716911764705883</v>
      </c>
      <c r="E32" s="70">
        <v>39</v>
      </c>
      <c r="F32" s="191">
        <v>1500</v>
      </c>
      <c r="G32" s="186">
        <v>1500</v>
      </c>
      <c r="H32" s="79">
        <v>1</v>
      </c>
      <c r="I32" s="70">
        <v>0</v>
      </c>
      <c r="J32" s="79">
        <v>0.38866666666666666</v>
      </c>
      <c r="K32" s="79">
        <v>0.36266666666666669</v>
      </c>
      <c r="L32" s="78">
        <v>2.5999999999999968E-2</v>
      </c>
    </row>
    <row r="33" spans="1:12" x14ac:dyDescent="0.4">
      <c r="A33" s="44" t="s">
        <v>112</v>
      </c>
      <c r="B33" s="184">
        <v>1203</v>
      </c>
      <c r="C33" s="205">
        <v>1207</v>
      </c>
      <c r="D33" s="79">
        <v>0.9966859983429992</v>
      </c>
      <c r="E33" s="70">
        <v>-4</v>
      </c>
      <c r="F33" s="205">
        <v>1650</v>
      </c>
      <c r="G33" s="192">
        <v>1500</v>
      </c>
      <c r="H33" s="79">
        <v>1.1000000000000001</v>
      </c>
      <c r="I33" s="70">
        <v>150</v>
      </c>
      <c r="J33" s="79">
        <v>0.72909090909090912</v>
      </c>
      <c r="K33" s="79">
        <v>0.80466666666666664</v>
      </c>
      <c r="L33" s="78">
        <v>-7.5575757575757518E-2</v>
      </c>
    </row>
    <row r="34" spans="1:12" x14ac:dyDescent="0.4">
      <c r="A34" s="38" t="s">
        <v>111</v>
      </c>
      <c r="B34" s="182">
        <v>831</v>
      </c>
      <c r="C34" s="183">
        <v>631</v>
      </c>
      <c r="D34" s="84">
        <v>1.3169572107765453</v>
      </c>
      <c r="E34" s="71">
        <v>200</v>
      </c>
      <c r="F34" s="183">
        <v>1500</v>
      </c>
      <c r="G34" s="183">
        <v>1500</v>
      </c>
      <c r="H34" s="84">
        <v>1</v>
      </c>
      <c r="I34" s="71">
        <v>0</v>
      </c>
      <c r="J34" s="84">
        <v>0.55400000000000005</v>
      </c>
      <c r="K34" s="84">
        <v>0.42066666666666669</v>
      </c>
      <c r="L34" s="89">
        <v>0.13333333333333336</v>
      </c>
    </row>
    <row r="35" spans="1:12" x14ac:dyDescent="0.4">
      <c r="A35" s="44" t="s">
        <v>110</v>
      </c>
      <c r="B35" s="184">
        <v>771</v>
      </c>
      <c r="C35" s="191">
        <v>0</v>
      </c>
      <c r="D35" s="84" t="e">
        <v>#DIV/0!</v>
      </c>
      <c r="E35" s="71">
        <v>771</v>
      </c>
      <c r="F35" s="191">
        <v>1500</v>
      </c>
      <c r="G35" s="186">
        <v>0</v>
      </c>
      <c r="H35" s="84" t="e">
        <v>#DIV/0!</v>
      </c>
      <c r="I35" s="71">
        <v>1500</v>
      </c>
      <c r="J35" s="84">
        <v>0.51400000000000001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21">
        <v>549</v>
      </c>
      <c r="C36" s="121">
        <v>543</v>
      </c>
      <c r="D36" s="88">
        <v>1.011049723756906</v>
      </c>
      <c r="E36" s="74">
        <v>6</v>
      </c>
      <c r="F36" s="121">
        <v>1092</v>
      </c>
      <c r="G36" s="121">
        <v>1092</v>
      </c>
      <c r="H36" s="88">
        <v>1</v>
      </c>
      <c r="I36" s="74">
        <v>0</v>
      </c>
      <c r="J36" s="88">
        <v>0.50274725274725274</v>
      </c>
      <c r="K36" s="88">
        <v>0.49725274725274726</v>
      </c>
      <c r="L36" s="87">
        <v>5.494505494505475E-3</v>
      </c>
    </row>
    <row r="37" spans="1:12" x14ac:dyDescent="0.4">
      <c r="A37" s="37" t="s">
        <v>109</v>
      </c>
      <c r="B37" s="191">
        <v>345</v>
      </c>
      <c r="C37" s="191">
        <v>330</v>
      </c>
      <c r="D37" s="82">
        <v>1.0454545454545454</v>
      </c>
      <c r="E37" s="83">
        <v>15</v>
      </c>
      <c r="F37" s="191">
        <v>702</v>
      </c>
      <c r="G37" s="191">
        <v>702</v>
      </c>
      <c r="H37" s="82">
        <v>1</v>
      </c>
      <c r="I37" s="83">
        <v>0</v>
      </c>
      <c r="J37" s="82">
        <v>0.49145299145299143</v>
      </c>
      <c r="K37" s="82">
        <v>0.47008547008547008</v>
      </c>
      <c r="L37" s="81">
        <v>2.1367521367521347E-2</v>
      </c>
    </row>
    <row r="38" spans="1:12" x14ac:dyDescent="0.4">
      <c r="A38" s="38" t="s">
        <v>108</v>
      </c>
      <c r="B38" s="191">
        <v>204</v>
      </c>
      <c r="C38" s="191">
        <v>213</v>
      </c>
      <c r="D38" s="84">
        <v>0.95774647887323938</v>
      </c>
      <c r="E38" s="71">
        <v>-9</v>
      </c>
      <c r="F38" s="191">
        <v>390</v>
      </c>
      <c r="G38" s="191">
        <v>390</v>
      </c>
      <c r="H38" s="84">
        <v>1</v>
      </c>
      <c r="I38" s="71">
        <v>0</v>
      </c>
      <c r="J38" s="84">
        <v>0.52307692307692311</v>
      </c>
      <c r="K38" s="84">
        <v>0.5461538461538461</v>
      </c>
      <c r="L38" s="89">
        <v>-2.3076923076922995E-2</v>
      </c>
    </row>
    <row r="39" spans="1:12" s="57" customFormat="1" x14ac:dyDescent="0.4">
      <c r="A39" s="66" t="s">
        <v>107</v>
      </c>
      <c r="B39" s="110">
        <v>69595</v>
      </c>
      <c r="C39" s="110">
        <v>64416</v>
      </c>
      <c r="D39" s="76">
        <v>1.0803992796820665</v>
      </c>
      <c r="E39" s="77">
        <v>5179</v>
      </c>
      <c r="F39" s="110">
        <v>120422</v>
      </c>
      <c r="G39" s="110">
        <v>119032</v>
      </c>
      <c r="H39" s="76">
        <v>1.0116775320922105</v>
      </c>
      <c r="I39" s="77">
        <v>1390</v>
      </c>
      <c r="J39" s="76">
        <v>0.5779259603726894</v>
      </c>
      <c r="K39" s="76">
        <v>0.54116540090059817</v>
      </c>
      <c r="L39" s="90">
        <v>3.6760559472091225E-2</v>
      </c>
    </row>
    <row r="40" spans="1:12" x14ac:dyDescent="0.4">
      <c r="A40" s="38" t="s">
        <v>84</v>
      </c>
      <c r="B40" s="108">
        <v>26990</v>
      </c>
      <c r="C40" s="108">
        <v>23062</v>
      </c>
      <c r="D40" s="107">
        <v>1.1703234758477148</v>
      </c>
      <c r="E40" s="70">
        <v>3928</v>
      </c>
      <c r="F40" s="108">
        <v>44363</v>
      </c>
      <c r="G40" s="108">
        <v>42769</v>
      </c>
      <c r="H40" s="79">
        <v>1.0372699852697047</v>
      </c>
      <c r="I40" s="70">
        <v>1594</v>
      </c>
      <c r="J40" s="79">
        <v>0.60838987444492032</v>
      </c>
      <c r="K40" s="79">
        <v>0.53922233393345642</v>
      </c>
      <c r="L40" s="78">
        <v>6.9167540511463899E-2</v>
      </c>
    </row>
    <row r="41" spans="1:12" x14ac:dyDescent="0.4">
      <c r="A41" s="38" t="s">
        <v>106</v>
      </c>
      <c r="B41" s="112">
        <v>1507</v>
      </c>
      <c r="C41" s="112">
        <v>1343</v>
      </c>
      <c r="D41" s="84">
        <v>1.1221146686522709</v>
      </c>
      <c r="E41" s="71">
        <v>164</v>
      </c>
      <c r="F41" s="163">
        <v>2156</v>
      </c>
      <c r="G41" s="112">
        <v>2160</v>
      </c>
      <c r="H41" s="84">
        <v>0.99814814814814812</v>
      </c>
      <c r="I41" s="71">
        <v>-4</v>
      </c>
      <c r="J41" s="84">
        <v>0.69897959183673475</v>
      </c>
      <c r="K41" s="84">
        <v>0.62175925925925923</v>
      </c>
      <c r="L41" s="89">
        <v>7.7220332577475514E-2</v>
      </c>
    </row>
    <row r="42" spans="1:12" x14ac:dyDescent="0.4">
      <c r="A42" s="38" t="s">
        <v>105</v>
      </c>
      <c r="B42" s="112">
        <v>2971</v>
      </c>
      <c r="C42" s="112">
        <v>3315</v>
      </c>
      <c r="D42" s="84">
        <v>0.89622926093514332</v>
      </c>
      <c r="E42" s="71">
        <v>-344</v>
      </c>
      <c r="F42" s="163">
        <v>5140</v>
      </c>
      <c r="G42" s="112">
        <v>4150</v>
      </c>
      <c r="H42" s="169">
        <v>1.2385542168674699</v>
      </c>
      <c r="I42" s="71">
        <v>990</v>
      </c>
      <c r="J42" s="84">
        <v>0.57801556420233458</v>
      </c>
      <c r="K42" s="84">
        <v>0.79879518072289157</v>
      </c>
      <c r="L42" s="89">
        <v>-0.220779616520557</v>
      </c>
    </row>
    <row r="43" spans="1:12" x14ac:dyDescent="0.4">
      <c r="A43" s="44" t="s">
        <v>104</v>
      </c>
      <c r="B43" s="112">
        <v>7123</v>
      </c>
      <c r="C43" s="112">
        <v>5203</v>
      </c>
      <c r="D43" s="168">
        <v>1.3690178743032866</v>
      </c>
      <c r="E43" s="91">
        <v>1920</v>
      </c>
      <c r="F43" s="112">
        <v>15040</v>
      </c>
      <c r="G43" s="112">
        <v>11320</v>
      </c>
      <c r="H43" s="169">
        <v>1.3286219081272084</v>
      </c>
      <c r="I43" s="71">
        <v>3720</v>
      </c>
      <c r="J43" s="84">
        <v>0.47360372340425533</v>
      </c>
      <c r="K43" s="84">
        <v>0.45962897526501767</v>
      </c>
      <c r="L43" s="89">
        <v>1.3974748139237658E-2</v>
      </c>
    </row>
    <row r="44" spans="1:12" x14ac:dyDescent="0.4">
      <c r="A44" s="44" t="s">
        <v>103</v>
      </c>
      <c r="B44" s="112">
        <v>3445</v>
      </c>
      <c r="C44" s="112">
        <v>3295</v>
      </c>
      <c r="D44" s="168">
        <v>1.0455235204855842</v>
      </c>
      <c r="E44" s="91">
        <v>150</v>
      </c>
      <c r="F44" s="112">
        <v>7240</v>
      </c>
      <c r="G44" s="112">
        <v>7240</v>
      </c>
      <c r="H44" s="169">
        <v>1</v>
      </c>
      <c r="I44" s="71">
        <v>0</v>
      </c>
      <c r="J44" s="84">
        <v>0.47582872928176795</v>
      </c>
      <c r="K44" s="84">
        <v>0.45511049723756908</v>
      </c>
      <c r="L44" s="89">
        <v>2.071823204419887E-2</v>
      </c>
    </row>
    <row r="45" spans="1:12" x14ac:dyDescent="0.4">
      <c r="A45" s="38" t="s">
        <v>82</v>
      </c>
      <c r="B45" s="112">
        <v>10234</v>
      </c>
      <c r="C45" s="112">
        <v>10940</v>
      </c>
      <c r="D45" s="168">
        <v>0.93546617915904939</v>
      </c>
      <c r="E45" s="91">
        <v>-706</v>
      </c>
      <c r="F45" s="120">
        <v>17642</v>
      </c>
      <c r="G45" s="120">
        <v>20620</v>
      </c>
      <c r="H45" s="169">
        <v>0.8555771096023278</v>
      </c>
      <c r="I45" s="71">
        <v>-2978</v>
      </c>
      <c r="J45" s="84">
        <v>0.5800929599818615</v>
      </c>
      <c r="K45" s="84">
        <v>0.53055286129970902</v>
      </c>
      <c r="L45" s="89">
        <v>4.9540098682152478E-2</v>
      </c>
    </row>
    <row r="46" spans="1:12" x14ac:dyDescent="0.4">
      <c r="A46" s="38" t="s">
        <v>83</v>
      </c>
      <c r="B46" s="112">
        <v>7577</v>
      </c>
      <c r="C46" s="112">
        <v>6143</v>
      </c>
      <c r="D46" s="168">
        <v>1.2334364317108903</v>
      </c>
      <c r="E46" s="70">
        <v>1434</v>
      </c>
      <c r="F46" s="163">
        <v>10890</v>
      </c>
      <c r="G46" s="112">
        <v>11090</v>
      </c>
      <c r="H46" s="169">
        <v>0.98196573489630301</v>
      </c>
      <c r="I46" s="71">
        <v>-200</v>
      </c>
      <c r="J46" s="84">
        <v>0.69577594123048669</v>
      </c>
      <c r="K46" s="84">
        <v>0.55392245266005413</v>
      </c>
      <c r="L46" s="89">
        <v>0.14185348857043256</v>
      </c>
    </row>
    <row r="47" spans="1:12" x14ac:dyDescent="0.4">
      <c r="A47" s="38" t="s">
        <v>81</v>
      </c>
      <c r="B47" s="112">
        <v>1167</v>
      </c>
      <c r="C47" s="112">
        <v>1146</v>
      </c>
      <c r="D47" s="168">
        <v>1.0183246073298429</v>
      </c>
      <c r="E47" s="70">
        <v>21</v>
      </c>
      <c r="F47" s="165">
        <v>2790</v>
      </c>
      <c r="G47" s="164">
        <v>2790</v>
      </c>
      <c r="H47" s="166">
        <v>1</v>
      </c>
      <c r="I47" s="71">
        <v>0</v>
      </c>
      <c r="J47" s="84">
        <v>0.41827956989247311</v>
      </c>
      <c r="K47" s="84">
        <v>0.41075268817204302</v>
      </c>
      <c r="L47" s="89">
        <v>7.5268817204300897E-3</v>
      </c>
    </row>
    <row r="48" spans="1:12" x14ac:dyDescent="0.4">
      <c r="A48" s="38" t="s">
        <v>102</v>
      </c>
      <c r="B48" s="112">
        <v>0</v>
      </c>
      <c r="C48" s="112">
        <v>0</v>
      </c>
      <c r="D48" s="168" t="e">
        <v>#DIV/0!</v>
      </c>
      <c r="E48" s="70">
        <v>0</v>
      </c>
      <c r="F48" s="163">
        <v>0</v>
      </c>
      <c r="G48" s="112">
        <v>0</v>
      </c>
      <c r="H48" s="170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12">
        <v>1890</v>
      </c>
      <c r="C49" s="112">
        <v>2346</v>
      </c>
      <c r="D49" s="168">
        <v>0.80562659846547313</v>
      </c>
      <c r="E49" s="70">
        <v>-456</v>
      </c>
      <c r="F49" s="163">
        <v>2790</v>
      </c>
      <c r="G49" s="112">
        <v>2790</v>
      </c>
      <c r="H49" s="169">
        <v>1</v>
      </c>
      <c r="I49" s="71">
        <v>0</v>
      </c>
      <c r="J49" s="84">
        <v>0.67741935483870963</v>
      </c>
      <c r="K49" s="84">
        <v>0.8408602150537634</v>
      </c>
      <c r="L49" s="89">
        <v>-0.16344086021505377</v>
      </c>
    </row>
    <row r="50" spans="1:12" x14ac:dyDescent="0.4">
      <c r="A50" s="44" t="s">
        <v>78</v>
      </c>
      <c r="B50" s="112">
        <v>1306</v>
      </c>
      <c r="C50" s="112">
        <v>1295</v>
      </c>
      <c r="D50" s="168">
        <v>1.0084942084942086</v>
      </c>
      <c r="E50" s="70">
        <v>11</v>
      </c>
      <c r="F50" s="165">
        <v>2790</v>
      </c>
      <c r="G50" s="164">
        <v>2790</v>
      </c>
      <c r="H50" s="169">
        <v>1</v>
      </c>
      <c r="I50" s="71">
        <v>0</v>
      </c>
      <c r="J50" s="84">
        <v>0.46810035842293907</v>
      </c>
      <c r="K50" s="79">
        <v>0.46415770609318996</v>
      </c>
      <c r="L50" s="78">
        <v>3.9426523297491078E-3</v>
      </c>
    </row>
    <row r="51" spans="1:12" x14ac:dyDescent="0.4">
      <c r="A51" s="38" t="s">
        <v>101</v>
      </c>
      <c r="B51" s="112">
        <v>0</v>
      </c>
      <c r="C51" s="112">
        <v>959</v>
      </c>
      <c r="D51" s="168">
        <v>0</v>
      </c>
      <c r="E51" s="71">
        <v>-959</v>
      </c>
      <c r="F51" s="163">
        <v>0</v>
      </c>
      <c r="G51" s="112">
        <v>1660</v>
      </c>
      <c r="H51" s="169">
        <v>0</v>
      </c>
      <c r="I51" s="71">
        <v>-1660</v>
      </c>
      <c r="J51" s="84" t="e">
        <v>#DIV/0!</v>
      </c>
      <c r="K51" s="84">
        <v>0.57771084337349399</v>
      </c>
      <c r="L51" s="89" t="e">
        <v>#DIV/0!</v>
      </c>
    </row>
    <row r="52" spans="1:12" x14ac:dyDescent="0.4">
      <c r="A52" s="38" t="s">
        <v>100</v>
      </c>
      <c r="B52" s="112">
        <v>1578</v>
      </c>
      <c r="C52" s="112">
        <v>1473</v>
      </c>
      <c r="D52" s="168">
        <v>1.0712830957230142</v>
      </c>
      <c r="E52" s="71">
        <v>105</v>
      </c>
      <c r="F52" s="163">
        <v>2790</v>
      </c>
      <c r="G52" s="164">
        <v>2790</v>
      </c>
      <c r="H52" s="166">
        <v>1</v>
      </c>
      <c r="I52" s="71">
        <v>0</v>
      </c>
      <c r="J52" s="84">
        <v>0.56559139784946233</v>
      </c>
      <c r="K52" s="84">
        <v>0.52795698924731183</v>
      </c>
      <c r="L52" s="89">
        <v>3.7634408602150504E-2</v>
      </c>
    </row>
    <row r="53" spans="1:12" x14ac:dyDescent="0.4">
      <c r="A53" s="38" t="s">
        <v>75</v>
      </c>
      <c r="B53" s="112">
        <v>2291</v>
      </c>
      <c r="C53" s="112">
        <v>2557</v>
      </c>
      <c r="D53" s="168">
        <v>0.89597184200234647</v>
      </c>
      <c r="E53" s="71">
        <v>-266</v>
      </c>
      <c r="F53" s="167">
        <v>3771</v>
      </c>
      <c r="G53" s="112">
        <v>3880</v>
      </c>
      <c r="H53" s="166">
        <v>0.97190721649484535</v>
      </c>
      <c r="I53" s="71">
        <v>-109</v>
      </c>
      <c r="J53" s="84">
        <v>0.60753115884380804</v>
      </c>
      <c r="K53" s="84">
        <v>0.65902061855670102</v>
      </c>
      <c r="L53" s="89">
        <v>-5.1489459712892982E-2</v>
      </c>
    </row>
    <row r="54" spans="1:12" x14ac:dyDescent="0.4">
      <c r="A54" s="38" t="s">
        <v>77</v>
      </c>
      <c r="B54" s="112">
        <v>666</v>
      </c>
      <c r="C54" s="112">
        <v>643</v>
      </c>
      <c r="D54" s="82">
        <v>1.0357698289269051</v>
      </c>
      <c r="E54" s="71">
        <v>23</v>
      </c>
      <c r="F54" s="165">
        <v>1360</v>
      </c>
      <c r="G54" s="164">
        <v>1323</v>
      </c>
      <c r="H54" s="84">
        <v>1.0279667422524565</v>
      </c>
      <c r="I54" s="71">
        <v>37</v>
      </c>
      <c r="J54" s="84">
        <v>0.48970588235294116</v>
      </c>
      <c r="K54" s="84">
        <v>0.48601662887377173</v>
      </c>
      <c r="L54" s="89">
        <v>3.6892534791694298E-3</v>
      </c>
    </row>
    <row r="55" spans="1:12" x14ac:dyDescent="0.4">
      <c r="A55" s="38" t="s">
        <v>76</v>
      </c>
      <c r="B55" s="112">
        <v>850</v>
      </c>
      <c r="C55" s="112">
        <v>696</v>
      </c>
      <c r="D55" s="82">
        <v>1.2212643678160919</v>
      </c>
      <c r="E55" s="71">
        <v>154</v>
      </c>
      <c r="F55" s="163">
        <v>1660</v>
      </c>
      <c r="G55" s="112">
        <v>1660</v>
      </c>
      <c r="H55" s="84">
        <v>1</v>
      </c>
      <c r="I55" s="71">
        <v>0</v>
      </c>
      <c r="J55" s="84">
        <v>0.51204819277108438</v>
      </c>
      <c r="K55" s="84">
        <v>0.41927710843373495</v>
      </c>
      <c r="L55" s="89">
        <v>9.277108433734943E-2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2008年6月中旬航空旅客輸送実績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６月(下旬)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80" t="s">
        <v>153</v>
      </c>
      <c r="C4" s="279" t="s">
        <v>153</v>
      </c>
      <c r="D4" s="261" t="s">
        <v>90</v>
      </c>
      <c r="E4" s="261"/>
      <c r="F4" s="258" t="s">
        <v>153</v>
      </c>
      <c r="G4" s="258" t="s">
        <v>153</v>
      </c>
      <c r="H4" s="261" t="s">
        <v>90</v>
      </c>
      <c r="I4" s="261"/>
      <c r="J4" s="258" t="s">
        <v>153</v>
      </c>
      <c r="K4" s="258" t="s">
        <v>153</v>
      </c>
      <c r="L4" s="259" t="s">
        <v>88</v>
      </c>
    </row>
    <row r="5" spans="1:17" s="64" customFormat="1" x14ac:dyDescent="0.4">
      <c r="A5" s="261"/>
      <c r="B5" s="280"/>
      <c r="C5" s="279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167550</v>
      </c>
      <c r="C6" s="110">
        <v>170295</v>
      </c>
      <c r="D6" s="76">
        <v>0.9838809125341319</v>
      </c>
      <c r="E6" s="77">
        <v>-2745</v>
      </c>
      <c r="F6" s="110">
        <v>235845</v>
      </c>
      <c r="G6" s="110">
        <v>230132</v>
      </c>
      <c r="H6" s="76">
        <v>1.0248248831105626</v>
      </c>
      <c r="I6" s="77">
        <v>5713</v>
      </c>
      <c r="J6" s="76">
        <v>0.71042421929657185</v>
      </c>
      <c r="K6" s="76">
        <v>0.73998835450958578</v>
      </c>
      <c r="L6" s="90">
        <v>-2.9564135213013931E-2</v>
      </c>
    </row>
    <row r="7" spans="1:17" s="57" customFormat="1" x14ac:dyDescent="0.4">
      <c r="A7" s="66" t="s">
        <v>87</v>
      </c>
      <c r="B7" s="176">
        <v>81500</v>
      </c>
      <c r="C7" s="110">
        <v>83200</v>
      </c>
      <c r="D7" s="76">
        <v>0.97956730769230771</v>
      </c>
      <c r="E7" s="77">
        <v>-1700</v>
      </c>
      <c r="F7" s="110">
        <v>114164</v>
      </c>
      <c r="G7" s="110">
        <v>108396</v>
      </c>
      <c r="H7" s="76">
        <v>1.0532122956566663</v>
      </c>
      <c r="I7" s="175">
        <v>5768</v>
      </c>
      <c r="J7" s="76">
        <v>0.71388528783154059</v>
      </c>
      <c r="K7" s="76">
        <v>0.76755599837632382</v>
      </c>
      <c r="L7" s="90">
        <v>-5.3670710544783229E-2</v>
      </c>
    </row>
    <row r="8" spans="1:17" x14ac:dyDescent="0.4">
      <c r="A8" s="69" t="s">
        <v>95</v>
      </c>
      <c r="B8" s="177">
        <v>65241</v>
      </c>
      <c r="C8" s="121">
        <v>68134</v>
      </c>
      <c r="D8" s="88">
        <v>0.95753955440749117</v>
      </c>
      <c r="E8" s="93">
        <v>-2893</v>
      </c>
      <c r="F8" s="121">
        <v>91875</v>
      </c>
      <c r="G8" s="121">
        <v>89171</v>
      </c>
      <c r="H8" s="88">
        <v>1.0303237599668054</v>
      </c>
      <c r="I8" s="93">
        <v>2704</v>
      </c>
      <c r="J8" s="88">
        <v>0.71010612244897964</v>
      </c>
      <c r="K8" s="88">
        <v>0.76408249318724697</v>
      </c>
      <c r="L8" s="87">
        <v>-5.3976370738267332E-2</v>
      </c>
    </row>
    <row r="9" spans="1:17" x14ac:dyDescent="0.4">
      <c r="A9" s="37" t="s">
        <v>84</v>
      </c>
      <c r="B9" s="167">
        <v>39225</v>
      </c>
      <c r="C9" s="120">
        <v>39988</v>
      </c>
      <c r="D9" s="82">
        <v>0.98091927578273486</v>
      </c>
      <c r="E9" s="92">
        <v>-763</v>
      </c>
      <c r="F9" s="120">
        <v>52100</v>
      </c>
      <c r="G9" s="120">
        <v>50221</v>
      </c>
      <c r="H9" s="82">
        <v>1.0374146273471256</v>
      </c>
      <c r="I9" s="92">
        <v>1879</v>
      </c>
      <c r="J9" s="82">
        <v>0.75287907869481763</v>
      </c>
      <c r="K9" s="82">
        <v>0.79624061647517974</v>
      </c>
      <c r="L9" s="81">
        <v>-4.3361537780362114E-2</v>
      </c>
    </row>
    <row r="10" spans="1:17" x14ac:dyDescent="0.4">
      <c r="A10" s="38" t="s">
        <v>86</v>
      </c>
      <c r="B10" s="167">
        <v>4259</v>
      </c>
      <c r="C10" s="120">
        <v>4631</v>
      </c>
      <c r="D10" s="84">
        <v>0.91967177715396242</v>
      </c>
      <c r="E10" s="91">
        <v>-372</v>
      </c>
      <c r="F10" s="120">
        <v>5000</v>
      </c>
      <c r="G10" s="120">
        <v>5000</v>
      </c>
      <c r="H10" s="84">
        <v>1</v>
      </c>
      <c r="I10" s="91">
        <v>0</v>
      </c>
      <c r="J10" s="84">
        <v>0.8518</v>
      </c>
      <c r="K10" s="84">
        <v>0.92620000000000002</v>
      </c>
      <c r="L10" s="89">
        <v>-7.4400000000000022E-2</v>
      </c>
    </row>
    <row r="11" spans="1:17" x14ac:dyDescent="0.4">
      <c r="A11" s="38" t="s">
        <v>104</v>
      </c>
      <c r="B11" s="167">
        <v>5376</v>
      </c>
      <c r="C11" s="120">
        <v>6790</v>
      </c>
      <c r="D11" s="84">
        <v>0.79175257731958759</v>
      </c>
      <c r="E11" s="91">
        <v>-1414</v>
      </c>
      <c r="F11" s="120">
        <v>10220</v>
      </c>
      <c r="G11" s="120">
        <v>11670</v>
      </c>
      <c r="H11" s="84">
        <v>0.87574978577549267</v>
      </c>
      <c r="I11" s="91">
        <v>-1450</v>
      </c>
      <c r="J11" s="84">
        <v>0.52602739726027392</v>
      </c>
      <c r="K11" s="84">
        <v>0.58183376178234791</v>
      </c>
      <c r="L11" s="89">
        <v>-5.5806364522073992E-2</v>
      </c>
    </row>
    <row r="12" spans="1:17" x14ac:dyDescent="0.4">
      <c r="A12" s="38" t="s">
        <v>82</v>
      </c>
      <c r="B12" s="167">
        <v>6844</v>
      </c>
      <c r="C12" s="120">
        <v>5868</v>
      </c>
      <c r="D12" s="84">
        <v>1.1663258350374914</v>
      </c>
      <c r="E12" s="91">
        <v>976</v>
      </c>
      <c r="F12" s="120">
        <v>9575</v>
      </c>
      <c r="G12" s="120">
        <v>7250</v>
      </c>
      <c r="H12" s="84">
        <v>1.3206896551724139</v>
      </c>
      <c r="I12" s="91">
        <v>2325</v>
      </c>
      <c r="J12" s="84">
        <v>0.71477806788511744</v>
      </c>
      <c r="K12" s="84">
        <v>0.80937931034482757</v>
      </c>
      <c r="L12" s="89">
        <v>-9.4601242459710133E-2</v>
      </c>
    </row>
    <row r="13" spans="1:17" x14ac:dyDescent="0.4">
      <c r="A13" s="38" t="s">
        <v>83</v>
      </c>
      <c r="B13" s="167">
        <v>7483</v>
      </c>
      <c r="C13" s="120">
        <v>7250</v>
      </c>
      <c r="D13" s="84">
        <v>1.0321379310344827</v>
      </c>
      <c r="E13" s="91">
        <v>233</v>
      </c>
      <c r="F13" s="120">
        <v>12370</v>
      </c>
      <c r="G13" s="120">
        <v>10920</v>
      </c>
      <c r="H13" s="84">
        <v>1.1327838827838828</v>
      </c>
      <c r="I13" s="91">
        <v>1450</v>
      </c>
      <c r="J13" s="84">
        <v>0.60493128536782537</v>
      </c>
      <c r="K13" s="84">
        <v>0.66391941391941389</v>
      </c>
      <c r="L13" s="89">
        <v>-5.8988128551588526E-2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67">
        <v>2054</v>
      </c>
      <c r="C16" s="120">
        <v>3607</v>
      </c>
      <c r="D16" s="84">
        <v>0.56944829498197946</v>
      </c>
      <c r="E16" s="91">
        <v>-1553</v>
      </c>
      <c r="F16" s="120">
        <v>2610</v>
      </c>
      <c r="G16" s="120">
        <v>4110</v>
      </c>
      <c r="H16" s="35">
        <v>0.63503649635036497</v>
      </c>
      <c r="I16" s="48">
        <v>-1500</v>
      </c>
      <c r="J16" s="35">
        <v>0.78697318007662831</v>
      </c>
      <c r="K16" s="35">
        <v>0.87761557177615568</v>
      </c>
      <c r="L16" s="34">
        <v>-9.0642391699527369E-2</v>
      </c>
    </row>
    <row r="17" spans="1:12" s="27" customFormat="1" x14ac:dyDescent="0.4">
      <c r="A17" s="44" t="s">
        <v>126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125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15476</v>
      </c>
      <c r="C19" s="177">
        <v>14182</v>
      </c>
      <c r="D19" s="88">
        <v>1.0912424199689748</v>
      </c>
      <c r="E19" s="93">
        <v>1294</v>
      </c>
      <c r="F19" s="121">
        <v>21119</v>
      </c>
      <c r="G19" s="121">
        <v>17966</v>
      </c>
      <c r="H19" s="88">
        <v>1.1754981631971502</v>
      </c>
      <c r="I19" s="93">
        <v>3153</v>
      </c>
      <c r="J19" s="88">
        <v>0.7327998484776741</v>
      </c>
      <c r="K19" s="88">
        <v>0.78937993988645216</v>
      </c>
      <c r="L19" s="87">
        <v>-5.6580091408778066E-2</v>
      </c>
    </row>
    <row r="20" spans="1:12" x14ac:dyDescent="0.4">
      <c r="A20" s="37" t="s">
        <v>124</v>
      </c>
      <c r="B20" s="167">
        <v>1050</v>
      </c>
      <c r="C20" s="120">
        <v>963</v>
      </c>
      <c r="D20" s="82">
        <v>1.0903426791277258</v>
      </c>
      <c r="E20" s="92">
        <v>87</v>
      </c>
      <c r="F20" s="120">
        <v>1495</v>
      </c>
      <c r="G20" s="120">
        <v>1465</v>
      </c>
      <c r="H20" s="82">
        <v>1.0204778156996588</v>
      </c>
      <c r="I20" s="92">
        <v>30</v>
      </c>
      <c r="J20" s="82">
        <v>0.7023411371237458</v>
      </c>
      <c r="K20" s="82">
        <v>0.65733788395904436</v>
      </c>
      <c r="L20" s="81">
        <v>4.500325316470144E-2</v>
      </c>
    </row>
    <row r="21" spans="1:12" x14ac:dyDescent="0.4">
      <c r="A21" s="38" t="s">
        <v>104</v>
      </c>
      <c r="B21" s="167">
        <v>911</v>
      </c>
      <c r="C21" s="120">
        <v>958</v>
      </c>
      <c r="D21" s="84">
        <v>0.95093945720250517</v>
      </c>
      <c r="E21" s="91">
        <v>-47</v>
      </c>
      <c r="F21" s="120">
        <v>1495</v>
      </c>
      <c r="G21" s="120">
        <v>1500</v>
      </c>
      <c r="H21" s="84">
        <v>0.9966666666666667</v>
      </c>
      <c r="I21" s="91">
        <v>-5</v>
      </c>
      <c r="J21" s="84">
        <v>0.60936454849498323</v>
      </c>
      <c r="K21" s="84">
        <v>0.63866666666666672</v>
      </c>
      <c r="L21" s="89">
        <v>-2.9302118171683489E-2</v>
      </c>
    </row>
    <row r="22" spans="1:12" x14ac:dyDescent="0.4">
      <c r="A22" s="38" t="s">
        <v>123</v>
      </c>
      <c r="B22" s="167">
        <v>1143</v>
      </c>
      <c r="C22" s="120">
        <v>803</v>
      </c>
      <c r="D22" s="84">
        <v>1.423412204234122</v>
      </c>
      <c r="E22" s="91">
        <v>340</v>
      </c>
      <c r="F22" s="120">
        <v>1475</v>
      </c>
      <c r="G22" s="120">
        <v>1450</v>
      </c>
      <c r="H22" s="84">
        <v>1.0172413793103448</v>
      </c>
      <c r="I22" s="91">
        <v>25</v>
      </c>
      <c r="J22" s="84">
        <v>0.77491525423728813</v>
      </c>
      <c r="K22" s="84">
        <v>0.55379310344827581</v>
      </c>
      <c r="L22" s="89">
        <v>0.22112215078901232</v>
      </c>
    </row>
    <row r="23" spans="1:12" x14ac:dyDescent="0.4">
      <c r="A23" s="38" t="s">
        <v>122</v>
      </c>
      <c r="B23" s="167">
        <v>2558</v>
      </c>
      <c r="C23" s="120">
        <v>2911</v>
      </c>
      <c r="D23" s="84">
        <v>0.87873582961181729</v>
      </c>
      <c r="E23" s="91">
        <v>-353</v>
      </c>
      <c r="F23" s="120">
        <v>3000</v>
      </c>
      <c r="G23" s="120">
        <v>3000</v>
      </c>
      <c r="H23" s="84">
        <v>1</v>
      </c>
      <c r="I23" s="91">
        <v>0</v>
      </c>
      <c r="J23" s="84">
        <v>0.85266666666666668</v>
      </c>
      <c r="K23" s="84">
        <v>0.97033333333333338</v>
      </c>
      <c r="L23" s="89">
        <v>-0.1176666666666667</v>
      </c>
    </row>
    <row r="24" spans="1:12" x14ac:dyDescent="0.4">
      <c r="A24" s="38" t="s">
        <v>121</v>
      </c>
      <c r="B24" s="167">
        <v>1426</v>
      </c>
      <c r="C24" s="120">
        <v>1473</v>
      </c>
      <c r="D24" s="79">
        <v>0.96809232858112693</v>
      </c>
      <c r="E24" s="97">
        <v>-47</v>
      </c>
      <c r="F24" s="120">
        <v>1490</v>
      </c>
      <c r="G24" s="120">
        <v>1500</v>
      </c>
      <c r="H24" s="79">
        <v>0.99333333333333329</v>
      </c>
      <c r="I24" s="97">
        <v>-10</v>
      </c>
      <c r="J24" s="79">
        <v>0.95704697986577181</v>
      </c>
      <c r="K24" s="79">
        <v>0.98199999999999998</v>
      </c>
      <c r="L24" s="78">
        <v>-2.4953020134228177E-2</v>
      </c>
    </row>
    <row r="25" spans="1:12" x14ac:dyDescent="0.4">
      <c r="A25" s="44" t="s">
        <v>120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1254</v>
      </c>
      <c r="C26" s="120">
        <v>1475</v>
      </c>
      <c r="D26" s="84">
        <v>0.85016949152542376</v>
      </c>
      <c r="E26" s="91">
        <v>-221</v>
      </c>
      <c r="F26" s="120">
        <v>1517</v>
      </c>
      <c r="G26" s="120">
        <v>1500</v>
      </c>
      <c r="H26" s="84">
        <v>1.0113333333333334</v>
      </c>
      <c r="I26" s="91">
        <v>17</v>
      </c>
      <c r="J26" s="84">
        <v>0.82663150955833886</v>
      </c>
      <c r="K26" s="84">
        <v>0.98333333333333328</v>
      </c>
      <c r="L26" s="89">
        <v>-0.15670182377499442</v>
      </c>
    </row>
    <row r="27" spans="1:12" x14ac:dyDescent="0.4">
      <c r="A27" s="38" t="s">
        <v>118</v>
      </c>
      <c r="B27" s="167">
        <v>774</v>
      </c>
      <c r="C27" s="120">
        <v>0</v>
      </c>
      <c r="D27" s="84" t="e">
        <v>#DIV/0!</v>
      </c>
      <c r="E27" s="91">
        <v>774</v>
      </c>
      <c r="F27" s="120">
        <v>1500</v>
      </c>
      <c r="G27" s="120">
        <v>0</v>
      </c>
      <c r="H27" s="84" t="e">
        <v>#DIV/0!</v>
      </c>
      <c r="I27" s="91">
        <v>1500</v>
      </c>
      <c r="J27" s="84">
        <v>0.51600000000000001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463</v>
      </c>
      <c r="C29" s="120">
        <v>620</v>
      </c>
      <c r="D29" s="79">
        <v>0.74677419354838714</v>
      </c>
      <c r="E29" s="97">
        <v>-157</v>
      </c>
      <c r="F29" s="120">
        <v>750</v>
      </c>
      <c r="G29" s="115">
        <v>767</v>
      </c>
      <c r="H29" s="79">
        <v>0.97783572359843551</v>
      </c>
      <c r="I29" s="97">
        <v>-17</v>
      </c>
      <c r="J29" s="79">
        <v>0.61733333333333329</v>
      </c>
      <c r="K29" s="79">
        <v>0.8083441981747066</v>
      </c>
      <c r="L29" s="78">
        <v>-0.19101086484137331</v>
      </c>
    </row>
    <row r="30" spans="1:12" x14ac:dyDescent="0.4">
      <c r="A30" s="44" t="s">
        <v>115</v>
      </c>
      <c r="B30" s="167">
        <v>364</v>
      </c>
      <c r="C30" s="120">
        <v>352</v>
      </c>
      <c r="D30" s="84">
        <v>1.0340909090909092</v>
      </c>
      <c r="E30" s="91">
        <v>12</v>
      </c>
      <c r="F30" s="120">
        <v>745</v>
      </c>
      <c r="G30" s="115">
        <v>750</v>
      </c>
      <c r="H30" s="84">
        <v>0.99333333333333329</v>
      </c>
      <c r="I30" s="91">
        <v>-5</v>
      </c>
      <c r="J30" s="84">
        <v>0.48859060402684562</v>
      </c>
      <c r="K30" s="84">
        <v>0.46933333333333332</v>
      </c>
      <c r="L30" s="89">
        <v>1.9257270693512296E-2</v>
      </c>
    </row>
    <row r="31" spans="1:12" x14ac:dyDescent="0.4">
      <c r="A31" s="38" t="s">
        <v>114</v>
      </c>
      <c r="B31" s="167">
        <v>1130</v>
      </c>
      <c r="C31" s="120">
        <v>1287</v>
      </c>
      <c r="D31" s="84">
        <v>0.87801087801087796</v>
      </c>
      <c r="E31" s="91">
        <v>-157</v>
      </c>
      <c r="F31" s="120">
        <v>1350</v>
      </c>
      <c r="G31" s="115">
        <v>1517</v>
      </c>
      <c r="H31" s="84">
        <v>0.88991430454845089</v>
      </c>
      <c r="I31" s="91">
        <v>-167</v>
      </c>
      <c r="J31" s="84">
        <v>0.83703703703703702</v>
      </c>
      <c r="K31" s="84">
        <v>0.84838497033618987</v>
      </c>
      <c r="L31" s="89">
        <v>-1.1347933299152846E-2</v>
      </c>
    </row>
    <row r="32" spans="1:12" x14ac:dyDescent="0.4">
      <c r="A32" s="44" t="s">
        <v>113</v>
      </c>
      <c r="B32" s="167">
        <v>973</v>
      </c>
      <c r="C32" s="120">
        <v>834</v>
      </c>
      <c r="D32" s="79">
        <v>1.1666666666666667</v>
      </c>
      <c r="E32" s="97">
        <v>139</v>
      </c>
      <c r="F32" s="120">
        <v>1495</v>
      </c>
      <c r="G32" s="120">
        <v>1500</v>
      </c>
      <c r="H32" s="79">
        <v>0.9966666666666667</v>
      </c>
      <c r="I32" s="97">
        <v>-5</v>
      </c>
      <c r="J32" s="79">
        <v>0.65083612040133776</v>
      </c>
      <c r="K32" s="79">
        <v>0.55600000000000005</v>
      </c>
      <c r="L32" s="78">
        <v>9.4836120401337709E-2</v>
      </c>
    </row>
    <row r="33" spans="1:12" x14ac:dyDescent="0.4">
      <c r="A33" s="44" t="s">
        <v>112</v>
      </c>
      <c r="B33" s="165">
        <v>1598</v>
      </c>
      <c r="C33" s="164">
        <v>1449</v>
      </c>
      <c r="D33" s="79">
        <v>1.1028295376121464</v>
      </c>
      <c r="E33" s="97">
        <v>149</v>
      </c>
      <c r="F33" s="120">
        <v>1817</v>
      </c>
      <c r="G33" s="164">
        <v>1517</v>
      </c>
      <c r="H33" s="79">
        <v>1.1977587343441003</v>
      </c>
      <c r="I33" s="97">
        <v>300</v>
      </c>
      <c r="J33" s="79">
        <v>0.87947165657677495</v>
      </c>
      <c r="K33" s="79">
        <v>0.95517468688200391</v>
      </c>
      <c r="L33" s="78">
        <v>-7.5703030305228958E-2</v>
      </c>
    </row>
    <row r="34" spans="1:12" x14ac:dyDescent="0.4">
      <c r="A34" s="38" t="s">
        <v>111</v>
      </c>
      <c r="B34" s="163">
        <v>1077</v>
      </c>
      <c r="C34" s="112">
        <v>1057</v>
      </c>
      <c r="D34" s="84">
        <v>1.0189214758751182</v>
      </c>
      <c r="E34" s="91">
        <v>20</v>
      </c>
      <c r="F34" s="120">
        <v>1500</v>
      </c>
      <c r="G34" s="112">
        <v>1500</v>
      </c>
      <c r="H34" s="84">
        <v>1</v>
      </c>
      <c r="I34" s="91">
        <v>0</v>
      </c>
      <c r="J34" s="84">
        <v>0.71799999999999997</v>
      </c>
      <c r="K34" s="84">
        <v>0.70466666666666666</v>
      </c>
      <c r="L34" s="89">
        <v>1.3333333333333308E-2</v>
      </c>
    </row>
    <row r="35" spans="1:12" x14ac:dyDescent="0.4">
      <c r="A35" s="44" t="s">
        <v>110</v>
      </c>
      <c r="B35" s="167">
        <v>755</v>
      </c>
      <c r="C35" s="120">
        <v>0</v>
      </c>
      <c r="D35" s="84" t="e">
        <v>#DIV/0!</v>
      </c>
      <c r="E35" s="91">
        <v>755</v>
      </c>
      <c r="F35" s="120">
        <v>1490</v>
      </c>
      <c r="G35" s="120">
        <v>0</v>
      </c>
      <c r="H35" s="84" t="e">
        <v>#DIV/0!</v>
      </c>
      <c r="I35" s="91">
        <v>1490</v>
      </c>
      <c r="J35" s="84">
        <v>0.50671140939597314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77">
        <v>783</v>
      </c>
      <c r="C36" s="121">
        <v>884</v>
      </c>
      <c r="D36" s="88">
        <v>0.88574660633484159</v>
      </c>
      <c r="E36" s="93">
        <v>-101</v>
      </c>
      <c r="F36" s="121">
        <v>1170</v>
      </c>
      <c r="G36" s="121">
        <v>1259</v>
      </c>
      <c r="H36" s="88">
        <v>0.92930897537728352</v>
      </c>
      <c r="I36" s="93">
        <v>-89</v>
      </c>
      <c r="J36" s="88">
        <v>0.66923076923076918</v>
      </c>
      <c r="K36" s="88">
        <v>0.70214455917394758</v>
      </c>
      <c r="L36" s="87">
        <v>-3.2913789943178395E-2</v>
      </c>
    </row>
    <row r="37" spans="1:12" x14ac:dyDescent="0.4">
      <c r="A37" s="37" t="s">
        <v>109</v>
      </c>
      <c r="B37" s="167">
        <v>543</v>
      </c>
      <c r="C37" s="120">
        <v>575</v>
      </c>
      <c r="D37" s="82">
        <v>0.94434782608695655</v>
      </c>
      <c r="E37" s="92">
        <v>-32</v>
      </c>
      <c r="F37" s="120">
        <v>780</v>
      </c>
      <c r="G37" s="120">
        <v>858</v>
      </c>
      <c r="H37" s="82">
        <v>0.90909090909090906</v>
      </c>
      <c r="I37" s="92">
        <v>-78</v>
      </c>
      <c r="J37" s="82">
        <v>0.69615384615384612</v>
      </c>
      <c r="K37" s="82">
        <v>0.67016317016317017</v>
      </c>
      <c r="L37" s="81">
        <v>2.5990675990675949E-2</v>
      </c>
    </row>
    <row r="38" spans="1:12" x14ac:dyDescent="0.4">
      <c r="A38" s="38" t="s">
        <v>108</v>
      </c>
      <c r="B38" s="167">
        <v>240</v>
      </c>
      <c r="C38" s="120">
        <v>309</v>
      </c>
      <c r="D38" s="84">
        <v>0.77669902912621358</v>
      </c>
      <c r="E38" s="91">
        <v>-69</v>
      </c>
      <c r="F38" s="120">
        <v>390</v>
      </c>
      <c r="G38" s="120">
        <v>401</v>
      </c>
      <c r="H38" s="84">
        <v>0.972568578553616</v>
      </c>
      <c r="I38" s="91">
        <v>-11</v>
      </c>
      <c r="J38" s="84">
        <v>0.61538461538461542</v>
      </c>
      <c r="K38" s="84">
        <v>0.770573566084788</v>
      </c>
      <c r="L38" s="89">
        <v>-0.15518895070017258</v>
      </c>
    </row>
    <row r="39" spans="1:12" s="57" customFormat="1" x14ac:dyDescent="0.4">
      <c r="A39" s="66" t="s">
        <v>107</v>
      </c>
      <c r="B39" s="176">
        <v>86050</v>
      </c>
      <c r="C39" s="110">
        <v>87095</v>
      </c>
      <c r="D39" s="76">
        <v>0.98800160744015153</v>
      </c>
      <c r="E39" s="175">
        <v>-1045</v>
      </c>
      <c r="F39" s="176">
        <v>121681</v>
      </c>
      <c r="G39" s="110">
        <v>121736</v>
      </c>
      <c r="H39" s="76">
        <v>0.99954820266806865</v>
      </c>
      <c r="I39" s="175">
        <v>-55</v>
      </c>
      <c r="J39" s="76">
        <v>0.70717696271398167</v>
      </c>
      <c r="K39" s="76">
        <v>0.7154416113557206</v>
      </c>
      <c r="L39" s="90">
        <v>-8.2646486417389253E-3</v>
      </c>
    </row>
    <row r="40" spans="1:12" x14ac:dyDescent="0.4">
      <c r="A40" s="38" t="s">
        <v>84</v>
      </c>
      <c r="B40" s="174">
        <v>35959</v>
      </c>
      <c r="C40" s="118">
        <v>37443</v>
      </c>
      <c r="D40" s="98">
        <v>0.96036642363058511</v>
      </c>
      <c r="E40" s="97">
        <v>-1484</v>
      </c>
      <c r="F40" s="173">
        <v>46148</v>
      </c>
      <c r="G40" s="173">
        <v>45858</v>
      </c>
      <c r="H40" s="79">
        <v>1.0063238693357757</v>
      </c>
      <c r="I40" s="91">
        <v>290</v>
      </c>
      <c r="J40" s="84">
        <v>0.77921036664644183</v>
      </c>
      <c r="K40" s="84">
        <v>0.81649875703257879</v>
      </c>
      <c r="L40" s="89">
        <v>-3.728839038613696E-2</v>
      </c>
    </row>
    <row r="41" spans="1:12" x14ac:dyDescent="0.4">
      <c r="A41" s="38" t="s">
        <v>106</v>
      </c>
      <c r="B41" s="163">
        <v>1527</v>
      </c>
      <c r="C41" s="112">
        <v>1431</v>
      </c>
      <c r="D41" s="82">
        <v>1.0670859538784068</v>
      </c>
      <c r="E41" s="97">
        <v>96</v>
      </c>
      <c r="F41" s="163">
        <v>2160</v>
      </c>
      <c r="G41" s="163">
        <v>2160</v>
      </c>
      <c r="H41" s="79">
        <v>1</v>
      </c>
      <c r="I41" s="91">
        <v>0</v>
      </c>
      <c r="J41" s="84">
        <v>0.70694444444444449</v>
      </c>
      <c r="K41" s="84">
        <v>0.66249999999999998</v>
      </c>
      <c r="L41" s="89">
        <v>4.4444444444444509E-2</v>
      </c>
    </row>
    <row r="42" spans="1:12" x14ac:dyDescent="0.4">
      <c r="A42" s="38" t="s">
        <v>105</v>
      </c>
      <c r="B42" s="163">
        <v>3758</v>
      </c>
      <c r="C42" s="112">
        <v>3451</v>
      </c>
      <c r="D42" s="82">
        <v>1.0889597218197624</v>
      </c>
      <c r="E42" s="97">
        <v>307</v>
      </c>
      <c r="F42" s="163">
        <v>5140</v>
      </c>
      <c r="G42" s="163">
        <v>4150</v>
      </c>
      <c r="H42" s="79">
        <v>1.2385542168674699</v>
      </c>
      <c r="I42" s="91">
        <v>990</v>
      </c>
      <c r="J42" s="84">
        <v>0.73112840466926066</v>
      </c>
      <c r="K42" s="84">
        <v>0.83156626506024101</v>
      </c>
      <c r="L42" s="89">
        <v>-0.10043786039098035</v>
      </c>
    </row>
    <row r="43" spans="1:12" x14ac:dyDescent="0.4">
      <c r="A43" s="44" t="s">
        <v>104</v>
      </c>
      <c r="B43" s="163">
        <v>8422</v>
      </c>
      <c r="C43" s="112">
        <v>5617</v>
      </c>
      <c r="D43" s="82">
        <v>1.4993768915791348</v>
      </c>
      <c r="E43" s="97">
        <v>2805</v>
      </c>
      <c r="F43" s="165">
        <v>15037</v>
      </c>
      <c r="G43" s="165">
        <v>11320</v>
      </c>
      <c r="H43" s="79">
        <v>1.3283568904593639</v>
      </c>
      <c r="I43" s="91">
        <v>3717</v>
      </c>
      <c r="J43" s="84">
        <v>0.56008512336237282</v>
      </c>
      <c r="K43" s="84">
        <v>0.49620141342756185</v>
      </c>
      <c r="L43" s="89">
        <v>6.3883709934810962E-2</v>
      </c>
    </row>
    <row r="44" spans="1:12" x14ac:dyDescent="0.4">
      <c r="A44" s="44" t="s">
        <v>103</v>
      </c>
      <c r="B44" s="165">
        <v>4613</v>
      </c>
      <c r="C44" s="164">
        <v>4979</v>
      </c>
      <c r="D44" s="82">
        <v>0.92649126330588472</v>
      </c>
      <c r="E44" s="97">
        <v>-366</v>
      </c>
      <c r="F44" s="172">
        <v>7240</v>
      </c>
      <c r="G44" s="172">
        <v>6961</v>
      </c>
      <c r="H44" s="79">
        <v>1.0400804482114638</v>
      </c>
      <c r="I44" s="91">
        <v>279</v>
      </c>
      <c r="J44" s="84">
        <v>0.63715469613259668</v>
      </c>
      <c r="K44" s="84">
        <v>0.71527079442608821</v>
      </c>
      <c r="L44" s="89">
        <v>-7.8116098293491532E-2</v>
      </c>
    </row>
    <row r="45" spans="1:12" x14ac:dyDescent="0.4">
      <c r="A45" s="38" t="s">
        <v>82</v>
      </c>
      <c r="B45" s="163">
        <v>12579</v>
      </c>
      <c r="C45" s="112">
        <v>12832</v>
      </c>
      <c r="D45" s="82">
        <v>0.98028366583541149</v>
      </c>
      <c r="E45" s="97">
        <v>-253</v>
      </c>
      <c r="F45" s="163">
        <v>17368</v>
      </c>
      <c r="G45" s="163">
        <v>20507</v>
      </c>
      <c r="H45" s="79">
        <v>0.84693031647730044</v>
      </c>
      <c r="I45" s="91">
        <v>-3139</v>
      </c>
      <c r="J45" s="84">
        <v>0.72426301243666513</v>
      </c>
      <c r="K45" s="84">
        <v>0.62573755303067247</v>
      </c>
      <c r="L45" s="89">
        <v>9.8525459405992666E-2</v>
      </c>
    </row>
    <row r="46" spans="1:12" x14ac:dyDescent="0.4">
      <c r="A46" s="38" t="s">
        <v>83</v>
      </c>
      <c r="B46" s="165">
        <v>7650</v>
      </c>
      <c r="C46" s="164">
        <v>8566</v>
      </c>
      <c r="D46" s="86">
        <v>0.89306560821853842</v>
      </c>
      <c r="E46" s="97">
        <v>-916</v>
      </c>
      <c r="F46" s="163">
        <v>10890</v>
      </c>
      <c r="G46" s="163">
        <v>11090</v>
      </c>
      <c r="H46" s="79">
        <v>0.98196573489630301</v>
      </c>
      <c r="I46" s="91">
        <v>-200</v>
      </c>
      <c r="J46" s="84">
        <v>0.7024793388429752</v>
      </c>
      <c r="K46" s="84">
        <v>0.77240757439134355</v>
      </c>
      <c r="L46" s="89">
        <v>-6.9928235548368356E-2</v>
      </c>
    </row>
    <row r="47" spans="1:12" x14ac:dyDescent="0.4">
      <c r="A47" s="38" t="s">
        <v>81</v>
      </c>
      <c r="B47" s="163">
        <v>1715</v>
      </c>
      <c r="C47" s="112">
        <v>1824</v>
      </c>
      <c r="D47" s="84">
        <v>0.94024122807017541</v>
      </c>
      <c r="E47" s="97">
        <v>-109</v>
      </c>
      <c r="F47" s="167">
        <v>2790</v>
      </c>
      <c r="G47" s="167">
        <v>2790</v>
      </c>
      <c r="H47" s="79">
        <v>1</v>
      </c>
      <c r="I47" s="91">
        <v>0</v>
      </c>
      <c r="J47" s="84">
        <v>0.61469534050179209</v>
      </c>
      <c r="K47" s="84">
        <v>0.65376344086021509</v>
      </c>
      <c r="L47" s="89">
        <v>-3.9068100358423008E-2</v>
      </c>
    </row>
    <row r="48" spans="1:12" x14ac:dyDescent="0.4">
      <c r="A48" s="38" t="s">
        <v>102</v>
      </c>
      <c r="B48" s="165">
        <v>0</v>
      </c>
      <c r="C48" s="164">
        <v>0</v>
      </c>
      <c r="D48" s="82" t="e">
        <v>#DIV/0!</v>
      </c>
      <c r="E48" s="97">
        <v>0</v>
      </c>
      <c r="F48" s="165">
        <v>0</v>
      </c>
      <c r="G48" s="163">
        <v>0</v>
      </c>
      <c r="H48" s="79" t="e">
        <v>#DIV/0!</v>
      </c>
      <c r="I48" s="9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63">
        <v>2392</v>
      </c>
      <c r="C49" s="112">
        <v>2331</v>
      </c>
      <c r="D49" s="82">
        <v>1.0261690261690262</v>
      </c>
      <c r="E49" s="97">
        <v>61</v>
      </c>
      <c r="F49" s="163">
        <v>2790</v>
      </c>
      <c r="G49" s="163">
        <v>2790</v>
      </c>
      <c r="H49" s="79">
        <v>1</v>
      </c>
      <c r="I49" s="91">
        <v>0</v>
      </c>
      <c r="J49" s="84">
        <v>0.85734767025089609</v>
      </c>
      <c r="K49" s="84">
        <v>0.8354838709677419</v>
      </c>
      <c r="L49" s="89">
        <v>2.1863799283154184E-2</v>
      </c>
    </row>
    <row r="50" spans="1:12" x14ac:dyDescent="0.4">
      <c r="A50" s="44" t="s">
        <v>78</v>
      </c>
      <c r="B50" s="165">
        <v>1111</v>
      </c>
      <c r="C50" s="164">
        <v>1323</v>
      </c>
      <c r="D50" s="82">
        <v>0.83975812547241113</v>
      </c>
      <c r="E50" s="97">
        <v>-212</v>
      </c>
      <c r="F50" s="163">
        <v>2511</v>
      </c>
      <c r="G50" s="163">
        <v>2790</v>
      </c>
      <c r="H50" s="79">
        <v>0.9</v>
      </c>
      <c r="I50" s="91">
        <v>-279</v>
      </c>
      <c r="J50" s="84">
        <v>0.44245320589406612</v>
      </c>
      <c r="K50" s="79">
        <v>0.47419354838709676</v>
      </c>
      <c r="L50" s="78">
        <v>-3.1740342493030649E-2</v>
      </c>
    </row>
    <row r="51" spans="1:12" x14ac:dyDescent="0.4">
      <c r="A51" s="38" t="s">
        <v>101</v>
      </c>
      <c r="B51" s="163">
        <v>0</v>
      </c>
      <c r="C51" s="112">
        <v>1024</v>
      </c>
      <c r="D51" s="82">
        <v>0</v>
      </c>
      <c r="E51" s="91">
        <v>-1024</v>
      </c>
      <c r="F51" s="167">
        <v>0</v>
      </c>
      <c r="G51" s="167">
        <v>1660</v>
      </c>
      <c r="H51" s="79">
        <v>0</v>
      </c>
      <c r="I51" s="91">
        <v>-1660</v>
      </c>
      <c r="J51" s="84" t="e">
        <v>#DIV/0!</v>
      </c>
      <c r="K51" s="84">
        <v>0.61686746987951813</v>
      </c>
      <c r="L51" s="89" t="e">
        <v>#DIV/0!</v>
      </c>
    </row>
    <row r="52" spans="1:12" x14ac:dyDescent="0.4">
      <c r="A52" s="38" t="s">
        <v>100</v>
      </c>
      <c r="B52" s="165">
        <v>1538</v>
      </c>
      <c r="C52" s="164">
        <v>1808</v>
      </c>
      <c r="D52" s="82">
        <v>0.85066371681415931</v>
      </c>
      <c r="E52" s="91">
        <v>-270</v>
      </c>
      <c r="F52" s="165">
        <v>2790</v>
      </c>
      <c r="G52" s="165">
        <v>2790</v>
      </c>
      <c r="H52" s="84">
        <v>1</v>
      </c>
      <c r="I52" s="91">
        <v>0</v>
      </c>
      <c r="J52" s="84">
        <v>0.5512544802867384</v>
      </c>
      <c r="K52" s="84">
        <v>0.64802867383512541</v>
      </c>
      <c r="L52" s="89">
        <v>-9.6774193548387011E-2</v>
      </c>
    </row>
    <row r="53" spans="1:12" x14ac:dyDescent="0.4">
      <c r="A53" s="38" t="s">
        <v>75</v>
      </c>
      <c r="B53" s="163">
        <v>2732</v>
      </c>
      <c r="C53" s="112">
        <v>2570</v>
      </c>
      <c r="D53" s="82">
        <v>1.0630350194552529</v>
      </c>
      <c r="E53" s="91">
        <v>162</v>
      </c>
      <c r="F53" s="163">
        <v>3797</v>
      </c>
      <c r="G53" s="163">
        <v>3880</v>
      </c>
      <c r="H53" s="84">
        <v>0.97860824742268038</v>
      </c>
      <c r="I53" s="91">
        <v>-83</v>
      </c>
      <c r="J53" s="84">
        <v>0.71951540690018434</v>
      </c>
      <c r="K53" s="84">
        <v>0.66237113402061853</v>
      </c>
      <c r="L53" s="89">
        <v>5.7144272879565805E-2</v>
      </c>
    </row>
    <row r="54" spans="1:12" x14ac:dyDescent="0.4">
      <c r="A54" s="38" t="s">
        <v>77</v>
      </c>
      <c r="B54" s="165">
        <v>796</v>
      </c>
      <c r="C54" s="164">
        <v>741</v>
      </c>
      <c r="D54" s="82">
        <v>1.0742240215924426</v>
      </c>
      <c r="E54" s="91">
        <v>55</v>
      </c>
      <c r="F54" s="163">
        <v>1360</v>
      </c>
      <c r="G54" s="163">
        <v>1330</v>
      </c>
      <c r="H54" s="84">
        <v>1.0225563909774436</v>
      </c>
      <c r="I54" s="91">
        <v>30</v>
      </c>
      <c r="J54" s="84">
        <v>0.58529411764705885</v>
      </c>
      <c r="K54" s="84">
        <v>0.55714285714285716</v>
      </c>
      <c r="L54" s="89">
        <v>2.8151260504201692E-2</v>
      </c>
    </row>
    <row r="55" spans="1:12" x14ac:dyDescent="0.4">
      <c r="A55" s="38" t="s">
        <v>76</v>
      </c>
      <c r="B55" s="163">
        <v>1258</v>
      </c>
      <c r="C55" s="112">
        <v>1155</v>
      </c>
      <c r="D55" s="82">
        <v>1.0891774891774892</v>
      </c>
      <c r="E55" s="91">
        <v>103</v>
      </c>
      <c r="F55" s="165">
        <v>1660</v>
      </c>
      <c r="G55" s="165">
        <v>1660</v>
      </c>
      <c r="H55" s="84">
        <v>1</v>
      </c>
      <c r="I55" s="91">
        <v>0</v>
      </c>
      <c r="J55" s="84">
        <v>0.75783132530120478</v>
      </c>
      <c r="K55" s="84">
        <v>0.69578313253012047</v>
      </c>
      <c r="L55" s="89">
        <v>6.204819277108431E-2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2008年6月下旬航空旅客輸送実績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30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７月(月間)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6" t="s">
        <v>155</v>
      </c>
      <c r="C4" s="277" t="s">
        <v>154</v>
      </c>
      <c r="D4" s="261" t="s">
        <v>90</v>
      </c>
      <c r="E4" s="261"/>
      <c r="F4" s="258" t="s">
        <v>155</v>
      </c>
      <c r="G4" s="258" t="s">
        <v>154</v>
      </c>
      <c r="H4" s="261" t="s">
        <v>90</v>
      </c>
      <c r="I4" s="261"/>
      <c r="J4" s="258" t="s">
        <v>155</v>
      </c>
      <c r="K4" s="258" t="s">
        <v>154</v>
      </c>
      <c r="L4" s="259" t="s">
        <v>88</v>
      </c>
    </row>
    <row r="5" spans="1:17" s="64" customFormat="1" x14ac:dyDescent="0.4">
      <c r="A5" s="261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536584</v>
      </c>
      <c r="C6" s="110">
        <v>494397</v>
      </c>
      <c r="D6" s="76">
        <v>1.0853302103370368</v>
      </c>
      <c r="E6" s="77">
        <v>42187</v>
      </c>
      <c r="F6" s="110">
        <v>773487</v>
      </c>
      <c r="G6" s="110">
        <v>718509</v>
      </c>
      <c r="H6" s="76">
        <v>1.0765167868460939</v>
      </c>
      <c r="I6" s="77">
        <v>54978</v>
      </c>
      <c r="J6" s="76">
        <v>0.69372077358766215</v>
      </c>
      <c r="K6" s="76">
        <v>0.6880874143538912</v>
      </c>
      <c r="L6" s="90">
        <v>5.6333592337709515E-3</v>
      </c>
    </row>
    <row r="7" spans="1:17" s="57" customFormat="1" x14ac:dyDescent="0.4">
      <c r="A7" s="66" t="s">
        <v>87</v>
      </c>
      <c r="B7" s="110">
        <v>260899</v>
      </c>
      <c r="C7" s="110">
        <v>234754</v>
      </c>
      <c r="D7" s="76">
        <v>1.1113719042061052</v>
      </c>
      <c r="E7" s="77">
        <v>26145</v>
      </c>
      <c r="F7" s="110">
        <v>376843</v>
      </c>
      <c r="G7" s="110">
        <v>337798</v>
      </c>
      <c r="H7" s="76">
        <v>1.1155868299989935</v>
      </c>
      <c r="I7" s="77">
        <v>39045</v>
      </c>
      <c r="J7" s="76">
        <v>0.69232810480757234</v>
      </c>
      <c r="K7" s="76">
        <v>0.69495378895079307</v>
      </c>
      <c r="L7" s="90">
        <v>-2.6256841432207301E-3</v>
      </c>
    </row>
    <row r="8" spans="1:17" x14ac:dyDescent="0.4">
      <c r="A8" s="69" t="s">
        <v>95</v>
      </c>
      <c r="B8" s="121">
        <v>208232</v>
      </c>
      <c r="C8" s="121">
        <v>186203</v>
      </c>
      <c r="D8" s="88">
        <v>1.1183063645591103</v>
      </c>
      <c r="E8" s="74">
        <v>22029</v>
      </c>
      <c r="F8" s="121">
        <v>299643</v>
      </c>
      <c r="G8" s="121">
        <v>267332</v>
      </c>
      <c r="H8" s="88">
        <v>1.120864692591983</v>
      </c>
      <c r="I8" s="74">
        <v>32311</v>
      </c>
      <c r="J8" s="88">
        <v>0.6949336376955243</v>
      </c>
      <c r="K8" s="88">
        <v>0.69652342405697787</v>
      </c>
      <c r="L8" s="87">
        <v>-1.5897863614535712E-3</v>
      </c>
    </row>
    <row r="9" spans="1:17" x14ac:dyDescent="0.4">
      <c r="A9" s="37" t="s">
        <v>84</v>
      </c>
      <c r="B9" s="191">
        <v>128365</v>
      </c>
      <c r="C9" s="191">
        <v>112965</v>
      </c>
      <c r="D9" s="82">
        <v>1.1363254105253839</v>
      </c>
      <c r="E9" s="83">
        <v>15400</v>
      </c>
      <c r="F9" s="191">
        <v>167368</v>
      </c>
      <c r="G9" s="191">
        <v>151466</v>
      </c>
      <c r="H9" s="82">
        <v>1.1049872578664519</v>
      </c>
      <c r="I9" s="83">
        <v>15902</v>
      </c>
      <c r="J9" s="82">
        <v>0.76696262128961334</v>
      </c>
      <c r="K9" s="82">
        <v>0.74581094106928292</v>
      </c>
      <c r="L9" s="81">
        <v>2.1151680220330427E-2</v>
      </c>
    </row>
    <row r="10" spans="1:17" x14ac:dyDescent="0.4">
      <c r="A10" s="38" t="s">
        <v>86</v>
      </c>
      <c r="B10" s="183">
        <v>15446</v>
      </c>
      <c r="C10" s="183">
        <v>15218</v>
      </c>
      <c r="D10" s="84">
        <v>1.0149822578525431</v>
      </c>
      <c r="E10" s="71">
        <v>228</v>
      </c>
      <c r="F10" s="183">
        <v>19154</v>
      </c>
      <c r="G10" s="183">
        <v>19622</v>
      </c>
      <c r="H10" s="84">
        <v>0.97614922026297013</v>
      </c>
      <c r="I10" s="71">
        <v>-468</v>
      </c>
      <c r="J10" s="84">
        <v>0.80641119348438972</v>
      </c>
      <c r="K10" s="84">
        <v>0.77555804709000098</v>
      </c>
      <c r="L10" s="89">
        <v>3.0853146394388742E-2</v>
      </c>
    </row>
    <row r="11" spans="1:17" x14ac:dyDescent="0.4">
      <c r="A11" s="38" t="s">
        <v>104</v>
      </c>
      <c r="B11" s="183">
        <v>22943</v>
      </c>
      <c r="C11" s="183">
        <v>17435</v>
      </c>
      <c r="D11" s="84">
        <v>1.3159162603957557</v>
      </c>
      <c r="E11" s="71">
        <v>5508</v>
      </c>
      <c r="F11" s="183">
        <v>45020</v>
      </c>
      <c r="G11" s="183">
        <v>34816</v>
      </c>
      <c r="H11" s="84">
        <v>1.2930836397058822</v>
      </c>
      <c r="I11" s="71">
        <v>10204</v>
      </c>
      <c r="J11" s="84">
        <v>0.50961794757885381</v>
      </c>
      <c r="K11" s="84">
        <v>0.50077550551470584</v>
      </c>
      <c r="L11" s="89">
        <v>8.8424420641479706E-3</v>
      </c>
    </row>
    <row r="12" spans="1:17" x14ac:dyDescent="0.4">
      <c r="A12" s="38" t="s">
        <v>82</v>
      </c>
      <c r="B12" s="183">
        <v>20157</v>
      </c>
      <c r="C12" s="183">
        <v>16381</v>
      </c>
      <c r="D12" s="84">
        <v>1.2305109578169831</v>
      </c>
      <c r="E12" s="71">
        <v>3776</v>
      </c>
      <c r="F12" s="183">
        <v>30052</v>
      </c>
      <c r="G12" s="183">
        <v>21470</v>
      </c>
      <c r="H12" s="84">
        <v>1.3997205402887751</v>
      </c>
      <c r="I12" s="71">
        <v>8582</v>
      </c>
      <c r="J12" s="84">
        <v>0.67073738852655396</v>
      </c>
      <c r="K12" s="84">
        <v>0.76297158826269218</v>
      </c>
      <c r="L12" s="89">
        <v>-9.2234199736138223E-2</v>
      </c>
    </row>
    <row r="13" spans="1:17" x14ac:dyDescent="0.4">
      <c r="A13" s="38" t="s">
        <v>83</v>
      </c>
      <c r="B13" s="183">
        <v>21321</v>
      </c>
      <c r="C13" s="183">
        <v>18020</v>
      </c>
      <c r="D13" s="84">
        <v>1.1831853496115428</v>
      </c>
      <c r="E13" s="71">
        <v>3301</v>
      </c>
      <c r="F13" s="183">
        <v>38049</v>
      </c>
      <c r="G13" s="183">
        <v>32128</v>
      </c>
      <c r="H13" s="84">
        <v>1.1842940737051793</v>
      </c>
      <c r="I13" s="71">
        <v>5921</v>
      </c>
      <c r="J13" s="84">
        <v>0.5603563825593314</v>
      </c>
      <c r="K13" s="84">
        <v>0.56088147410358569</v>
      </c>
      <c r="L13" s="89">
        <v>-5.2509154425428584E-4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3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82">
        <v>0</v>
      </c>
      <c r="C16" s="182">
        <v>6184</v>
      </c>
      <c r="D16" s="35">
        <v>0</v>
      </c>
      <c r="E16" s="36">
        <v>-6184</v>
      </c>
      <c r="F16" s="182">
        <v>0</v>
      </c>
      <c r="G16" s="182">
        <v>7830</v>
      </c>
      <c r="H16" s="35">
        <v>0</v>
      </c>
      <c r="I16" s="48">
        <v>-7830</v>
      </c>
      <c r="J16" s="35" t="e">
        <v>#DIV/0!</v>
      </c>
      <c r="K16" s="35">
        <v>0.78978288633461047</v>
      </c>
      <c r="L16" s="34" t="e">
        <v>#DIV/0!</v>
      </c>
    </row>
    <row r="17" spans="1:12" s="27" customFormat="1" x14ac:dyDescent="0.4">
      <c r="A17" s="44" t="s">
        <v>126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125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49820</v>
      </c>
      <c r="C19" s="121">
        <v>45692</v>
      </c>
      <c r="D19" s="88">
        <v>1.0903440427208264</v>
      </c>
      <c r="E19" s="74">
        <v>4128</v>
      </c>
      <c r="F19" s="121">
        <v>71895</v>
      </c>
      <c r="G19" s="121">
        <v>65195</v>
      </c>
      <c r="H19" s="88">
        <v>1.1027686172252473</v>
      </c>
      <c r="I19" s="74">
        <v>6700</v>
      </c>
      <c r="J19" s="88">
        <v>0.69295500382502262</v>
      </c>
      <c r="K19" s="88">
        <v>0.70085129227701515</v>
      </c>
      <c r="L19" s="87">
        <v>-7.896288451992528E-3</v>
      </c>
    </row>
    <row r="20" spans="1:12" x14ac:dyDescent="0.4">
      <c r="A20" s="37" t="s">
        <v>124</v>
      </c>
      <c r="B20" s="191">
        <v>307</v>
      </c>
      <c r="C20" s="186">
        <v>2722</v>
      </c>
      <c r="D20" s="82">
        <v>0.11278471711976489</v>
      </c>
      <c r="E20" s="83">
        <v>-2415</v>
      </c>
      <c r="F20" s="191">
        <v>1195</v>
      </c>
      <c r="G20" s="186">
        <v>4345</v>
      </c>
      <c r="H20" s="82">
        <v>0.27502876869965476</v>
      </c>
      <c r="I20" s="83">
        <v>-3150</v>
      </c>
      <c r="J20" s="82">
        <v>0.2569037656903766</v>
      </c>
      <c r="K20" s="82">
        <v>0.6264672036823935</v>
      </c>
      <c r="L20" s="81">
        <v>-0.36956343799201691</v>
      </c>
    </row>
    <row r="21" spans="1:12" x14ac:dyDescent="0.4">
      <c r="A21" s="38" t="s">
        <v>104</v>
      </c>
      <c r="B21" s="183">
        <v>2531</v>
      </c>
      <c r="C21" s="182">
        <v>2319</v>
      </c>
      <c r="D21" s="84">
        <v>1.0914187149633463</v>
      </c>
      <c r="E21" s="71">
        <v>212</v>
      </c>
      <c r="F21" s="183">
        <v>4630</v>
      </c>
      <c r="G21" s="182">
        <v>4345</v>
      </c>
      <c r="H21" s="84">
        <v>1.0655926352128884</v>
      </c>
      <c r="I21" s="71">
        <v>285</v>
      </c>
      <c r="J21" s="84">
        <v>0.54665226781857457</v>
      </c>
      <c r="K21" s="84">
        <v>0.53371691599539706</v>
      </c>
      <c r="L21" s="89">
        <v>1.293535182317751E-2</v>
      </c>
    </row>
    <row r="22" spans="1:12" x14ac:dyDescent="0.4">
      <c r="A22" s="38" t="s">
        <v>123</v>
      </c>
      <c r="B22" s="183">
        <v>3336</v>
      </c>
      <c r="C22" s="182">
        <v>2426</v>
      </c>
      <c r="D22" s="84">
        <v>1.3751030502885409</v>
      </c>
      <c r="E22" s="71">
        <v>910</v>
      </c>
      <c r="F22" s="183">
        <v>4540</v>
      </c>
      <c r="G22" s="182">
        <v>4075</v>
      </c>
      <c r="H22" s="84">
        <v>1.1141104294478528</v>
      </c>
      <c r="I22" s="71">
        <v>465</v>
      </c>
      <c r="J22" s="84">
        <v>0.7348017621145374</v>
      </c>
      <c r="K22" s="84">
        <v>0.59533742331288342</v>
      </c>
      <c r="L22" s="89">
        <v>0.13946433880165399</v>
      </c>
    </row>
    <row r="23" spans="1:12" x14ac:dyDescent="0.4">
      <c r="A23" s="38" t="s">
        <v>122</v>
      </c>
      <c r="B23" s="183">
        <v>6463</v>
      </c>
      <c r="C23" s="182">
        <v>6099</v>
      </c>
      <c r="D23" s="84">
        <v>1.0596819150680439</v>
      </c>
      <c r="E23" s="71">
        <v>364</v>
      </c>
      <c r="F23" s="183">
        <v>7180</v>
      </c>
      <c r="G23" s="182">
        <v>6420</v>
      </c>
      <c r="H23" s="84">
        <v>1.118380062305296</v>
      </c>
      <c r="I23" s="71">
        <v>760</v>
      </c>
      <c r="J23" s="84">
        <v>0.90013927576601671</v>
      </c>
      <c r="K23" s="84">
        <v>0.95</v>
      </c>
      <c r="L23" s="89">
        <v>-4.9860724233983245E-2</v>
      </c>
    </row>
    <row r="24" spans="1:12" x14ac:dyDescent="0.4">
      <c r="A24" s="38" t="s">
        <v>121</v>
      </c>
      <c r="B24" s="185">
        <v>5679</v>
      </c>
      <c r="C24" s="184">
        <v>5839</v>
      </c>
      <c r="D24" s="79">
        <v>0.9725980476108923</v>
      </c>
      <c r="E24" s="70">
        <v>-160</v>
      </c>
      <c r="F24" s="185">
        <v>6330</v>
      </c>
      <c r="G24" s="184">
        <v>6759</v>
      </c>
      <c r="H24" s="79">
        <v>0.93652907234798044</v>
      </c>
      <c r="I24" s="70">
        <v>-429</v>
      </c>
      <c r="J24" s="79">
        <v>0.8971563981042654</v>
      </c>
      <c r="K24" s="79">
        <v>0.86388519011688114</v>
      </c>
      <c r="L24" s="78">
        <v>3.3271207987384255E-2</v>
      </c>
    </row>
    <row r="25" spans="1:12" x14ac:dyDescent="0.4">
      <c r="A25" s="44" t="s">
        <v>120</v>
      </c>
      <c r="B25" s="183">
        <v>1189</v>
      </c>
      <c r="C25" s="182">
        <v>1363</v>
      </c>
      <c r="D25" s="84">
        <v>0.87234042553191493</v>
      </c>
      <c r="E25" s="71">
        <v>-174</v>
      </c>
      <c r="F25" s="183">
        <v>2095</v>
      </c>
      <c r="G25" s="182">
        <v>2660</v>
      </c>
      <c r="H25" s="84">
        <v>0.78759398496240607</v>
      </c>
      <c r="I25" s="71">
        <v>-565</v>
      </c>
      <c r="J25" s="84">
        <v>0.56754176610978524</v>
      </c>
      <c r="K25" s="84">
        <v>0.51240601503759398</v>
      </c>
      <c r="L25" s="89">
        <v>5.5135751072191264E-2</v>
      </c>
    </row>
    <row r="26" spans="1:12" x14ac:dyDescent="0.4">
      <c r="A26" s="44" t="s">
        <v>119</v>
      </c>
      <c r="B26" s="183">
        <v>3854</v>
      </c>
      <c r="C26" s="182">
        <v>4168</v>
      </c>
      <c r="D26" s="84">
        <v>0.92466410748560457</v>
      </c>
      <c r="E26" s="71">
        <v>-314</v>
      </c>
      <c r="F26" s="183">
        <v>4645</v>
      </c>
      <c r="G26" s="182">
        <v>4667</v>
      </c>
      <c r="H26" s="84">
        <v>0.99528605099635736</v>
      </c>
      <c r="I26" s="71">
        <v>-22</v>
      </c>
      <c r="J26" s="84">
        <v>0.82970936490850378</v>
      </c>
      <c r="K26" s="84">
        <v>0.89307906578101559</v>
      </c>
      <c r="L26" s="89">
        <v>-6.3369700872511814E-2</v>
      </c>
    </row>
    <row r="27" spans="1:12" x14ac:dyDescent="0.4">
      <c r="A27" s="38" t="s">
        <v>118</v>
      </c>
      <c r="B27" s="183">
        <v>2663</v>
      </c>
      <c r="C27" s="182">
        <v>3495</v>
      </c>
      <c r="D27" s="84">
        <v>0.76194563662374826</v>
      </c>
      <c r="E27" s="71">
        <v>-832</v>
      </c>
      <c r="F27" s="183">
        <v>4495</v>
      </c>
      <c r="G27" s="182">
        <v>4635</v>
      </c>
      <c r="H27" s="84">
        <v>0.96979503775620279</v>
      </c>
      <c r="I27" s="71">
        <v>-140</v>
      </c>
      <c r="J27" s="84">
        <v>0.59243604004449391</v>
      </c>
      <c r="K27" s="84">
        <v>0.75404530744336573</v>
      </c>
      <c r="L27" s="89">
        <v>-0.16160926739887183</v>
      </c>
    </row>
    <row r="28" spans="1:12" x14ac:dyDescent="0.4">
      <c r="A28" s="38" t="s">
        <v>117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1695</v>
      </c>
      <c r="C29" s="184">
        <v>1863</v>
      </c>
      <c r="D29" s="79">
        <v>0.90982286634460552</v>
      </c>
      <c r="E29" s="70">
        <v>-168</v>
      </c>
      <c r="F29" s="185">
        <v>2995</v>
      </c>
      <c r="G29" s="184">
        <v>2562</v>
      </c>
      <c r="H29" s="79">
        <v>1.169008587041374</v>
      </c>
      <c r="I29" s="70">
        <v>433</v>
      </c>
      <c r="J29" s="79">
        <v>0.56594323873121866</v>
      </c>
      <c r="K29" s="79">
        <v>0.72716627634660425</v>
      </c>
      <c r="L29" s="78">
        <v>-0.16122303761538559</v>
      </c>
    </row>
    <row r="30" spans="1:12" x14ac:dyDescent="0.4">
      <c r="A30" s="44" t="s">
        <v>115</v>
      </c>
      <c r="B30" s="183">
        <v>964</v>
      </c>
      <c r="C30" s="182">
        <v>684</v>
      </c>
      <c r="D30" s="84">
        <v>1.4093567251461989</v>
      </c>
      <c r="E30" s="71">
        <v>280</v>
      </c>
      <c r="F30" s="183">
        <v>1940</v>
      </c>
      <c r="G30" s="182">
        <v>1800</v>
      </c>
      <c r="H30" s="84">
        <v>1.0777777777777777</v>
      </c>
      <c r="I30" s="71">
        <v>140</v>
      </c>
      <c r="J30" s="84">
        <v>0.49690721649484537</v>
      </c>
      <c r="K30" s="84">
        <v>0.38</v>
      </c>
      <c r="L30" s="89">
        <v>0.11690721649484537</v>
      </c>
    </row>
    <row r="31" spans="1:12" x14ac:dyDescent="0.4">
      <c r="A31" s="38" t="s">
        <v>114</v>
      </c>
      <c r="B31" s="183">
        <v>3694</v>
      </c>
      <c r="C31" s="182">
        <v>3670</v>
      </c>
      <c r="D31" s="84">
        <v>1.0065395095367848</v>
      </c>
      <c r="E31" s="71">
        <v>24</v>
      </c>
      <c r="F31" s="183">
        <v>4935</v>
      </c>
      <c r="G31" s="182">
        <v>4490</v>
      </c>
      <c r="H31" s="84">
        <v>1.0991091314031181</v>
      </c>
      <c r="I31" s="71">
        <v>445</v>
      </c>
      <c r="J31" s="84">
        <v>0.74853090172239112</v>
      </c>
      <c r="K31" s="84">
        <v>0.81737193763919824</v>
      </c>
      <c r="L31" s="89">
        <v>-6.8841035916807125E-2</v>
      </c>
    </row>
    <row r="32" spans="1:12" x14ac:dyDescent="0.4">
      <c r="A32" s="44" t="s">
        <v>113</v>
      </c>
      <c r="B32" s="185">
        <v>2902</v>
      </c>
      <c r="C32" s="184">
        <v>2495</v>
      </c>
      <c r="D32" s="79">
        <v>1.1631262525050101</v>
      </c>
      <c r="E32" s="70">
        <v>407</v>
      </c>
      <c r="F32" s="185">
        <v>4645</v>
      </c>
      <c r="G32" s="184">
        <v>4495</v>
      </c>
      <c r="H32" s="79">
        <v>1.0333704115684093</v>
      </c>
      <c r="I32" s="70">
        <v>150</v>
      </c>
      <c r="J32" s="79">
        <v>0.62475780409041981</v>
      </c>
      <c r="K32" s="79">
        <v>0.55506117908787544</v>
      </c>
      <c r="L32" s="78">
        <v>6.9696625002544366E-2</v>
      </c>
    </row>
    <row r="33" spans="1:12" x14ac:dyDescent="0.4">
      <c r="A33" s="44" t="s">
        <v>112</v>
      </c>
      <c r="B33" s="185">
        <v>3847</v>
      </c>
      <c r="C33" s="184">
        <v>3611</v>
      </c>
      <c r="D33" s="79">
        <v>1.0653558571032955</v>
      </c>
      <c r="E33" s="70">
        <v>236</v>
      </c>
      <c r="F33" s="185">
        <v>4645</v>
      </c>
      <c r="G33" s="184">
        <v>5257</v>
      </c>
      <c r="H33" s="79">
        <v>0.88358379303785428</v>
      </c>
      <c r="I33" s="70">
        <v>-612</v>
      </c>
      <c r="J33" s="79">
        <v>0.82820236813778259</v>
      </c>
      <c r="K33" s="79">
        <v>0.68689366558873888</v>
      </c>
      <c r="L33" s="78">
        <v>0.14130870254904371</v>
      </c>
    </row>
    <row r="34" spans="1:12" x14ac:dyDescent="0.4">
      <c r="A34" s="38" t="s">
        <v>111</v>
      </c>
      <c r="B34" s="183">
        <v>3389</v>
      </c>
      <c r="C34" s="182">
        <v>2647</v>
      </c>
      <c r="D34" s="84">
        <v>1.2803173403853418</v>
      </c>
      <c r="E34" s="71">
        <v>742</v>
      </c>
      <c r="F34" s="183">
        <v>4650</v>
      </c>
      <c r="G34" s="182">
        <v>4345</v>
      </c>
      <c r="H34" s="84">
        <v>1.0701956271576525</v>
      </c>
      <c r="I34" s="71">
        <v>305</v>
      </c>
      <c r="J34" s="84">
        <v>0.72881720430107522</v>
      </c>
      <c r="K34" s="84">
        <v>0.60920598388952818</v>
      </c>
      <c r="L34" s="89">
        <v>0.11961122041154704</v>
      </c>
    </row>
    <row r="35" spans="1:12" x14ac:dyDescent="0.4">
      <c r="A35" s="44" t="s">
        <v>110</v>
      </c>
      <c r="B35" s="183">
        <v>7307</v>
      </c>
      <c r="C35" s="182">
        <v>2291</v>
      </c>
      <c r="D35" s="84">
        <v>3.1894369271060672</v>
      </c>
      <c r="E35" s="71">
        <v>5016</v>
      </c>
      <c r="F35" s="183">
        <v>12975</v>
      </c>
      <c r="G35" s="182">
        <v>4340</v>
      </c>
      <c r="H35" s="84">
        <v>2.9896313364055298</v>
      </c>
      <c r="I35" s="71">
        <v>8635</v>
      </c>
      <c r="J35" s="84">
        <v>0.56315992292870909</v>
      </c>
      <c r="K35" s="84">
        <v>0.52788018433179729</v>
      </c>
      <c r="L35" s="89">
        <v>3.5279738596911803E-2</v>
      </c>
    </row>
    <row r="36" spans="1:12" x14ac:dyDescent="0.4">
      <c r="A36" s="69" t="s">
        <v>93</v>
      </c>
      <c r="B36" s="121">
        <v>2847</v>
      </c>
      <c r="C36" s="121">
        <v>2859</v>
      </c>
      <c r="D36" s="88">
        <v>0.99580272822665272</v>
      </c>
      <c r="E36" s="74">
        <v>-12</v>
      </c>
      <c r="F36" s="121">
        <v>5305</v>
      </c>
      <c r="G36" s="121">
        <v>5271</v>
      </c>
      <c r="H36" s="88">
        <v>1.0064503889205085</v>
      </c>
      <c r="I36" s="74">
        <v>34</v>
      </c>
      <c r="J36" s="88">
        <v>0.53666352497643732</v>
      </c>
      <c r="K36" s="88">
        <v>0.54240182128628345</v>
      </c>
      <c r="L36" s="87">
        <v>-5.7382963098461248E-3</v>
      </c>
    </row>
    <row r="37" spans="1:12" x14ac:dyDescent="0.4">
      <c r="A37" s="37" t="s">
        <v>109</v>
      </c>
      <c r="B37" s="191">
        <v>2168</v>
      </c>
      <c r="C37" s="186">
        <v>2196</v>
      </c>
      <c r="D37" s="82">
        <v>0.98724954462659376</v>
      </c>
      <c r="E37" s="83">
        <v>-28</v>
      </c>
      <c r="F37" s="191">
        <v>4096</v>
      </c>
      <c r="G37" s="186">
        <v>4101</v>
      </c>
      <c r="H37" s="82">
        <v>0.99878078517434776</v>
      </c>
      <c r="I37" s="83">
        <v>-5</v>
      </c>
      <c r="J37" s="82">
        <v>0.529296875</v>
      </c>
      <c r="K37" s="82">
        <v>0.53547915142648139</v>
      </c>
      <c r="L37" s="81">
        <v>-6.1822764264813923E-3</v>
      </c>
    </row>
    <row r="38" spans="1:12" x14ac:dyDescent="0.4">
      <c r="A38" s="38" t="s">
        <v>108</v>
      </c>
      <c r="B38" s="183">
        <v>679</v>
      </c>
      <c r="C38" s="182">
        <v>663</v>
      </c>
      <c r="D38" s="84">
        <v>1.0241327300150829</v>
      </c>
      <c r="E38" s="71">
        <v>16</v>
      </c>
      <c r="F38" s="183">
        <v>1209</v>
      </c>
      <c r="G38" s="182">
        <v>1170</v>
      </c>
      <c r="H38" s="84">
        <v>1.0333333333333334</v>
      </c>
      <c r="I38" s="71">
        <v>39</v>
      </c>
      <c r="J38" s="84">
        <v>0.5616211745244003</v>
      </c>
      <c r="K38" s="84">
        <v>0.56666666666666665</v>
      </c>
      <c r="L38" s="89">
        <v>-5.0454921422663501E-3</v>
      </c>
    </row>
    <row r="39" spans="1:12" s="57" customFormat="1" x14ac:dyDescent="0.4">
      <c r="A39" s="66" t="s">
        <v>107</v>
      </c>
      <c r="B39" s="110">
        <v>259894</v>
      </c>
      <c r="C39" s="110">
        <v>240955</v>
      </c>
      <c r="D39" s="76">
        <v>1.0785997385403914</v>
      </c>
      <c r="E39" s="77">
        <v>18939</v>
      </c>
      <c r="F39" s="110">
        <v>377683</v>
      </c>
      <c r="G39" s="110">
        <v>353651</v>
      </c>
      <c r="H39" s="76">
        <v>1.0679539998473071</v>
      </c>
      <c r="I39" s="77">
        <v>24032</v>
      </c>
      <c r="J39" s="76">
        <v>0.68812734488976202</v>
      </c>
      <c r="K39" s="76">
        <v>0.68133555397835721</v>
      </c>
      <c r="L39" s="90">
        <v>6.7917909114048047E-3</v>
      </c>
    </row>
    <row r="40" spans="1:12" x14ac:dyDescent="0.4">
      <c r="A40" s="38" t="s">
        <v>84</v>
      </c>
      <c r="B40" s="182">
        <v>111539</v>
      </c>
      <c r="C40" s="190">
        <v>107535</v>
      </c>
      <c r="D40" s="98">
        <v>1.0372343888036453</v>
      </c>
      <c r="E40" s="70">
        <v>4004</v>
      </c>
      <c r="F40" s="189">
        <v>137885</v>
      </c>
      <c r="G40" s="182">
        <v>135989</v>
      </c>
      <c r="H40" s="79">
        <v>1.013942304156954</v>
      </c>
      <c r="I40" s="71">
        <v>1896</v>
      </c>
      <c r="J40" s="84">
        <v>0.80892772962976389</v>
      </c>
      <c r="K40" s="84">
        <v>0.79076248814242334</v>
      </c>
      <c r="L40" s="89">
        <v>1.8165241487340555E-2</v>
      </c>
    </row>
    <row r="41" spans="1:12" x14ac:dyDescent="0.4">
      <c r="A41" s="38" t="s">
        <v>106</v>
      </c>
      <c r="B41" s="182">
        <v>5717</v>
      </c>
      <c r="C41" s="182">
        <v>4439</v>
      </c>
      <c r="D41" s="82">
        <v>1.2879026807839604</v>
      </c>
      <c r="E41" s="70">
        <v>1278</v>
      </c>
      <c r="F41" s="183">
        <v>6688</v>
      </c>
      <c r="G41" s="182">
        <v>6263</v>
      </c>
      <c r="H41" s="79">
        <v>1.0678588535845441</v>
      </c>
      <c r="I41" s="71">
        <v>425</v>
      </c>
      <c r="J41" s="84">
        <v>0.85481459330143539</v>
      </c>
      <c r="K41" s="84">
        <v>0.70876576720421525</v>
      </c>
      <c r="L41" s="89">
        <v>0.14604882609722014</v>
      </c>
    </row>
    <row r="42" spans="1:12" x14ac:dyDescent="0.4">
      <c r="A42" s="38" t="s">
        <v>105</v>
      </c>
      <c r="B42" s="182">
        <v>12763</v>
      </c>
      <c r="C42" s="182">
        <v>13610</v>
      </c>
      <c r="D42" s="82">
        <v>0.93776634827332839</v>
      </c>
      <c r="E42" s="70">
        <v>-847</v>
      </c>
      <c r="F42" s="183">
        <v>19840</v>
      </c>
      <c r="G42" s="182">
        <v>17472</v>
      </c>
      <c r="H42" s="79">
        <v>1.1355311355311355</v>
      </c>
      <c r="I42" s="71">
        <v>2368</v>
      </c>
      <c r="J42" s="84">
        <v>0.64329637096774195</v>
      </c>
      <c r="K42" s="84">
        <v>0.77896062271062272</v>
      </c>
      <c r="L42" s="89">
        <v>-0.13566425174288077</v>
      </c>
    </row>
    <row r="43" spans="1:12" x14ac:dyDescent="0.4">
      <c r="A43" s="44" t="s">
        <v>104</v>
      </c>
      <c r="B43" s="182">
        <v>22354</v>
      </c>
      <c r="C43" s="182">
        <v>16753</v>
      </c>
      <c r="D43" s="82">
        <v>1.3343281800274578</v>
      </c>
      <c r="E43" s="70">
        <v>5601</v>
      </c>
      <c r="F43" s="183">
        <v>46608</v>
      </c>
      <c r="G43" s="182">
        <v>34537</v>
      </c>
      <c r="H43" s="79">
        <v>1.3495092219938039</v>
      </c>
      <c r="I43" s="71">
        <v>12071</v>
      </c>
      <c r="J43" s="84">
        <v>0.47961723309303123</v>
      </c>
      <c r="K43" s="84">
        <v>0.4850739786316125</v>
      </c>
      <c r="L43" s="89">
        <v>-5.4567455385812758E-3</v>
      </c>
    </row>
    <row r="44" spans="1:12" x14ac:dyDescent="0.4">
      <c r="A44" s="44" t="s">
        <v>103</v>
      </c>
      <c r="B44" s="182">
        <v>13961</v>
      </c>
      <c r="C44" s="182">
        <v>13417</v>
      </c>
      <c r="D44" s="82">
        <v>1.0405455765074159</v>
      </c>
      <c r="E44" s="70">
        <v>544</v>
      </c>
      <c r="F44" s="183">
        <v>22444</v>
      </c>
      <c r="G44" s="182">
        <v>21440</v>
      </c>
      <c r="H44" s="79">
        <v>1.0468283582089553</v>
      </c>
      <c r="I44" s="71">
        <v>1004</v>
      </c>
      <c r="J44" s="84">
        <v>0.62203707004099096</v>
      </c>
      <c r="K44" s="84">
        <v>0.6257929104477612</v>
      </c>
      <c r="L44" s="89">
        <v>-3.7558404067702389E-3</v>
      </c>
    </row>
    <row r="45" spans="1:12" x14ac:dyDescent="0.4">
      <c r="A45" s="38" t="s">
        <v>82</v>
      </c>
      <c r="B45" s="182">
        <v>33623</v>
      </c>
      <c r="C45" s="182">
        <v>33750</v>
      </c>
      <c r="D45" s="82">
        <v>0.99623703703703703</v>
      </c>
      <c r="E45" s="70">
        <v>-127</v>
      </c>
      <c r="F45" s="183">
        <v>54757</v>
      </c>
      <c r="G45" s="182">
        <v>61231</v>
      </c>
      <c r="H45" s="79">
        <v>0.8942692427038591</v>
      </c>
      <c r="I45" s="71">
        <v>-6474</v>
      </c>
      <c r="J45" s="84">
        <v>0.6140402140365615</v>
      </c>
      <c r="K45" s="84">
        <v>0.55119138998219852</v>
      </c>
      <c r="L45" s="89">
        <v>6.2848824054362984E-2</v>
      </c>
    </row>
    <row r="46" spans="1:12" x14ac:dyDescent="0.4">
      <c r="A46" s="38" t="s">
        <v>83</v>
      </c>
      <c r="B46" s="182">
        <v>26421</v>
      </c>
      <c r="C46" s="182">
        <v>24329</v>
      </c>
      <c r="D46" s="82">
        <v>1.0859879156562127</v>
      </c>
      <c r="E46" s="70">
        <v>2092</v>
      </c>
      <c r="F46" s="188">
        <v>33758</v>
      </c>
      <c r="G46" s="182">
        <v>32161</v>
      </c>
      <c r="H46" s="79">
        <v>1.0496564161562141</v>
      </c>
      <c r="I46" s="71">
        <v>1597</v>
      </c>
      <c r="J46" s="84">
        <v>0.78265892529178271</v>
      </c>
      <c r="K46" s="84">
        <v>0.75647523397904293</v>
      </c>
      <c r="L46" s="89">
        <v>2.6183691312739787E-2</v>
      </c>
    </row>
    <row r="47" spans="1:12" x14ac:dyDescent="0.4">
      <c r="A47" s="38" t="s">
        <v>81</v>
      </c>
      <c r="B47" s="182">
        <v>5048</v>
      </c>
      <c r="C47" s="182">
        <v>5248</v>
      </c>
      <c r="D47" s="82">
        <v>0.96189024390243905</v>
      </c>
      <c r="E47" s="70">
        <v>-200</v>
      </c>
      <c r="F47" s="187">
        <v>8649</v>
      </c>
      <c r="G47" s="182">
        <v>8370</v>
      </c>
      <c r="H47" s="79">
        <v>1.0333333333333334</v>
      </c>
      <c r="I47" s="71">
        <v>279</v>
      </c>
      <c r="J47" s="84">
        <v>0.58365128916637765</v>
      </c>
      <c r="K47" s="84">
        <v>0.62700119474313021</v>
      </c>
      <c r="L47" s="89">
        <v>-4.3349905576752557E-2</v>
      </c>
    </row>
    <row r="48" spans="1:12" x14ac:dyDescent="0.4">
      <c r="A48" s="38" t="s">
        <v>102</v>
      </c>
      <c r="B48" s="182">
        <v>0</v>
      </c>
      <c r="C48" s="186">
        <v>0</v>
      </c>
      <c r="D48" s="82" t="e">
        <v>#DIV/0!</v>
      </c>
      <c r="E48" s="70">
        <v>0</v>
      </c>
      <c r="F48" s="183">
        <v>0</v>
      </c>
      <c r="G48" s="182">
        <v>0</v>
      </c>
      <c r="H48" s="79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82">
        <v>6746</v>
      </c>
      <c r="C49" s="182">
        <v>6405</v>
      </c>
      <c r="D49" s="82">
        <v>1.0532396565183451</v>
      </c>
      <c r="E49" s="70">
        <v>341</v>
      </c>
      <c r="F49" s="185">
        <v>8649</v>
      </c>
      <c r="G49" s="182">
        <v>8091</v>
      </c>
      <c r="H49" s="79">
        <v>1.0689655172413792</v>
      </c>
      <c r="I49" s="71">
        <v>558</v>
      </c>
      <c r="J49" s="84">
        <v>0.77997456353335648</v>
      </c>
      <c r="K49" s="84">
        <v>0.79162031887282169</v>
      </c>
      <c r="L49" s="89">
        <v>-1.1645755339465214E-2</v>
      </c>
    </row>
    <row r="50" spans="1:12" x14ac:dyDescent="0.4">
      <c r="A50" s="44" t="s">
        <v>78</v>
      </c>
      <c r="B50" s="182">
        <v>4300</v>
      </c>
      <c r="C50" s="184">
        <v>4051</v>
      </c>
      <c r="D50" s="82">
        <v>1.0614663046161441</v>
      </c>
      <c r="E50" s="70">
        <v>249</v>
      </c>
      <c r="F50" s="183">
        <v>8649</v>
      </c>
      <c r="G50" s="182">
        <v>8370</v>
      </c>
      <c r="H50" s="79">
        <v>1.0333333333333334</v>
      </c>
      <c r="I50" s="71">
        <v>279</v>
      </c>
      <c r="J50" s="84">
        <v>0.49716730257833275</v>
      </c>
      <c r="K50" s="79">
        <v>0.48399044205495817</v>
      </c>
      <c r="L50" s="78">
        <v>1.3176860523374578E-2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100</v>
      </c>
      <c r="B52" s="182">
        <v>4135</v>
      </c>
      <c r="C52" s="182">
        <v>0</v>
      </c>
      <c r="D52" s="82" t="e">
        <v>#DIV/0!</v>
      </c>
      <c r="E52" s="71">
        <v>4135</v>
      </c>
      <c r="F52" s="183">
        <v>8643</v>
      </c>
      <c r="G52" s="182">
        <v>0</v>
      </c>
      <c r="H52" s="84" t="e">
        <v>#DIV/0!</v>
      </c>
      <c r="I52" s="71">
        <v>8643</v>
      </c>
      <c r="J52" s="84">
        <v>0.47842184426703693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82">
        <v>7694</v>
      </c>
      <c r="C53" s="182">
        <v>6624</v>
      </c>
      <c r="D53" s="82">
        <v>1.1615338164251208</v>
      </c>
      <c r="E53" s="71">
        <v>1070</v>
      </c>
      <c r="F53" s="183">
        <v>11767</v>
      </c>
      <c r="G53" s="182">
        <v>11116</v>
      </c>
      <c r="H53" s="84">
        <v>1.0585642317380353</v>
      </c>
      <c r="I53" s="71">
        <v>651</v>
      </c>
      <c r="J53" s="84">
        <v>0.65386249681312147</v>
      </c>
      <c r="K53" s="84">
        <v>0.59589780496581501</v>
      </c>
      <c r="L53" s="89">
        <v>5.796469184730646E-2</v>
      </c>
    </row>
    <row r="54" spans="1:12" x14ac:dyDescent="0.4">
      <c r="A54" s="38" t="s">
        <v>77</v>
      </c>
      <c r="B54" s="182">
        <v>2586</v>
      </c>
      <c r="C54" s="182">
        <v>2385</v>
      </c>
      <c r="D54" s="82">
        <v>1.0842767295597484</v>
      </c>
      <c r="E54" s="71">
        <v>201</v>
      </c>
      <c r="F54" s="183">
        <v>4200</v>
      </c>
      <c r="G54" s="182">
        <v>3797</v>
      </c>
      <c r="H54" s="84">
        <v>1.1061364234922306</v>
      </c>
      <c r="I54" s="71">
        <v>403</v>
      </c>
      <c r="J54" s="84">
        <v>0.61571428571428577</v>
      </c>
      <c r="K54" s="84">
        <v>0.62812746905451677</v>
      </c>
      <c r="L54" s="89">
        <v>-1.2413183340231004E-2</v>
      </c>
    </row>
    <row r="55" spans="1:12" x14ac:dyDescent="0.4">
      <c r="A55" s="38" t="s">
        <v>76</v>
      </c>
      <c r="B55" s="182">
        <v>3007</v>
      </c>
      <c r="C55" s="182">
        <v>2409</v>
      </c>
      <c r="D55" s="82">
        <v>1.2482357824823578</v>
      </c>
      <c r="E55" s="71">
        <v>598</v>
      </c>
      <c r="F55" s="183">
        <v>5146</v>
      </c>
      <c r="G55" s="182">
        <v>4814</v>
      </c>
      <c r="H55" s="84">
        <v>1.0689655172413792</v>
      </c>
      <c r="I55" s="71">
        <v>332</v>
      </c>
      <c r="J55" s="84">
        <v>0.58433734939759041</v>
      </c>
      <c r="K55" s="84">
        <v>0.50041545492314088</v>
      </c>
      <c r="L55" s="89">
        <v>8.3921894474449532E-2</v>
      </c>
    </row>
    <row r="56" spans="1:12" x14ac:dyDescent="0.4">
      <c r="A56" s="66" t="s">
        <v>99</v>
      </c>
      <c r="B56" s="110">
        <v>15791</v>
      </c>
      <c r="C56" s="110">
        <v>18688</v>
      </c>
      <c r="D56" s="76">
        <v>0.84498073630136983</v>
      </c>
      <c r="E56" s="77">
        <v>-2897</v>
      </c>
      <c r="F56" s="110">
        <v>18961</v>
      </c>
      <c r="G56" s="110">
        <v>27060</v>
      </c>
      <c r="H56" s="76">
        <v>0.7007021433850702</v>
      </c>
      <c r="I56" s="77">
        <v>-8099</v>
      </c>
      <c r="J56" s="76">
        <v>0.83281472496176367</v>
      </c>
      <c r="K56" s="76">
        <v>0.6906134515890614</v>
      </c>
      <c r="L56" s="90">
        <v>0.14220127337270227</v>
      </c>
    </row>
    <row r="57" spans="1:12" x14ac:dyDescent="0.4">
      <c r="A57" s="109" t="s">
        <v>98</v>
      </c>
      <c r="B57" s="181">
        <v>15791</v>
      </c>
      <c r="C57" s="181">
        <v>15223</v>
      </c>
      <c r="D57" s="107">
        <v>1.0373119621625173</v>
      </c>
      <c r="E57" s="106">
        <v>568</v>
      </c>
      <c r="F57" s="181">
        <v>18961</v>
      </c>
      <c r="G57" s="181">
        <v>18387</v>
      </c>
      <c r="H57" s="107">
        <v>1.0312177081633762</v>
      </c>
      <c r="I57" s="106">
        <v>574</v>
      </c>
      <c r="J57" s="105">
        <v>0.83281472496176367</v>
      </c>
      <c r="K57" s="105">
        <v>0.82792190134334043</v>
      </c>
      <c r="L57" s="104">
        <v>4.8928236184232476E-3</v>
      </c>
    </row>
    <row r="58" spans="1:12" x14ac:dyDescent="0.4">
      <c r="A58" s="33" t="s">
        <v>97</v>
      </c>
      <c r="B58" s="180">
        <v>0</v>
      </c>
      <c r="C58" s="180">
        <v>3465</v>
      </c>
      <c r="D58" s="102">
        <v>0</v>
      </c>
      <c r="E58" s="67">
        <v>-3465</v>
      </c>
      <c r="F58" s="180">
        <v>0</v>
      </c>
      <c r="G58" s="180">
        <v>8673</v>
      </c>
      <c r="H58" s="102">
        <v>0</v>
      </c>
      <c r="I58" s="67">
        <v>-8673</v>
      </c>
      <c r="J58" s="101" t="e">
        <v>#DIV/0!</v>
      </c>
      <c r="K58" s="101">
        <v>0.39951573849878935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2008年7月月間航空旅客輸送実績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F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27" bestFit="1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７月(上旬)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157</v>
      </c>
      <c r="C4" s="277" t="s">
        <v>156</v>
      </c>
      <c r="D4" s="270" t="s">
        <v>90</v>
      </c>
      <c r="E4" s="270"/>
      <c r="F4" s="267" t="s">
        <v>157</v>
      </c>
      <c r="G4" s="267" t="s">
        <v>156</v>
      </c>
      <c r="H4" s="270" t="s">
        <v>90</v>
      </c>
      <c r="I4" s="270"/>
      <c r="J4" s="267" t="s">
        <v>157</v>
      </c>
      <c r="K4" s="267" t="s">
        <v>156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150900</v>
      </c>
      <c r="C6" s="145">
        <v>152046</v>
      </c>
      <c r="D6" s="65">
        <v>0.9924628073083146</v>
      </c>
      <c r="E6" s="80">
        <v>-1146</v>
      </c>
      <c r="F6" s="145">
        <v>239333</v>
      </c>
      <c r="G6" s="145">
        <v>225614</v>
      </c>
      <c r="H6" s="65">
        <v>1.0608073967041052</v>
      </c>
      <c r="I6" s="80">
        <v>13719</v>
      </c>
      <c r="J6" s="65">
        <v>0.63050227089452771</v>
      </c>
      <c r="K6" s="65">
        <v>0.67392094462223084</v>
      </c>
      <c r="L6" s="75">
        <v>-4.3418673727703139E-2</v>
      </c>
    </row>
    <row r="7" spans="1:17" s="29" customFormat="1" x14ac:dyDescent="0.4">
      <c r="A7" s="66" t="s">
        <v>87</v>
      </c>
      <c r="B7" s="145">
        <v>75639</v>
      </c>
      <c r="C7" s="145">
        <v>75149</v>
      </c>
      <c r="D7" s="65">
        <v>1.0065203795127013</v>
      </c>
      <c r="E7" s="80">
        <v>490</v>
      </c>
      <c r="F7" s="145">
        <v>118954</v>
      </c>
      <c r="G7" s="145">
        <v>109371</v>
      </c>
      <c r="H7" s="65">
        <v>1.0876192043594737</v>
      </c>
      <c r="I7" s="80">
        <v>9583</v>
      </c>
      <c r="J7" s="65">
        <v>0.63586764631706372</v>
      </c>
      <c r="K7" s="65">
        <v>0.68710169971930402</v>
      </c>
      <c r="L7" s="75">
        <v>-5.1234053402240298E-2</v>
      </c>
    </row>
    <row r="8" spans="1:17" x14ac:dyDescent="0.4">
      <c r="A8" s="69" t="s">
        <v>95</v>
      </c>
      <c r="B8" s="146">
        <v>59592</v>
      </c>
      <c r="C8" s="146">
        <v>58541</v>
      </c>
      <c r="D8" s="68">
        <v>1.017953229360619</v>
      </c>
      <c r="E8" s="73">
        <v>1051</v>
      </c>
      <c r="F8" s="146">
        <v>94684</v>
      </c>
      <c r="G8" s="146">
        <v>87207</v>
      </c>
      <c r="H8" s="68">
        <v>1.0857385301638629</v>
      </c>
      <c r="I8" s="73">
        <v>7477</v>
      </c>
      <c r="J8" s="68">
        <v>0.62937771957247268</v>
      </c>
      <c r="K8" s="68">
        <v>0.67128785533271407</v>
      </c>
      <c r="L8" s="72">
        <v>-4.1910135760241385E-2</v>
      </c>
    </row>
    <row r="9" spans="1:17" x14ac:dyDescent="0.4">
      <c r="A9" s="37" t="s">
        <v>84</v>
      </c>
      <c r="B9" s="191">
        <v>36990</v>
      </c>
      <c r="C9" s="191">
        <v>35110</v>
      </c>
      <c r="D9" s="45">
        <v>1.0535459982910851</v>
      </c>
      <c r="E9" s="51">
        <v>1880</v>
      </c>
      <c r="F9" s="191">
        <v>53358</v>
      </c>
      <c r="G9" s="191">
        <v>49843</v>
      </c>
      <c r="H9" s="45">
        <v>1.0705214373131633</v>
      </c>
      <c r="I9" s="51">
        <v>3515</v>
      </c>
      <c r="J9" s="45">
        <v>0.69324187563251993</v>
      </c>
      <c r="K9" s="45">
        <v>0.70441185321910804</v>
      </c>
      <c r="L9" s="58">
        <v>-1.1169977586588109E-2</v>
      </c>
    </row>
    <row r="10" spans="1:17" x14ac:dyDescent="0.4">
      <c r="A10" s="38" t="s">
        <v>86</v>
      </c>
      <c r="B10" s="183">
        <v>4082</v>
      </c>
      <c r="C10" s="183">
        <v>4262</v>
      </c>
      <c r="D10" s="35">
        <v>0.95776630689816988</v>
      </c>
      <c r="E10" s="36">
        <v>-180</v>
      </c>
      <c r="F10" s="183">
        <v>5000</v>
      </c>
      <c r="G10" s="183">
        <v>5000</v>
      </c>
      <c r="H10" s="35">
        <v>1</v>
      </c>
      <c r="I10" s="36">
        <v>0</v>
      </c>
      <c r="J10" s="35">
        <v>0.81640000000000001</v>
      </c>
      <c r="K10" s="35">
        <v>0.85240000000000005</v>
      </c>
      <c r="L10" s="34">
        <v>-3.6000000000000032E-2</v>
      </c>
    </row>
    <row r="11" spans="1:17" x14ac:dyDescent="0.4">
      <c r="A11" s="38" t="s">
        <v>104</v>
      </c>
      <c r="B11" s="183">
        <v>6520</v>
      </c>
      <c r="C11" s="183">
        <v>6351</v>
      </c>
      <c r="D11" s="35">
        <v>1.0266099826798929</v>
      </c>
      <c r="E11" s="36">
        <v>169</v>
      </c>
      <c r="F11" s="183">
        <v>14449</v>
      </c>
      <c r="G11" s="183">
        <v>11670</v>
      </c>
      <c r="H11" s="35">
        <v>1.2381319622964868</v>
      </c>
      <c r="I11" s="36">
        <v>2779</v>
      </c>
      <c r="J11" s="35">
        <v>0.45124230050522529</v>
      </c>
      <c r="K11" s="35">
        <v>0.54421593830334192</v>
      </c>
      <c r="L11" s="34">
        <v>-9.2973637798116626E-2</v>
      </c>
    </row>
    <row r="12" spans="1:17" x14ac:dyDescent="0.4">
      <c r="A12" s="38" t="s">
        <v>82</v>
      </c>
      <c r="B12" s="183">
        <v>6214</v>
      </c>
      <c r="C12" s="183">
        <v>5454</v>
      </c>
      <c r="D12" s="35">
        <v>1.1393472680601393</v>
      </c>
      <c r="E12" s="36">
        <v>760</v>
      </c>
      <c r="F12" s="183">
        <v>9570</v>
      </c>
      <c r="G12" s="183">
        <v>7250</v>
      </c>
      <c r="H12" s="35">
        <v>1.32</v>
      </c>
      <c r="I12" s="36">
        <v>2320</v>
      </c>
      <c r="J12" s="35">
        <v>0.6493207941483804</v>
      </c>
      <c r="K12" s="35">
        <v>0.75227586206896546</v>
      </c>
      <c r="L12" s="34">
        <v>-0.10295506792058506</v>
      </c>
    </row>
    <row r="13" spans="1:17" x14ac:dyDescent="0.4">
      <c r="A13" s="38" t="s">
        <v>83</v>
      </c>
      <c r="B13" s="183">
        <v>5786</v>
      </c>
      <c r="C13" s="183">
        <v>5278</v>
      </c>
      <c r="D13" s="35">
        <v>1.0962485790071996</v>
      </c>
      <c r="E13" s="36">
        <v>508</v>
      </c>
      <c r="F13" s="183">
        <v>12307</v>
      </c>
      <c r="G13" s="183">
        <v>10834</v>
      </c>
      <c r="H13" s="35">
        <v>1.1359608639468339</v>
      </c>
      <c r="I13" s="36">
        <v>1473</v>
      </c>
      <c r="J13" s="35">
        <v>0.47013894531567402</v>
      </c>
      <c r="K13" s="35">
        <v>0.48717002030644269</v>
      </c>
      <c r="L13" s="34">
        <v>-1.7031074990768669E-2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103</v>
      </c>
      <c r="B16" s="182">
        <v>0</v>
      </c>
      <c r="C16" s="182">
        <v>2086</v>
      </c>
      <c r="D16" s="59">
        <v>0</v>
      </c>
      <c r="E16" s="36">
        <v>-2086</v>
      </c>
      <c r="F16" s="182">
        <v>0</v>
      </c>
      <c r="G16" s="182">
        <v>2610</v>
      </c>
      <c r="H16" s="45">
        <v>0</v>
      </c>
      <c r="I16" s="51">
        <v>-2610</v>
      </c>
      <c r="J16" s="35" t="e">
        <v>#DIV/0!</v>
      </c>
      <c r="K16" s="35">
        <v>0.79923371647509578</v>
      </c>
      <c r="L16" s="34" t="e">
        <v>#DIV/0!</v>
      </c>
    </row>
    <row r="17" spans="1:12" x14ac:dyDescent="0.4">
      <c r="A17" s="44" t="s">
        <v>126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134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15260</v>
      </c>
      <c r="C19" s="146">
        <v>15701</v>
      </c>
      <c r="D19" s="68">
        <v>0.97191261703076237</v>
      </c>
      <c r="E19" s="73">
        <v>-441</v>
      </c>
      <c r="F19" s="146">
        <v>22710</v>
      </c>
      <c r="G19" s="146">
        <v>20760</v>
      </c>
      <c r="H19" s="68">
        <v>1.0939306358381502</v>
      </c>
      <c r="I19" s="73">
        <v>1950</v>
      </c>
      <c r="J19" s="68">
        <v>0.67195068251871426</v>
      </c>
      <c r="K19" s="68">
        <v>0.75631021194605008</v>
      </c>
      <c r="L19" s="72">
        <v>-8.4359529427335822E-2</v>
      </c>
    </row>
    <row r="20" spans="1:12" x14ac:dyDescent="0.4">
      <c r="A20" s="37" t="s">
        <v>124</v>
      </c>
      <c r="B20" s="186">
        <v>31</v>
      </c>
      <c r="C20" s="186">
        <v>1012</v>
      </c>
      <c r="D20" s="35">
        <v>3.0632411067193676E-2</v>
      </c>
      <c r="E20" s="36">
        <v>-981</v>
      </c>
      <c r="F20" s="186">
        <v>150</v>
      </c>
      <c r="G20" s="186">
        <v>1500</v>
      </c>
      <c r="H20" s="45">
        <v>0.1</v>
      </c>
      <c r="I20" s="36">
        <v>-1350</v>
      </c>
      <c r="J20" s="35">
        <v>0.20666666666666667</v>
      </c>
      <c r="K20" s="35">
        <v>0.67466666666666664</v>
      </c>
      <c r="L20" s="58">
        <v>-0.46799999999999997</v>
      </c>
    </row>
    <row r="21" spans="1:12" x14ac:dyDescent="0.4">
      <c r="A21" s="38" t="s">
        <v>104</v>
      </c>
      <c r="B21" s="182">
        <v>642</v>
      </c>
      <c r="C21" s="182">
        <v>852</v>
      </c>
      <c r="D21" s="35">
        <v>0.75352112676056338</v>
      </c>
      <c r="E21" s="36">
        <v>-210</v>
      </c>
      <c r="F21" s="182">
        <v>1500</v>
      </c>
      <c r="G21" s="182">
        <v>1500</v>
      </c>
      <c r="H21" s="35">
        <v>1</v>
      </c>
      <c r="I21" s="36">
        <v>0</v>
      </c>
      <c r="J21" s="42">
        <v>0.42799999999999999</v>
      </c>
      <c r="K21" s="35">
        <v>0.56799999999999995</v>
      </c>
      <c r="L21" s="34">
        <v>-0.14000000000000001</v>
      </c>
    </row>
    <row r="22" spans="1:12" x14ac:dyDescent="0.4">
      <c r="A22" s="38" t="s">
        <v>123</v>
      </c>
      <c r="B22" s="182">
        <v>981</v>
      </c>
      <c r="C22" s="182">
        <v>720</v>
      </c>
      <c r="D22" s="35">
        <v>1.3625</v>
      </c>
      <c r="E22" s="36">
        <v>261</v>
      </c>
      <c r="F22" s="182">
        <v>1470</v>
      </c>
      <c r="G22" s="182">
        <v>1305</v>
      </c>
      <c r="H22" s="42">
        <v>1.1264367816091954</v>
      </c>
      <c r="I22" s="36">
        <v>165</v>
      </c>
      <c r="J22" s="35">
        <v>0.66734693877551021</v>
      </c>
      <c r="K22" s="35">
        <v>0.55172413793103448</v>
      </c>
      <c r="L22" s="34">
        <v>0.11562280084447574</v>
      </c>
    </row>
    <row r="23" spans="1:12" x14ac:dyDescent="0.4">
      <c r="A23" s="38" t="s">
        <v>122</v>
      </c>
      <c r="B23" s="182">
        <v>2683</v>
      </c>
      <c r="C23" s="182">
        <v>2845</v>
      </c>
      <c r="D23" s="35">
        <v>0.9430579964850615</v>
      </c>
      <c r="E23" s="36">
        <v>-162</v>
      </c>
      <c r="F23" s="182">
        <v>3000</v>
      </c>
      <c r="G23" s="182">
        <v>2975</v>
      </c>
      <c r="H23" s="35">
        <v>1.0084033613445378</v>
      </c>
      <c r="I23" s="36">
        <v>25</v>
      </c>
      <c r="J23" s="35">
        <v>0.89433333333333331</v>
      </c>
      <c r="K23" s="35">
        <v>0.95630252100840341</v>
      </c>
      <c r="L23" s="34">
        <v>-6.1969187675070092E-2</v>
      </c>
    </row>
    <row r="24" spans="1:12" x14ac:dyDescent="0.4">
      <c r="A24" s="38" t="s">
        <v>121</v>
      </c>
      <c r="B24" s="184">
        <v>1468</v>
      </c>
      <c r="C24" s="184">
        <v>1456</v>
      </c>
      <c r="D24" s="35">
        <v>1.0082417582417582</v>
      </c>
      <c r="E24" s="43">
        <v>12</v>
      </c>
      <c r="F24" s="184">
        <v>1500</v>
      </c>
      <c r="G24" s="184">
        <v>1500</v>
      </c>
      <c r="H24" s="42">
        <v>1</v>
      </c>
      <c r="I24" s="43">
        <v>0</v>
      </c>
      <c r="J24" s="42">
        <v>0.97866666666666668</v>
      </c>
      <c r="K24" s="35">
        <v>0.97066666666666668</v>
      </c>
      <c r="L24" s="41">
        <v>8.0000000000000071E-3</v>
      </c>
    </row>
    <row r="25" spans="1:12" x14ac:dyDescent="0.4">
      <c r="A25" s="44" t="s">
        <v>120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1246</v>
      </c>
      <c r="C26" s="182">
        <v>1407</v>
      </c>
      <c r="D26" s="35">
        <v>0.88557213930348255</v>
      </c>
      <c r="E26" s="36">
        <v>-161</v>
      </c>
      <c r="F26" s="182">
        <v>1500</v>
      </c>
      <c r="G26" s="182">
        <v>1500</v>
      </c>
      <c r="H26" s="35">
        <v>1</v>
      </c>
      <c r="I26" s="36">
        <v>0</v>
      </c>
      <c r="J26" s="35">
        <v>0.83066666666666666</v>
      </c>
      <c r="K26" s="35">
        <v>0.93799999999999994</v>
      </c>
      <c r="L26" s="34">
        <v>-0.10733333333333328</v>
      </c>
    </row>
    <row r="27" spans="1:12" x14ac:dyDescent="0.4">
      <c r="A27" s="38" t="s">
        <v>118</v>
      </c>
      <c r="B27" s="182">
        <v>803</v>
      </c>
      <c r="C27" s="182">
        <v>1061</v>
      </c>
      <c r="D27" s="35">
        <v>0.75683317624882185</v>
      </c>
      <c r="E27" s="36">
        <v>-258</v>
      </c>
      <c r="F27" s="182">
        <v>1500</v>
      </c>
      <c r="G27" s="182">
        <v>1485</v>
      </c>
      <c r="H27" s="35">
        <v>1.0101010101010102</v>
      </c>
      <c r="I27" s="36">
        <v>15</v>
      </c>
      <c r="J27" s="35">
        <v>0.53533333333333333</v>
      </c>
      <c r="K27" s="35">
        <v>0.71447811447811449</v>
      </c>
      <c r="L27" s="34">
        <v>-0.17914478114478116</v>
      </c>
    </row>
    <row r="28" spans="1:12" x14ac:dyDescent="0.4">
      <c r="A28" s="38" t="s">
        <v>117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695</v>
      </c>
      <c r="C29" s="184">
        <v>841</v>
      </c>
      <c r="D29" s="35">
        <v>0.82639714625445893</v>
      </c>
      <c r="E29" s="43">
        <v>-146</v>
      </c>
      <c r="F29" s="184">
        <v>1045</v>
      </c>
      <c r="G29" s="184">
        <v>900</v>
      </c>
      <c r="H29" s="42">
        <v>1.1611111111111112</v>
      </c>
      <c r="I29" s="43">
        <v>145</v>
      </c>
      <c r="J29" s="42">
        <v>0.66507177033492826</v>
      </c>
      <c r="K29" s="35">
        <v>0.93444444444444441</v>
      </c>
      <c r="L29" s="41">
        <v>-0.26937267410951615</v>
      </c>
    </row>
    <row r="30" spans="1:12" x14ac:dyDescent="0.4">
      <c r="A30" s="44" t="s">
        <v>115</v>
      </c>
      <c r="B30" s="182">
        <v>311</v>
      </c>
      <c r="C30" s="182">
        <v>273</v>
      </c>
      <c r="D30" s="35">
        <v>1.1391941391941391</v>
      </c>
      <c r="E30" s="36">
        <v>38</v>
      </c>
      <c r="F30" s="182">
        <v>600</v>
      </c>
      <c r="G30" s="182">
        <v>600</v>
      </c>
      <c r="H30" s="35">
        <v>1</v>
      </c>
      <c r="I30" s="36">
        <v>0</v>
      </c>
      <c r="J30" s="35">
        <v>0.51833333333333331</v>
      </c>
      <c r="K30" s="35">
        <v>0.45500000000000002</v>
      </c>
      <c r="L30" s="34">
        <v>6.3333333333333297E-2</v>
      </c>
    </row>
    <row r="31" spans="1:12" x14ac:dyDescent="0.4">
      <c r="A31" s="38" t="s">
        <v>114</v>
      </c>
      <c r="B31" s="182">
        <v>1286</v>
      </c>
      <c r="C31" s="182">
        <v>1307</v>
      </c>
      <c r="D31" s="35">
        <v>0.98393267023718434</v>
      </c>
      <c r="E31" s="36">
        <v>-21</v>
      </c>
      <c r="F31" s="182">
        <v>1795</v>
      </c>
      <c r="G31" s="182">
        <v>1500</v>
      </c>
      <c r="H31" s="35">
        <v>1.1966666666666668</v>
      </c>
      <c r="I31" s="36">
        <v>295</v>
      </c>
      <c r="J31" s="35">
        <v>0.71643454038997212</v>
      </c>
      <c r="K31" s="35">
        <v>0.87133333333333329</v>
      </c>
      <c r="L31" s="34">
        <v>-0.15489879294336117</v>
      </c>
    </row>
    <row r="32" spans="1:12" x14ac:dyDescent="0.4">
      <c r="A32" s="44" t="s">
        <v>113</v>
      </c>
      <c r="B32" s="184">
        <v>737</v>
      </c>
      <c r="C32" s="184">
        <v>743</v>
      </c>
      <c r="D32" s="35">
        <v>0.99192462987886942</v>
      </c>
      <c r="E32" s="43">
        <v>-6</v>
      </c>
      <c r="F32" s="184">
        <v>1495</v>
      </c>
      <c r="G32" s="184">
        <v>1500</v>
      </c>
      <c r="H32" s="42">
        <v>0.9966666666666667</v>
      </c>
      <c r="I32" s="43">
        <v>-5</v>
      </c>
      <c r="J32" s="42">
        <v>0.49297658862876254</v>
      </c>
      <c r="K32" s="35">
        <v>0.49533333333333335</v>
      </c>
      <c r="L32" s="41">
        <v>-2.3567447045708123E-3</v>
      </c>
    </row>
    <row r="33" spans="1:64" x14ac:dyDescent="0.4">
      <c r="A33" s="44" t="s">
        <v>112</v>
      </c>
      <c r="B33" s="184">
        <v>1224</v>
      </c>
      <c r="C33" s="184">
        <v>1321</v>
      </c>
      <c r="D33" s="42">
        <v>0.92657077971233914</v>
      </c>
      <c r="E33" s="43">
        <v>-97</v>
      </c>
      <c r="F33" s="184">
        <v>1500</v>
      </c>
      <c r="G33" s="184">
        <v>1500</v>
      </c>
      <c r="H33" s="42">
        <v>1</v>
      </c>
      <c r="I33" s="43">
        <v>0</v>
      </c>
      <c r="J33" s="42">
        <v>0.81599999999999995</v>
      </c>
      <c r="K33" s="42">
        <v>0.88066666666666671</v>
      </c>
      <c r="L33" s="41">
        <v>-6.4666666666666761E-2</v>
      </c>
    </row>
    <row r="34" spans="1:64" x14ac:dyDescent="0.4">
      <c r="A34" s="38" t="s">
        <v>111</v>
      </c>
      <c r="B34" s="182">
        <v>1099</v>
      </c>
      <c r="C34" s="182">
        <v>942</v>
      </c>
      <c r="D34" s="35">
        <v>1.1666666666666667</v>
      </c>
      <c r="E34" s="36">
        <v>157</v>
      </c>
      <c r="F34" s="182">
        <v>1500</v>
      </c>
      <c r="G34" s="182">
        <v>1500</v>
      </c>
      <c r="H34" s="35">
        <v>1</v>
      </c>
      <c r="I34" s="36">
        <v>0</v>
      </c>
      <c r="J34" s="35">
        <v>0.73266666666666669</v>
      </c>
      <c r="K34" s="35">
        <v>0.628</v>
      </c>
      <c r="L34" s="34">
        <v>0.10466666666666669</v>
      </c>
    </row>
    <row r="35" spans="1:64" x14ac:dyDescent="0.4">
      <c r="A35" s="44" t="s">
        <v>110</v>
      </c>
      <c r="B35" s="184">
        <v>2054</v>
      </c>
      <c r="C35" s="184">
        <v>921</v>
      </c>
      <c r="D35" s="42">
        <v>2.230184581976113</v>
      </c>
      <c r="E35" s="43">
        <v>1133</v>
      </c>
      <c r="F35" s="184">
        <v>4155</v>
      </c>
      <c r="G35" s="184">
        <v>1495</v>
      </c>
      <c r="H35" s="42">
        <v>2.7792642140468229</v>
      </c>
      <c r="I35" s="43">
        <v>2660</v>
      </c>
      <c r="J35" s="42">
        <v>0.49434416365824307</v>
      </c>
      <c r="K35" s="42">
        <v>0.61605351170568556</v>
      </c>
      <c r="L35" s="41">
        <v>-0.12170934804744249</v>
      </c>
    </row>
    <row r="36" spans="1:64" x14ac:dyDescent="0.4">
      <c r="A36" s="69" t="s">
        <v>93</v>
      </c>
      <c r="B36" s="146">
        <v>787</v>
      </c>
      <c r="C36" s="146">
        <v>907</v>
      </c>
      <c r="D36" s="68">
        <v>0.86769570011025354</v>
      </c>
      <c r="E36" s="73">
        <v>-120</v>
      </c>
      <c r="F36" s="146">
        <v>1560</v>
      </c>
      <c r="G36" s="146">
        <v>1404</v>
      </c>
      <c r="H36" s="68">
        <v>1.1111111111111112</v>
      </c>
      <c r="I36" s="73">
        <v>156</v>
      </c>
      <c r="J36" s="68">
        <v>0.50448717948717947</v>
      </c>
      <c r="K36" s="68">
        <v>0.64601139601139601</v>
      </c>
      <c r="L36" s="72">
        <v>-0.14152421652421654</v>
      </c>
    </row>
    <row r="37" spans="1:64" x14ac:dyDescent="0.4">
      <c r="A37" s="37" t="s">
        <v>109</v>
      </c>
      <c r="B37" s="186">
        <v>612</v>
      </c>
      <c r="C37" s="186">
        <v>703</v>
      </c>
      <c r="D37" s="45">
        <v>0.87055476529160736</v>
      </c>
      <c r="E37" s="51">
        <v>-91</v>
      </c>
      <c r="F37" s="186">
        <v>1170</v>
      </c>
      <c r="G37" s="186">
        <v>1014</v>
      </c>
      <c r="H37" s="45">
        <v>1.1538461538461537</v>
      </c>
      <c r="I37" s="51">
        <v>156</v>
      </c>
      <c r="J37" s="45">
        <v>0.52307692307692311</v>
      </c>
      <c r="K37" s="45">
        <v>0.6932938856015779</v>
      </c>
      <c r="L37" s="58">
        <v>-0.17021696252465479</v>
      </c>
    </row>
    <row r="38" spans="1:64" x14ac:dyDescent="0.4">
      <c r="A38" s="38" t="s">
        <v>108</v>
      </c>
      <c r="B38" s="182">
        <v>175</v>
      </c>
      <c r="C38" s="182">
        <v>204</v>
      </c>
      <c r="D38" s="35">
        <v>0.85784313725490191</v>
      </c>
      <c r="E38" s="36">
        <v>-29</v>
      </c>
      <c r="F38" s="182">
        <v>390</v>
      </c>
      <c r="G38" s="182">
        <v>390</v>
      </c>
      <c r="H38" s="35">
        <v>1</v>
      </c>
      <c r="I38" s="36">
        <v>0</v>
      </c>
      <c r="J38" s="35">
        <v>0.44871794871794873</v>
      </c>
      <c r="K38" s="35">
        <v>0.52307692307692311</v>
      </c>
      <c r="L38" s="34">
        <v>-7.4358974358974372E-2</v>
      </c>
    </row>
    <row r="39" spans="1:64" s="29" customFormat="1" x14ac:dyDescent="0.4">
      <c r="A39" s="66" t="s">
        <v>107</v>
      </c>
      <c r="B39" s="145">
        <v>75261</v>
      </c>
      <c r="C39" s="145">
        <v>76897</v>
      </c>
      <c r="D39" s="65">
        <v>0.97872478770303128</v>
      </c>
      <c r="E39" s="80">
        <v>-1636</v>
      </c>
      <c r="F39" s="145">
        <v>120379</v>
      </c>
      <c r="G39" s="145">
        <v>116243</v>
      </c>
      <c r="H39" s="65">
        <v>1.0355806371136327</v>
      </c>
      <c r="I39" s="80">
        <v>4136</v>
      </c>
      <c r="J39" s="65">
        <v>0.62520040870916027</v>
      </c>
      <c r="K39" s="65">
        <v>0.66151940331890957</v>
      </c>
      <c r="L39" s="75">
        <v>-3.63189946097493E-2</v>
      </c>
    </row>
    <row r="40" spans="1:64" x14ac:dyDescent="0.4">
      <c r="A40" s="38" t="s">
        <v>84</v>
      </c>
      <c r="B40" s="189">
        <v>32327</v>
      </c>
      <c r="C40" s="190">
        <v>33374</v>
      </c>
      <c r="D40" s="39">
        <v>0.9686282735063223</v>
      </c>
      <c r="E40" s="43">
        <v>-1047</v>
      </c>
      <c r="F40" s="189">
        <v>44165</v>
      </c>
      <c r="G40" s="182">
        <v>44146</v>
      </c>
      <c r="H40" s="42">
        <v>1.0004303900693154</v>
      </c>
      <c r="I40" s="48">
        <v>19</v>
      </c>
      <c r="J40" s="35">
        <v>0.73195969659232429</v>
      </c>
      <c r="K40" s="35">
        <v>0.75599148280704931</v>
      </c>
      <c r="L40" s="46">
        <v>-2.4031786214725015E-2</v>
      </c>
    </row>
    <row r="41" spans="1:64" x14ac:dyDescent="0.4">
      <c r="A41" s="38" t="s">
        <v>106</v>
      </c>
      <c r="B41" s="183">
        <v>1720</v>
      </c>
      <c r="C41" s="198">
        <v>1404</v>
      </c>
      <c r="D41" s="45">
        <v>1.225071225071225</v>
      </c>
      <c r="E41" s="43">
        <v>316</v>
      </c>
      <c r="F41" s="183">
        <v>2154</v>
      </c>
      <c r="G41" s="197">
        <v>2159</v>
      </c>
      <c r="H41" s="42">
        <v>0.99768411301528481</v>
      </c>
      <c r="I41" s="48">
        <v>-5</v>
      </c>
      <c r="J41" s="35">
        <v>0.79851439182915507</v>
      </c>
      <c r="K41" s="35">
        <v>0.65030106530801302</v>
      </c>
      <c r="L41" s="46">
        <v>0.14821332652114205</v>
      </c>
    </row>
    <row r="42" spans="1:64" x14ac:dyDescent="0.4">
      <c r="A42" s="38" t="s">
        <v>105</v>
      </c>
      <c r="B42" s="183">
        <v>2938</v>
      </c>
      <c r="C42" s="197">
        <v>3445</v>
      </c>
      <c r="D42" s="45">
        <v>0.85283018867924532</v>
      </c>
      <c r="E42" s="43">
        <v>-507</v>
      </c>
      <c r="F42" s="183">
        <v>5140</v>
      </c>
      <c r="G42" s="197">
        <v>4150</v>
      </c>
      <c r="H42" s="50">
        <v>1.2385542168674699</v>
      </c>
      <c r="I42" s="48">
        <v>990</v>
      </c>
      <c r="J42" s="35">
        <v>0.57159533073929958</v>
      </c>
      <c r="K42" s="35">
        <v>0.83012048192771082</v>
      </c>
      <c r="L42" s="46">
        <v>-0.25852515118841124</v>
      </c>
    </row>
    <row r="43" spans="1:64" x14ac:dyDescent="0.4">
      <c r="A43" s="44" t="s">
        <v>104</v>
      </c>
      <c r="B43" s="183">
        <v>6380</v>
      </c>
      <c r="C43" s="197">
        <v>5609</v>
      </c>
      <c r="D43" s="47">
        <v>1.1374576573364237</v>
      </c>
      <c r="E43" s="48">
        <v>771</v>
      </c>
      <c r="F43" s="183">
        <v>15040</v>
      </c>
      <c r="G43" s="200">
        <v>11620</v>
      </c>
      <c r="H43" s="50">
        <v>1.2943201376936317</v>
      </c>
      <c r="I43" s="53">
        <v>3420</v>
      </c>
      <c r="J43" s="47">
        <v>0.42420212765957449</v>
      </c>
      <c r="K43" s="47">
        <v>0.48270223752151464</v>
      </c>
      <c r="L43" s="55">
        <v>-5.8500109861940153E-2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4108</v>
      </c>
      <c r="C44" s="199">
        <v>4563</v>
      </c>
      <c r="D44" s="47">
        <v>0.90028490028490027</v>
      </c>
      <c r="E44" s="48">
        <v>-455</v>
      </c>
      <c r="F44" s="183">
        <v>7240</v>
      </c>
      <c r="G44" s="197">
        <v>7240</v>
      </c>
      <c r="H44" s="50">
        <v>1</v>
      </c>
      <c r="I44" s="53">
        <v>0</v>
      </c>
      <c r="J44" s="47">
        <v>0.56740331491712703</v>
      </c>
      <c r="K44" s="56">
        <v>0.63024861878453042</v>
      </c>
      <c r="L44" s="55">
        <v>-6.284530386740339E-2</v>
      </c>
    </row>
    <row r="45" spans="1:64" x14ac:dyDescent="0.4">
      <c r="A45" s="38" t="s">
        <v>82</v>
      </c>
      <c r="B45" s="183">
        <v>10473</v>
      </c>
      <c r="C45" s="197">
        <v>11441</v>
      </c>
      <c r="D45" s="49">
        <v>0.9153920111878332</v>
      </c>
      <c r="E45" s="52">
        <v>-968</v>
      </c>
      <c r="F45" s="183">
        <v>17790</v>
      </c>
      <c r="G45" s="198">
        <v>20668</v>
      </c>
      <c r="H45" s="47">
        <v>0.86075091929552927</v>
      </c>
      <c r="I45" s="48">
        <v>-2878</v>
      </c>
      <c r="J45" s="49">
        <v>0.58870151770657675</v>
      </c>
      <c r="K45" s="47">
        <v>0.55356106057673693</v>
      </c>
      <c r="L45" s="46">
        <v>3.5140457129839819E-2</v>
      </c>
    </row>
    <row r="46" spans="1:64" x14ac:dyDescent="0.4">
      <c r="A46" s="38" t="s">
        <v>83</v>
      </c>
      <c r="B46" s="188">
        <v>7208</v>
      </c>
      <c r="C46" s="182">
        <v>7945</v>
      </c>
      <c r="D46" s="49">
        <v>0.90723725613593453</v>
      </c>
      <c r="E46" s="53">
        <v>-737</v>
      </c>
      <c r="F46" s="188">
        <v>10890</v>
      </c>
      <c r="G46" s="182">
        <v>11090</v>
      </c>
      <c r="H46" s="47">
        <v>0.98196573489630301</v>
      </c>
      <c r="I46" s="48">
        <v>-200</v>
      </c>
      <c r="J46" s="47">
        <v>0.66189164370982556</v>
      </c>
      <c r="K46" s="47">
        <v>0.71641118124436431</v>
      </c>
      <c r="L46" s="46">
        <v>-5.4519537534538753E-2</v>
      </c>
    </row>
    <row r="47" spans="1:64" x14ac:dyDescent="0.4">
      <c r="A47" s="38" t="s">
        <v>81</v>
      </c>
      <c r="B47" s="187">
        <v>1452</v>
      </c>
      <c r="C47" s="182">
        <v>1632</v>
      </c>
      <c r="D47" s="49">
        <v>0.88970588235294112</v>
      </c>
      <c r="E47" s="48">
        <v>-180</v>
      </c>
      <c r="F47" s="187">
        <v>2790</v>
      </c>
      <c r="G47" s="182">
        <v>2790</v>
      </c>
      <c r="H47" s="42">
        <v>1</v>
      </c>
      <c r="I47" s="36">
        <v>0</v>
      </c>
      <c r="J47" s="35">
        <v>0.52043010752688168</v>
      </c>
      <c r="K47" s="47">
        <v>0.5849462365591398</v>
      </c>
      <c r="L47" s="46">
        <v>-6.4516129032258118E-2</v>
      </c>
    </row>
    <row r="48" spans="1:64" x14ac:dyDescent="0.4">
      <c r="A48" s="38" t="s">
        <v>102</v>
      </c>
      <c r="B48" s="183">
        <v>0</v>
      </c>
      <c r="C48" s="186">
        <v>0</v>
      </c>
      <c r="D48" s="45" t="e">
        <v>#DIV/0!</v>
      </c>
      <c r="E48" s="43">
        <v>0</v>
      </c>
      <c r="F48" s="183">
        <v>0</v>
      </c>
      <c r="G48" s="197">
        <v>0</v>
      </c>
      <c r="H48" s="42" t="e">
        <v>#DIV/0!</v>
      </c>
      <c r="I48" s="36">
        <v>0</v>
      </c>
      <c r="J48" s="35" t="e">
        <v>#DIV/0!</v>
      </c>
      <c r="K48" s="35" t="e">
        <v>#DIV/0!</v>
      </c>
      <c r="L48" s="34" t="e">
        <v>#DIV/0!</v>
      </c>
    </row>
    <row r="49" spans="1:12" x14ac:dyDescent="0.4">
      <c r="A49" s="38" t="s">
        <v>80</v>
      </c>
      <c r="B49" s="185">
        <v>2037</v>
      </c>
      <c r="C49" s="182">
        <v>2396</v>
      </c>
      <c r="D49" s="45">
        <v>0.85016694490818034</v>
      </c>
      <c r="E49" s="43">
        <v>-359</v>
      </c>
      <c r="F49" s="185">
        <v>2790</v>
      </c>
      <c r="G49" s="182">
        <v>2790</v>
      </c>
      <c r="H49" s="42">
        <v>1</v>
      </c>
      <c r="I49" s="36">
        <v>0</v>
      </c>
      <c r="J49" s="35">
        <v>0.73010752688172043</v>
      </c>
      <c r="K49" s="35">
        <v>0.85878136200716848</v>
      </c>
      <c r="L49" s="34">
        <v>-0.12867383512544806</v>
      </c>
    </row>
    <row r="50" spans="1:12" x14ac:dyDescent="0.4">
      <c r="A50" s="44" t="s">
        <v>78</v>
      </c>
      <c r="B50" s="183">
        <v>1265</v>
      </c>
      <c r="C50" s="184">
        <v>1025</v>
      </c>
      <c r="D50" s="45">
        <v>1.2341463414634146</v>
      </c>
      <c r="E50" s="43">
        <v>240</v>
      </c>
      <c r="F50" s="183">
        <v>2790</v>
      </c>
      <c r="G50" s="184">
        <v>2790</v>
      </c>
      <c r="H50" s="42">
        <v>1</v>
      </c>
      <c r="I50" s="36">
        <v>0</v>
      </c>
      <c r="J50" s="35">
        <v>0.45340501792114696</v>
      </c>
      <c r="K50" s="42">
        <v>0.36738351254480289</v>
      </c>
      <c r="L50" s="41">
        <v>8.6021505376344065E-2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100</v>
      </c>
      <c r="B52" s="183">
        <v>1245</v>
      </c>
      <c r="C52" s="182">
        <v>0</v>
      </c>
      <c r="D52" s="45" t="e">
        <v>#DIV/0!</v>
      </c>
      <c r="E52" s="36">
        <v>1245</v>
      </c>
      <c r="F52" s="183">
        <v>2790</v>
      </c>
      <c r="G52" s="182">
        <v>0</v>
      </c>
      <c r="H52" s="35" t="e">
        <v>#DIV/0!</v>
      </c>
      <c r="I52" s="36">
        <v>2790</v>
      </c>
      <c r="J52" s="35">
        <v>0.44623655913978494</v>
      </c>
      <c r="K52" s="35" t="e">
        <v>#DIV/0!</v>
      </c>
      <c r="L52" s="34" t="e">
        <v>#DIV/0!</v>
      </c>
    </row>
    <row r="53" spans="1:12" x14ac:dyDescent="0.4">
      <c r="A53" s="38" t="s">
        <v>75</v>
      </c>
      <c r="B53" s="183">
        <v>2353</v>
      </c>
      <c r="C53" s="182">
        <v>2320</v>
      </c>
      <c r="D53" s="45">
        <v>1.0142241379310344</v>
      </c>
      <c r="E53" s="36">
        <v>33</v>
      </c>
      <c r="F53" s="183">
        <v>3780</v>
      </c>
      <c r="G53" s="182">
        <v>3870</v>
      </c>
      <c r="H53" s="35">
        <v>0.97674418604651159</v>
      </c>
      <c r="I53" s="36">
        <v>-90</v>
      </c>
      <c r="J53" s="35">
        <v>0.62248677248677253</v>
      </c>
      <c r="K53" s="35">
        <v>0.59948320413436695</v>
      </c>
      <c r="L53" s="34">
        <v>2.3003568352405579E-2</v>
      </c>
    </row>
    <row r="54" spans="1:12" x14ac:dyDescent="0.4">
      <c r="A54" s="38" t="s">
        <v>77</v>
      </c>
      <c r="B54" s="183">
        <v>755</v>
      </c>
      <c r="C54" s="182">
        <v>822</v>
      </c>
      <c r="D54" s="45">
        <v>0.91849148418491489</v>
      </c>
      <c r="E54" s="36">
        <v>-67</v>
      </c>
      <c r="F54" s="183">
        <v>1360</v>
      </c>
      <c r="G54" s="182">
        <v>1270</v>
      </c>
      <c r="H54" s="35">
        <v>1.0708661417322836</v>
      </c>
      <c r="I54" s="36">
        <v>90</v>
      </c>
      <c r="J54" s="35">
        <v>0.55514705882352944</v>
      </c>
      <c r="K54" s="35">
        <v>0.64724409448818898</v>
      </c>
      <c r="L54" s="34">
        <v>-9.2097035664659543E-2</v>
      </c>
    </row>
    <row r="55" spans="1:12" x14ac:dyDescent="0.4">
      <c r="A55" s="38" t="s">
        <v>76</v>
      </c>
      <c r="B55" s="183">
        <v>1000</v>
      </c>
      <c r="C55" s="182">
        <v>921</v>
      </c>
      <c r="D55" s="45">
        <v>1.0857763300760044</v>
      </c>
      <c r="E55" s="36">
        <v>79</v>
      </c>
      <c r="F55" s="183">
        <v>1660</v>
      </c>
      <c r="G55" s="182">
        <v>1660</v>
      </c>
      <c r="H55" s="35">
        <v>1</v>
      </c>
      <c r="I55" s="36">
        <v>0</v>
      </c>
      <c r="J55" s="35">
        <v>0.60240963855421692</v>
      </c>
      <c r="K55" s="35">
        <v>0.55481927710843371</v>
      </c>
      <c r="L55" s="34">
        <v>4.7590361445783214E-2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98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97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2008年7月上旬航空旅客輸送実績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７月(中旬)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6" t="s">
        <v>159</v>
      </c>
      <c r="C4" s="277" t="s">
        <v>158</v>
      </c>
      <c r="D4" s="261" t="s">
        <v>90</v>
      </c>
      <c r="E4" s="261"/>
      <c r="F4" s="258" t="s">
        <v>159</v>
      </c>
      <c r="G4" s="258" t="s">
        <v>158</v>
      </c>
      <c r="H4" s="261" t="s">
        <v>90</v>
      </c>
      <c r="I4" s="261"/>
      <c r="J4" s="258" t="s">
        <v>159</v>
      </c>
      <c r="K4" s="258" t="s">
        <v>158</v>
      </c>
      <c r="L4" s="259" t="s">
        <v>88</v>
      </c>
    </row>
    <row r="5" spans="1:17" s="64" customFormat="1" x14ac:dyDescent="0.4">
      <c r="A5" s="261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171324</v>
      </c>
      <c r="C6" s="110">
        <v>119995</v>
      </c>
      <c r="D6" s="76">
        <v>1.4277594899787491</v>
      </c>
      <c r="E6" s="77">
        <v>51329</v>
      </c>
      <c r="F6" s="110">
        <v>242595</v>
      </c>
      <c r="G6" s="110">
        <v>202221</v>
      </c>
      <c r="H6" s="76">
        <v>1.1996528550447283</v>
      </c>
      <c r="I6" s="77">
        <v>40374</v>
      </c>
      <c r="J6" s="76">
        <v>0.70621406047115565</v>
      </c>
      <c r="K6" s="76">
        <v>0.59338545452747238</v>
      </c>
      <c r="L6" s="90">
        <v>0.11282860594368327</v>
      </c>
    </row>
    <row r="7" spans="1:17" s="57" customFormat="1" x14ac:dyDescent="0.4">
      <c r="A7" s="66" t="s">
        <v>87</v>
      </c>
      <c r="B7" s="110">
        <v>85830</v>
      </c>
      <c r="C7" s="110">
        <v>60616</v>
      </c>
      <c r="D7" s="76">
        <v>1.4159627821037351</v>
      </c>
      <c r="E7" s="77">
        <v>25214</v>
      </c>
      <c r="F7" s="110">
        <v>121579</v>
      </c>
      <c r="G7" s="110">
        <v>99572</v>
      </c>
      <c r="H7" s="76">
        <v>1.2210159482585465</v>
      </c>
      <c r="I7" s="77">
        <v>22007</v>
      </c>
      <c r="J7" s="76">
        <v>0.70596073335033194</v>
      </c>
      <c r="K7" s="76">
        <v>0.6087655164102358</v>
      </c>
      <c r="L7" s="90">
        <v>9.7195216940096141E-2</v>
      </c>
    </row>
    <row r="8" spans="1:17" x14ac:dyDescent="0.4">
      <c r="A8" s="69" t="s">
        <v>95</v>
      </c>
      <c r="B8" s="121">
        <v>69056</v>
      </c>
      <c r="C8" s="121">
        <v>48398</v>
      </c>
      <c r="D8" s="88">
        <v>1.4268358196619695</v>
      </c>
      <c r="E8" s="74">
        <v>20658</v>
      </c>
      <c r="F8" s="121">
        <v>96780</v>
      </c>
      <c r="G8" s="121">
        <v>78321</v>
      </c>
      <c r="H8" s="88">
        <v>1.2356839161910598</v>
      </c>
      <c r="I8" s="74">
        <v>18459</v>
      </c>
      <c r="J8" s="88">
        <v>0.7135358545153957</v>
      </c>
      <c r="K8" s="88">
        <v>0.61794410183731052</v>
      </c>
      <c r="L8" s="87">
        <v>9.5591752678085173E-2</v>
      </c>
    </row>
    <row r="9" spans="1:17" x14ac:dyDescent="0.4">
      <c r="A9" s="37" t="s">
        <v>84</v>
      </c>
      <c r="B9" s="191">
        <v>41794</v>
      </c>
      <c r="C9" s="191">
        <v>29767</v>
      </c>
      <c r="D9" s="82">
        <v>1.4040380286894885</v>
      </c>
      <c r="E9" s="83">
        <v>12027</v>
      </c>
      <c r="F9" s="191">
        <v>53910</v>
      </c>
      <c r="G9" s="191">
        <v>43953</v>
      </c>
      <c r="H9" s="82">
        <v>1.226537437717562</v>
      </c>
      <c r="I9" s="83">
        <v>9957</v>
      </c>
      <c r="J9" s="82">
        <v>0.775255054720831</v>
      </c>
      <c r="K9" s="82">
        <v>0.67724614929583871</v>
      </c>
      <c r="L9" s="81">
        <v>9.8008905424992299E-2</v>
      </c>
    </row>
    <row r="10" spans="1:17" x14ac:dyDescent="0.4">
      <c r="A10" s="38" t="s">
        <v>86</v>
      </c>
      <c r="B10" s="191">
        <v>4860</v>
      </c>
      <c r="C10" s="191">
        <v>3832</v>
      </c>
      <c r="D10" s="84">
        <v>1.268267223382046</v>
      </c>
      <c r="E10" s="71">
        <v>1028</v>
      </c>
      <c r="F10" s="191">
        <v>5783</v>
      </c>
      <c r="G10" s="191">
        <v>6224</v>
      </c>
      <c r="H10" s="84">
        <v>0.92914524421593825</v>
      </c>
      <c r="I10" s="71">
        <v>-441</v>
      </c>
      <c r="J10" s="84">
        <v>0.8403942590351029</v>
      </c>
      <c r="K10" s="84">
        <v>0.61568123393316199</v>
      </c>
      <c r="L10" s="89">
        <v>0.22471302510194091</v>
      </c>
    </row>
    <row r="11" spans="1:17" x14ac:dyDescent="0.4">
      <c r="A11" s="38" t="s">
        <v>104</v>
      </c>
      <c r="B11" s="191">
        <v>8506</v>
      </c>
      <c r="C11" s="191">
        <v>4519</v>
      </c>
      <c r="D11" s="84">
        <v>1.8822748395662756</v>
      </c>
      <c r="E11" s="71">
        <v>3987</v>
      </c>
      <c r="F11" s="191">
        <v>14813</v>
      </c>
      <c r="G11" s="191">
        <v>10273</v>
      </c>
      <c r="H11" s="84">
        <v>1.4419351698627469</v>
      </c>
      <c r="I11" s="71">
        <v>4540</v>
      </c>
      <c r="J11" s="84">
        <v>0.574225342604469</v>
      </c>
      <c r="K11" s="84">
        <v>0.43989097634576074</v>
      </c>
      <c r="L11" s="89">
        <v>0.13433436625870826</v>
      </c>
    </row>
    <row r="12" spans="1:17" x14ac:dyDescent="0.4">
      <c r="A12" s="38" t="s">
        <v>82</v>
      </c>
      <c r="B12" s="191">
        <v>6716</v>
      </c>
      <c r="C12" s="191">
        <v>4581</v>
      </c>
      <c r="D12" s="84">
        <v>1.4660554464090809</v>
      </c>
      <c r="E12" s="71">
        <v>2135</v>
      </c>
      <c r="F12" s="191">
        <v>9950</v>
      </c>
      <c r="G12" s="191">
        <v>6240</v>
      </c>
      <c r="H12" s="84">
        <v>1.5945512820512822</v>
      </c>
      <c r="I12" s="71">
        <v>3710</v>
      </c>
      <c r="J12" s="84">
        <v>0.67497487437185932</v>
      </c>
      <c r="K12" s="84">
        <v>0.73413461538461533</v>
      </c>
      <c r="L12" s="89">
        <v>-5.9159741012756006E-2</v>
      </c>
    </row>
    <row r="13" spans="1:17" x14ac:dyDescent="0.4">
      <c r="A13" s="38" t="s">
        <v>83</v>
      </c>
      <c r="B13" s="191">
        <v>7180</v>
      </c>
      <c r="C13" s="191">
        <v>4136</v>
      </c>
      <c r="D13" s="84">
        <v>1.7359767891682785</v>
      </c>
      <c r="E13" s="71">
        <v>3044</v>
      </c>
      <c r="F13" s="191">
        <v>12324</v>
      </c>
      <c r="G13" s="191">
        <v>9282</v>
      </c>
      <c r="H13" s="84">
        <v>1.3277310924369747</v>
      </c>
      <c r="I13" s="71">
        <v>3042</v>
      </c>
      <c r="J13" s="84">
        <v>0.58260305095748133</v>
      </c>
      <c r="K13" s="84">
        <v>0.44559362206421033</v>
      </c>
      <c r="L13" s="89">
        <v>0.137009428893271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103</v>
      </c>
      <c r="B16" s="191">
        <v>0</v>
      </c>
      <c r="C16" s="191">
        <v>1563</v>
      </c>
      <c r="D16" s="84">
        <v>0</v>
      </c>
      <c r="E16" s="71">
        <v>-1563</v>
      </c>
      <c r="F16" s="191">
        <v>0</v>
      </c>
      <c r="G16" s="191">
        <v>2349</v>
      </c>
      <c r="H16" s="82">
        <v>0</v>
      </c>
      <c r="I16" s="83">
        <v>-2349</v>
      </c>
      <c r="J16" s="86" t="e">
        <v>#DIV/0!</v>
      </c>
      <c r="K16" s="86">
        <v>0.665389527458493</v>
      </c>
      <c r="L16" s="78" t="e">
        <v>#DIV/0!</v>
      </c>
    </row>
    <row r="17" spans="1:12" x14ac:dyDescent="0.4">
      <c r="A17" s="44" t="s">
        <v>126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125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15902</v>
      </c>
      <c r="C19" s="121">
        <v>11486</v>
      </c>
      <c r="D19" s="88">
        <v>1.3844680480585061</v>
      </c>
      <c r="E19" s="74">
        <v>4416</v>
      </c>
      <c r="F19" s="121">
        <v>23095</v>
      </c>
      <c r="G19" s="121">
        <v>19693</v>
      </c>
      <c r="H19" s="88">
        <v>1.1727517391966689</v>
      </c>
      <c r="I19" s="74">
        <v>3402</v>
      </c>
      <c r="J19" s="88">
        <v>0.6885473046113878</v>
      </c>
      <c r="K19" s="88">
        <v>0.58325293251409127</v>
      </c>
      <c r="L19" s="87">
        <v>0.10529437209729653</v>
      </c>
    </row>
    <row r="20" spans="1:12" x14ac:dyDescent="0.4">
      <c r="A20" s="37" t="s">
        <v>124</v>
      </c>
      <c r="B20" s="182">
        <v>122</v>
      </c>
      <c r="C20" s="191">
        <v>693</v>
      </c>
      <c r="D20" s="82">
        <v>0.17604617604617603</v>
      </c>
      <c r="E20" s="83">
        <v>-571</v>
      </c>
      <c r="F20" s="191">
        <v>445</v>
      </c>
      <c r="G20" s="186">
        <v>1200</v>
      </c>
      <c r="H20" s="82">
        <v>0.37083333333333335</v>
      </c>
      <c r="I20" s="83">
        <v>-755</v>
      </c>
      <c r="J20" s="82">
        <v>0.27415730337078653</v>
      </c>
      <c r="K20" s="82">
        <v>0.57750000000000001</v>
      </c>
      <c r="L20" s="81">
        <v>-0.30334269662921348</v>
      </c>
    </row>
    <row r="21" spans="1:12" x14ac:dyDescent="0.4">
      <c r="A21" s="38" t="s">
        <v>104</v>
      </c>
      <c r="B21" s="206">
        <v>906</v>
      </c>
      <c r="C21" s="191">
        <v>620</v>
      </c>
      <c r="D21" s="84">
        <v>1.4612903225806451</v>
      </c>
      <c r="E21" s="71">
        <v>286</v>
      </c>
      <c r="F21" s="191">
        <v>1500</v>
      </c>
      <c r="G21" s="186">
        <v>1195</v>
      </c>
      <c r="H21" s="84">
        <v>1.2552301255230125</v>
      </c>
      <c r="I21" s="71">
        <v>305</v>
      </c>
      <c r="J21" s="84">
        <v>0.60399999999999998</v>
      </c>
      <c r="K21" s="84">
        <v>0.51882845188284521</v>
      </c>
      <c r="L21" s="89">
        <v>8.5171548117154772E-2</v>
      </c>
    </row>
    <row r="22" spans="1:12" x14ac:dyDescent="0.4">
      <c r="A22" s="38" t="s">
        <v>123</v>
      </c>
      <c r="B22" s="182">
        <v>1058</v>
      </c>
      <c r="C22" s="191">
        <v>622</v>
      </c>
      <c r="D22" s="84">
        <v>1.7009646302250805</v>
      </c>
      <c r="E22" s="71">
        <v>436</v>
      </c>
      <c r="F22" s="191">
        <v>1460</v>
      </c>
      <c r="G22" s="186">
        <v>1165</v>
      </c>
      <c r="H22" s="84">
        <v>1.2532188841201717</v>
      </c>
      <c r="I22" s="71">
        <v>295</v>
      </c>
      <c r="J22" s="84">
        <v>0.72465753424657531</v>
      </c>
      <c r="K22" s="84">
        <v>0.53390557939914163</v>
      </c>
      <c r="L22" s="89">
        <v>0.19075195484743368</v>
      </c>
    </row>
    <row r="23" spans="1:12" x14ac:dyDescent="0.4">
      <c r="A23" s="38" t="s">
        <v>122</v>
      </c>
      <c r="B23" s="182">
        <v>2208</v>
      </c>
      <c r="C23" s="191">
        <v>1643</v>
      </c>
      <c r="D23" s="84">
        <v>1.34388314059647</v>
      </c>
      <c r="E23" s="71">
        <v>565</v>
      </c>
      <c r="F23" s="191">
        <v>2550</v>
      </c>
      <c r="G23" s="186">
        <v>1795</v>
      </c>
      <c r="H23" s="84">
        <v>1.4206128133704736</v>
      </c>
      <c r="I23" s="71">
        <v>755</v>
      </c>
      <c r="J23" s="84">
        <v>0.86588235294117644</v>
      </c>
      <c r="K23" s="84">
        <v>0.91532033426183845</v>
      </c>
      <c r="L23" s="89">
        <v>-4.9437981320662017E-2</v>
      </c>
    </row>
    <row r="24" spans="1:12" x14ac:dyDescent="0.4">
      <c r="A24" s="38" t="s">
        <v>121</v>
      </c>
      <c r="B24" s="184">
        <v>1682</v>
      </c>
      <c r="C24" s="191">
        <v>1658</v>
      </c>
      <c r="D24" s="79">
        <v>1.014475271411339</v>
      </c>
      <c r="E24" s="70">
        <v>24</v>
      </c>
      <c r="F24" s="191">
        <v>1860</v>
      </c>
      <c r="G24" s="186">
        <v>2388</v>
      </c>
      <c r="H24" s="79">
        <v>0.77889447236180909</v>
      </c>
      <c r="I24" s="70">
        <v>-528</v>
      </c>
      <c r="J24" s="79">
        <v>0.9043010752688172</v>
      </c>
      <c r="K24" s="79">
        <v>0.69430485762144056</v>
      </c>
      <c r="L24" s="78">
        <v>0.20999621764737664</v>
      </c>
    </row>
    <row r="25" spans="1:12" x14ac:dyDescent="0.4">
      <c r="A25" s="44" t="s">
        <v>120</v>
      </c>
      <c r="B25" s="182">
        <v>299</v>
      </c>
      <c r="C25" s="191">
        <v>331</v>
      </c>
      <c r="D25" s="84">
        <v>0.90332326283987918</v>
      </c>
      <c r="E25" s="71">
        <v>-32</v>
      </c>
      <c r="F25" s="191">
        <v>450</v>
      </c>
      <c r="G25" s="186">
        <v>1025</v>
      </c>
      <c r="H25" s="84">
        <v>0.43902439024390244</v>
      </c>
      <c r="I25" s="71">
        <v>-575</v>
      </c>
      <c r="J25" s="84">
        <v>0.66444444444444439</v>
      </c>
      <c r="K25" s="84">
        <v>0.32292682926829269</v>
      </c>
      <c r="L25" s="89">
        <v>0.3415176151761517</v>
      </c>
    </row>
    <row r="26" spans="1:12" x14ac:dyDescent="0.4">
      <c r="A26" s="44" t="s">
        <v>119</v>
      </c>
      <c r="B26" s="182">
        <v>1221</v>
      </c>
      <c r="C26" s="191">
        <v>1191</v>
      </c>
      <c r="D26" s="84">
        <v>1.0251889168765742</v>
      </c>
      <c r="E26" s="71">
        <v>30</v>
      </c>
      <c r="F26" s="191">
        <v>1495</v>
      </c>
      <c r="G26" s="186">
        <v>1500</v>
      </c>
      <c r="H26" s="84">
        <v>0.9966666666666667</v>
      </c>
      <c r="I26" s="71">
        <v>-5</v>
      </c>
      <c r="J26" s="84">
        <v>0.81672240802675589</v>
      </c>
      <c r="K26" s="84">
        <v>0.79400000000000004</v>
      </c>
      <c r="L26" s="89">
        <v>2.2722408026755847E-2</v>
      </c>
    </row>
    <row r="27" spans="1:12" x14ac:dyDescent="0.4">
      <c r="A27" s="38" t="s">
        <v>118</v>
      </c>
      <c r="B27" s="182">
        <v>884</v>
      </c>
      <c r="C27" s="191">
        <v>992</v>
      </c>
      <c r="D27" s="84">
        <v>0.8911290322580645</v>
      </c>
      <c r="E27" s="71">
        <v>-108</v>
      </c>
      <c r="F27" s="191">
        <v>1500</v>
      </c>
      <c r="G27" s="186">
        <v>1500</v>
      </c>
      <c r="H27" s="84">
        <v>1</v>
      </c>
      <c r="I27" s="71">
        <v>0</v>
      </c>
      <c r="J27" s="84">
        <v>0.58933333333333338</v>
      </c>
      <c r="K27" s="84">
        <v>0.66133333333333333</v>
      </c>
      <c r="L27" s="89">
        <v>-7.1999999999999953E-2</v>
      </c>
    </row>
    <row r="28" spans="1:12" x14ac:dyDescent="0.4">
      <c r="A28" s="38" t="s">
        <v>117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551</v>
      </c>
      <c r="C29" s="191">
        <v>354</v>
      </c>
      <c r="D29" s="79">
        <v>1.5564971751412429</v>
      </c>
      <c r="E29" s="70">
        <v>197</v>
      </c>
      <c r="F29" s="191">
        <v>1050</v>
      </c>
      <c r="G29" s="186">
        <v>745</v>
      </c>
      <c r="H29" s="79">
        <v>1.4093959731543624</v>
      </c>
      <c r="I29" s="70">
        <v>305</v>
      </c>
      <c r="J29" s="79">
        <v>0.52476190476190476</v>
      </c>
      <c r="K29" s="79">
        <v>0.47516778523489933</v>
      </c>
      <c r="L29" s="78">
        <v>4.9594119527005431E-2</v>
      </c>
    </row>
    <row r="30" spans="1:12" x14ac:dyDescent="0.4">
      <c r="A30" s="44" t="s">
        <v>115</v>
      </c>
      <c r="B30" s="182">
        <v>263</v>
      </c>
      <c r="C30" s="191">
        <v>79</v>
      </c>
      <c r="D30" s="84">
        <v>3.3291139240506329</v>
      </c>
      <c r="E30" s="71">
        <v>184</v>
      </c>
      <c r="F30" s="191">
        <v>595</v>
      </c>
      <c r="G30" s="186">
        <v>450</v>
      </c>
      <c r="H30" s="84">
        <v>1.3222222222222222</v>
      </c>
      <c r="I30" s="71">
        <v>145</v>
      </c>
      <c r="J30" s="84">
        <v>0.44201680672268906</v>
      </c>
      <c r="K30" s="84">
        <v>0.17555555555555555</v>
      </c>
      <c r="L30" s="89">
        <v>0.26646125116713348</v>
      </c>
    </row>
    <row r="31" spans="1:12" x14ac:dyDescent="0.4">
      <c r="A31" s="38" t="s">
        <v>114</v>
      </c>
      <c r="B31" s="182">
        <v>1104</v>
      </c>
      <c r="C31" s="191">
        <v>915</v>
      </c>
      <c r="D31" s="84">
        <v>1.2065573770491804</v>
      </c>
      <c r="E31" s="71">
        <v>189</v>
      </c>
      <c r="F31" s="191">
        <v>1495</v>
      </c>
      <c r="G31" s="186">
        <v>1345</v>
      </c>
      <c r="H31" s="84">
        <v>1.1115241635687731</v>
      </c>
      <c r="I31" s="71">
        <v>150</v>
      </c>
      <c r="J31" s="84">
        <v>0.7384615384615385</v>
      </c>
      <c r="K31" s="84">
        <v>0.6802973977695167</v>
      </c>
      <c r="L31" s="89">
        <v>5.8164140692021804E-2</v>
      </c>
    </row>
    <row r="32" spans="1:12" x14ac:dyDescent="0.4">
      <c r="A32" s="44" t="s">
        <v>113</v>
      </c>
      <c r="B32" s="184">
        <v>842</v>
      </c>
      <c r="C32" s="191">
        <v>450</v>
      </c>
      <c r="D32" s="79">
        <v>1.8711111111111112</v>
      </c>
      <c r="E32" s="70">
        <v>392</v>
      </c>
      <c r="F32" s="191">
        <v>1500</v>
      </c>
      <c r="G32" s="186">
        <v>1350</v>
      </c>
      <c r="H32" s="79">
        <v>1.1111111111111112</v>
      </c>
      <c r="I32" s="70">
        <v>150</v>
      </c>
      <c r="J32" s="79">
        <v>0.56133333333333335</v>
      </c>
      <c r="K32" s="79">
        <v>0.33333333333333331</v>
      </c>
      <c r="L32" s="78">
        <v>0.22800000000000004</v>
      </c>
    </row>
    <row r="33" spans="1:12" x14ac:dyDescent="0.4">
      <c r="A33" s="44" t="s">
        <v>112</v>
      </c>
      <c r="B33" s="184">
        <v>1248</v>
      </c>
      <c r="C33" s="205">
        <v>787</v>
      </c>
      <c r="D33" s="79">
        <v>1.5857687420584499</v>
      </c>
      <c r="E33" s="70">
        <v>461</v>
      </c>
      <c r="F33" s="205">
        <v>1495</v>
      </c>
      <c r="G33" s="192">
        <v>1640</v>
      </c>
      <c r="H33" s="79">
        <v>0.91158536585365857</v>
      </c>
      <c r="I33" s="70">
        <v>-145</v>
      </c>
      <c r="J33" s="79">
        <v>0.83478260869565213</v>
      </c>
      <c r="K33" s="79">
        <v>0.47987804878048779</v>
      </c>
      <c r="L33" s="78">
        <v>0.35490455991516434</v>
      </c>
    </row>
    <row r="34" spans="1:12" x14ac:dyDescent="0.4">
      <c r="A34" s="38" t="s">
        <v>111</v>
      </c>
      <c r="B34" s="182">
        <v>1059</v>
      </c>
      <c r="C34" s="183">
        <v>590</v>
      </c>
      <c r="D34" s="84">
        <v>1.7949152542372881</v>
      </c>
      <c r="E34" s="71">
        <v>469</v>
      </c>
      <c r="F34" s="183">
        <v>1500</v>
      </c>
      <c r="G34" s="183">
        <v>1200</v>
      </c>
      <c r="H34" s="84">
        <v>1.25</v>
      </c>
      <c r="I34" s="71">
        <v>300</v>
      </c>
      <c r="J34" s="84">
        <v>0.70599999999999996</v>
      </c>
      <c r="K34" s="84">
        <v>0.49166666666666664</v>
      </c>
      <c r="L34" s="89">
        <v>0.21433333333333332</v>
      </c>
    </row>
    <row r="35" spans="1:12" x14ac:dyDescent="0.4">
      <c r="A35" s="44" t="s">
        <v>110</v>
      </c>
      <c r="B35" s="184">
        <v>2455</v>
      </c>
      <c r="C35" s="191">
        <v>561</v>
      </c>
      <c r="D35" s="84">
        <v>4.3761140819964348</v>
      </c>
      <c r="E35" s="71">
        <v>1894</v>
      </c>
      <c r="F35" s="191">
        <v>4200</v>
      </c>
      <c r="G35" s="186">
        <v>1195</v>
      </c>
      <c r="H35" s="84">
        <v>3.514644351464435</v>
      </c>
      <c r="I35" s="71">
        <v>3005</v>
      </c>
      <c r="J35" s="84">
        <v>0.58452380952380956</v>
      </c>
      <c r="K35" s="84">
        <v>0.46945606694560671</v>
      </c>
      <c r="L35" s="89">
        <v>0.11506774257820285</v>
      </c>
    </row>
    <row r="36" spans="1:12" x14ac:dyDescent="0.4">
      <c r="A36" s="69" t="s">
        <v>93</v>
      </c>
      <c r="B36" s="121">
        <v>872</v>
      </c>
      <c r="C36" s="121">
        <v>732</v>
      </c>
      <c r="D36" s="88">
        <v>1.1912568306010929</v>
      </c>
      <c r="E36" s="74">
        <v>140</v>
      </c>
      <c r="F36" s="121">
        <v>1704</v>
      </c>
      <c r="G36" s="121">
        <v>1558</v>
      </c>
      <c r="H36" s="88">
        <v>1.0937098844672657</v>
      </c>
      <c r="I36" s="74">
        <v>146</v>
      </c>
      <c r="J36" s="88">
        <v>0.51173708920187788</v>
      </c>
      <c r="K36" s="88">
        <v>0.46983311938382544</v>
      </c>
      <c r="L36" s="87">
        <v>4.1903969818052444E-2</v>
      </c>
    </row>
    <row r="37" spans="1:12" x14ac:dyDescent="0.4">
      <c r="A37" s="37" t="s">
        <v>109</v>
      </c>
      <c r="B37" s="191">
        <v>640</v>
      </c>
      <c r="C37" s="191">
        <v>527</v>
      </c>
      <c r="D37" s="82">
        <v>1.2144212523719164</v>
      </c>
      <c r="E37" s="83">
        <v>113</v>
      </c>
      <c r="F37" s="191">
        <v>1314</v>
      </c>
      <c r="G37" s="191">
        <v>1207</v>
      </c>
      <c r="H37" s="82">
        <v>1.0886495443247721</v>
      </c>
      <c r="I37" s="83">
        <v>107</v>
      </c>
      <c r="J37" s="82">
        <v>0.48706240487062402</v>
      </c>
      <c r="K37" s="82">
        <v>0.43661971830985913</v>
      </c>
      <c r="L37" s="81">
        <v>5.0442686560764893E-2</v>
      </c>
    </row>
    <row r="38" spans="1:12" x14ac:dyDescent="0.4">
      <c r="A38" s="38" t="s">
        <v>108</v>
      </c>
      <c r="B38" s="191">
        <v>232</v>
      </c>
      <c r="C38" s="191">
        <v>205</v>
      </c>
      <c r="D38" s="84">
        <v>1.1317073170731706</v>
      </c>
      <c r="E38" s="71">
        <v>27</v>
      </c>
      <c r="F38" s="191">
        <v>390</v>
      </c>
      <c r="G38" s="191">
        <v>351</v>
      </c>
      <c r="H38" s="84">
        <v>1.1111111111111112</v>
      </c>
      <c r="I38" s="71">
        <v>39</v>
      </c>
      <c r="J38" s="84">
        <v>0.59487179487179487</v>
      </c>
      <c r="K38" s="84">
        <v>0.58404558404558404</v>
      </c>
      <c r="L38" s="89">
        <v>1.0826210826210825E-2</v>
      </c>
    </row>
    <row r="39" spans="1:12" s="57" customFormat="1" x14ac:dyDescent="0.4">
      <c r="A39" s="66" t="s">
        <v>107</v>
      </c>
      <c r="B39" s="110">
        <v>85494</v>
      </c>
      <c r="C39" s="110">
        <v>59379</v>
      </c>
      <c r="D39" s="76">
        <v>1.4398019501844086</v>
      </c>
      <c r="E39" s="77">
        <v>26115</v>
      </c>
      <c r="F39" s="110">
        <v>121016</v>
      </c>
      <c r="G39" s="110">
        <v>102649</v>
      </c>
      <c r="H39" s="76">
        <v>1.1789301405761381</v>
      </c>
      <c r="I39" s="77">
        <v>18367</v>
      </c>
      <c r="J39" s="76">
        <v>0.70646856614001452</v>
      </c>
      <c r="K39" s="76">
        <v>0.57846642441718865</v>
      </c>
      <c r="L39" s="90">
        <v>0.12800214172282587</v>
      </c>
    </row>
    <row r="40" spans="1:12" x14ac:dyDescent="0.4">
      <c r="A40" s="38" t="s">
        <v>84</v>
      </c>
      <c r="B40" s="108">
        <v>35577</v>
      </c>
      <c r="C40" s="108">
        <v>25995</v>
      </c>
      <c r="D40" s="107">
        <v>1.3686093479515291</v>
      </c>
      <c r="E40" s="70">
        <v>9582</v>
      </c>
      <c r="F40" s="108">
        <v>44226</v>
      </c>
      <c r="G40" s="108">
        <v>39407</v>
      </c>
      <c r="H40" s="79">
        <v>1.1222879183901338</v>
      </c>
      <c r="I40" s="70">
        <v>4819</v>
      </c>
      <c r="J40" s="79">
        <v>0.80443630443630443</v>
      </c>
      <c r="K40" s="79">
        <v>0.65965437612606892</v>
      </c>
      <c r="L40" s="78">
        <v>0.14478192831023551</v>
      </c>
    </row>
    <row r="41" spans="1:12" x14ac:dyDescent="0.4">
      <c r="A41" s="38" t="s">
        <v>106</v>
      </c>
      <c r="B41" s="112">
        <v>1909</v>
      </c>
      <c r="C41" s="112">
        <v>1284</v>
      </c>
      <c r="D41" s="84">
        <v>1.4867601246105919</v>
      </c>
      <c r="E41" s="71">
        <v>625</v>
      </c>
      <c r="F41" s="163">
        <v>2158</v>
      </c>
      <c r="G41" s="112">
        <v>1728</v>
      </c>
      <c r="H41" s="84">
        <v>1.2488425925925926</v>
      </c>
      <c r="I41" s="71">
        <v>430</v>
      </c>
      <c r="J41" s="84">
        <v>0.88461538461538458</v>
      </c>
      <c r="K41" s="84">
        <v>0.74305555555555558</v>
      </c>
      <c r="L41" s="89">
        <v>0.141559829059829</v>
      </c>
    </row>
    <row r="42" spans="1:12" x14ac:dyDescent="0.4">
      <c r="A42" s="38" t="s">
        <v>105</v>
      </c>
      <c r="B42" s="112">
        <v>4142</v>
      </c>
      <c r="C42" s="112">
        <v>3637</v>
      </c>
      <c r="D42" s="84">
        <v>1.1388507011273028</v>
      </c>
      <c r="E42" s="71">
        <v>505</v>
      </c>
      <c r="F42" s="163">
        <v>5977</v>
      </c>
      <c r="G42" s="112">
        <v>5688</v>
      </c>
      <c r="H42" s="169">
        <v>1.0508087201125176</v>
      </c>
      <c r="I42" s="71">
        <v>289</v>
      </c>
      <c r="J42" s="84">
        <v>0.69298979421114271</v>
      </c>
      <c r="K42" s="84">
        <v>0.63941631504922647</v>
      </c>
      <c r="L42" s="89">
        <v>5.3573479161916238E-2</v>
      </c>
    </row>
    <row r="43" spans="1:12" x14ac:dyDescent="0.4">
      <c r="A43" s="44" t="s">
        <v>104</v>
      </c>
      <c r="B43" s="112">
        <v>7781</v>
      </c>
      <c r="C43" s="112">
        <v>4502</v>
      </c>
      <c r="D43" s="168">
        <v>1.728342958685029</v>
      </c>
      <c r="E43" s="91">
        <v>3279</v>
      </c>
      <c r="F43" s="112">
        <v>15024</v>
      </c>
      <c r="G43" s="112">
        <v>10135</v>
      </c>
      <c r="H43" s="169">
        <v>1.4823877651702022</v>
      </c>
      <c r="I43" s="71">
        <v>4889</v>
      </c>
      <c r="J43" s="84">
        <v>0.51790468583599569</v>
      </c>
      <c r="K43" s="84">
        <v>0.44420325604341393</v>
      </c>
      <c r="L43" s="89">
        <v>7.3701429792581763E-2</v>
      </c>
    </row>
    <row r="44" spans="1:12" x14ac:dyDescent="0.4">
      <c r="A44" s="44" t="s">
        <v>103</v>
      </c>
      <c r="B44" s="112">
        <v>4624</v>
      </c>
      <c r="C44" s="112">
        <v>3167</v>
      </c>
      <c r="D44" s="168">
        <v>1.4600568361225135</v>
      </c>
      <c r="E44" s="91">
        <v>1457</v>
      </c>
      <c r="F44" s="112">
        <v>7240</v>
      </c>
      <c r="G44" s="112">
        <v>6237</v>
      </c>
      <c r="H44" s="169">
        <v>1.1608144941478276</v>
      </c>
      <c r="I44" s="71">
        <v>1003</v>
      </c>
      <c r="J44" s="84">
        <v>0.63867403314917126</v>
      </c>
      <c r="K44" s="84">
        <v>0.50777617444284107</v>
      </c>
      <c r="L44" s="89">
        <v>0.13089785870633019</v>
      </c>
    </row>
    <row r="45" spans="1:12" x14ac:dyDescent="0.4">
      <c r="A45" s="38" t="s">
        <v>82</v>
      </c>
      <c r="B45" s="112">
        <v>11936</v>
      </c>
      <c r="C45" s="112">
        <v>9521</v>
      </c>
      <c r="D45" s="168">
        <v>1.2536498266988763</v>
      </c>
      <c r="E45" s="91">
        <v>2415</v>
      </c>
      <c r="F45" s="120">
        <v>17534</v>
      </c>
      <c r="G45" s="120">
        <v>17881</v>
      </c>
      <c r="H45" s="169">
        <v>0.98059392651417709</v>
      </c>
      <c r="I45" s="71">
        <v>-347</v>
      </c>
      <c r="J45" s="84">
        <v>0.68073457282993044</v>
      </c>
      <c r="K45" s="84">
        <v>0.53246462725798338</v>
      </c>
      <c r="L45" s="89">
        <v>0.14826994557194706</v>
      </c>
    </row>
    <row r="46" spans="1:12" x14ac:dyDescent="0.4">
      <c r="A46" s="38" t="s">
        <v>83</v>
      </c>
      <c r="B46" s="112">
        <v>8176</v>
      </c>
      <c r="C46" s="112">
        <v>5196</v>
      </c>
      <c r="D46" s="168">
        <v>1.5735180908391071</v>
      </c>
      <c r="E46" s="70">
        <v>2980</v>
      </c>
      <c r="F46" s="163">
        <v>10889</v>
      </c>
      <c r="G46" s="112">
        <v>8872</v>
      </c>
      <c r="H46" s="169">
        <v>1.2273444544634806</v>
      </c>
      <c r="I46" s="71">
        <v>2017</v>
      </c>
      <c r="J46" s="84">
        <v>0.75084948112774363</v>
      </c>
      <c r="K46" s="84">
        <v>0.58566275924256084</v>
      </c>
      <c r="L46" s="89">
        <v>0.1651867218851828</v>
      </c>
    </row>
    <row r="47" spans="1:12" x14ac:dyDescent="0.4">
      <c r="A47" s="38" t="s">
        <v>81</v>
      </c>
      <c r="B47" s="112">
        <v>1507</v>
      </c>
      <c r="C47" s="112">
        <v>1138</v>
      </c>
      <c r="D47" s="168">
        <v>1.3242530755711774</v>
      </c>
      <c r="E47" s="70">
        <v>369</v>
      </c>
      <c r="F47" s="165">
        <v>2790</v>
      </c>
      <c r="G47" s="164">
        <v>2511</v>
      </c>
      <c r="H47" s="166">
        <v>1.1111111111111112</v>
      </c>
      <c r="I47" s="71">
        <v>279</v>
      </c>
      <c r="J47" s="84">
        <v>0.54014336917562722</v>
      </c>
      <c r="K47" s="84">
        <v>0.45320589406610912</v>
      </c>
      <c r="L47" s="89">
        <v>8.6937475109518103E-2</v>
      </c>
    </row>
    <row r="48" spans="1:12" x14ac:dyDescent="0.4">
      <c r="A48" s="38" t="s">
        <v>102</v>
      </c>
      <c r="B48" s="112">
        <v>0</v>
      </c>
      <c r="C48" s="112">
        <v>0</v>
      </c>
      <c r="D48" s="168" t="e">
        <v>#DIV/0!</v>
      </c>
      <c r="E48" s="70">
        <v>0</v>
      </c>
      <c r="F48" s="163">
        <v>0</v>
      </c>
      <c r="G48" s="112">
        <v>0</v>
      </c>
      <c r="H48" s="170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12">
        <v>2105</v>
      </c>
      <c r="C49" s="112">
        <v>1321</v>
      </c>
      <c r="D49" s="168">
        <v>1.5934897804693413</v>
      </c>
      <c r="E49" s="70">
        <v>784</v>
      </c>
      <c r="F49" s="163">
        <v>2790</v>
      </c>
      <c r="G49" s="112">
        <v>2232</v>
      </c>
      <c r="H49" s="169">
        <v>1.25</v>
      </c>
      <c r="I49" s="71">
        <v>558</v>
      </c>
      <c r="J49" s="84">
        <v>0.75448028673835121</v>
      </c>
      <c r="K49" s="84">
        <v>0.59184587813620071</v>
      </c>
      <c r="L49" s="89">
        <v>0.1626344086021505</v>
      </c>
    </row>
    <row r="50" spans="1:12" x14ac:dyDescent="0.4">
      <c r="A50" s="44" t="s">
        <v>78</v>
      </c>
      <c r="B50" s="112">
        <v>1560</v>
      </c>
      <c r="C50" s="112">
        <v>1173</v>
      </c>
      <c r="D50" s="168">
        <v>1.329923273657289</v>
      </c>
      <c r="E50" s="70">
        <v>387</v>
      </c>
      <c r="F50" s="165">
        <v>2790</v>
      </c>
      <c r="G50" s="164">
        <v>2511</v>
      </c>
      <c r="H50" s="169">
        <v>1.1111111111111112</v>
      </c>
      <c r="I50" s="71">
        <v>279</v>
      </c>
      <c r="J50" s="84">
        <v>0.55913978494623651</v>
      </c>
      <c r="K50" s="79">
        <v>0.46714456391875747</v>
      </c>
      <c r="L50" s="78">
        <v>9.1995221027479035E-2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100</v>
      </c>
      <c r="B52" s="112">
        <v>1452</v>
      </c>
      <c r="C52" s="112">
        <v>0</v>
      </c>
      <c r="D52" s="168" t="e">
        <v>#DIV/0!</v>
      </c>
      <c r="E52" s="71">
        <v>1452</v>
      </c>
      <c r="F52" s="163">
        <v>2786</v>
      </c>
      <c r="G52" s="164">
        <v>0</v>
      </c>
      <c r="H52" s="166" t="e">
        <v>#DIV/0!</v>
      </c>
      <c r="I52" s="71">
        <v>2786</v>
      </c>
      <c r="J52" s="84">
        <v>0.52117731514716437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12">
        <v>2750</v>
      </c>
      <c r="C53" s="112">
        <v>1409</v>
      </c>
      <c r="D53" s="168">
        <v>1.9517388218594749</v>
      </c>
      <c r="E53" s="71">
        <v>1341</v>
      </c>
      <c r="F53" s="167">
        <v>3808</v>
      </c>
      <c r="G53" s="112">
        <v>2978</v>
      </c>
      <c r="H53" s="166">
        <v>1.2787105439892545</v>
      </c>
      <c r="I53" s="71">
        <v>830</v>
      </c>
      <c r="J53" s="84">
        <v>0.72216386554621848</v>
      </c>
      <c r="K53" s="84">
        <v>0.47313633310946945</v>
      </c>
      <c r="L53" s="89">
        <v>0.24902753243674902</v>
      </c>
    </row>
    <row r="54" spans="1:12" x14ac:dyDescent="0.4">
      <c r="A54" s="38" t="s">
        <v>77</v>
      </c>
      <c r="B54" s="112">
        <v>883</v>
      </c>
      <c r="C54" s="112">
        <v>560</v>
      </c>
      <c r="D54" s="82">
        <v>1.5767857142857142</v>
      </c>
      <c r="E54" s="71">
        <v>323</v>
      </c>
      <c r="F54" s="165">
        <v>1344</v>
      </c>
      <c r="G54" s="164">
        <v>1141</v>
      </c>
      <c r="H54" s="84">
        <v>1.1779141104294479</v>
      </c>
      <c r="I54" s="71">
        <v>203</v>
      </c>
      <c r="J54" s="84">
        <v>0.65699404761904767</v>
      </c>
      <c r="K54" s="84">
        <v>0.49079754601226994</v>
      </c>
      <c r="L54" s="89">
        <v>0.16619650160677774</v>
      </c>
    </row>
    <row r="55" spans="1:12" x14ac:dyDescent="0.4">
      <c r="A55" s="38" t="s">
        <v>76</v>
      </c>
      <c r="B55" s="112">
        <v>1092</v>
      </c>
      <c r="C55" s="112">
        <v>476</v>
      </c>
      <c r="D55" s="82">
        <v>2.2941176470588234</v>
      </c>
      <c r="E55" s="71">
        <v>616</v>
      </c>
      <c r="F55" s="163">
        <v>1660</v>
      </c>
      <c r="G55" s="112">
        <v>1328</v>
      </c>
      <c r="H55" s="84">
        <v>1.25</v>
      </c>
      <c r="I55" s="71">
        <v>332</v>
      </c>
      <c r="J55" s="84">
        <v>0.65783132530120481</v>
      </c>
      <c r="K55" s="84">
        <v>0.35843373493975905</v>
      </c>
      <c r="L55" s="89">
        <v>0.29939759036144575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2008年7月中旬航空旅客輸送実績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７月(下旬)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6" t="s">
        <v>161</v>
      </c>
      <c r="C4" s="277" t="s">
        <v>160</v>
      </c>
      <c r="D4" s="261" t="s">
        <v>90</v>
      </c>
      <c r="E4" s="261"/>
      <c r="F4" s="258" t="s">
        <v>161</v>
      </c>
      <c r="G4" s="258" t="s">
        <v>160</v>
      </c>
      <c r="H4" s="261" t="s">
        <v>90</v>
      </c>
      <c r="I4" s="261"/>
      <c r="J4" s="258" t="s">
        <v>161</v>
      </c>
      <c r="K4" s="258" t="s">
        <v>160</v>
      </c>
      <c r="L4" s="259" t="s">
        <v>88</v>
      </c>
    </row>
    <row r="5" spans="1:17" s="64" customFormat="1" x14ac:dyDescent="0.4">
      <c r="A5" s="261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198569</v>
      </c>
      <c r="C6" s="110">
        <v>203668</v>
      </c>
      <c r="D6" s="76">
        <v>0.97496415735412534</v>
      </c>
      <c r="E6" s="77">
        <v>-5099</v>
      </c>
      <c r="F6" s="110">
        <v>272598</v>
      </c>
      <c r="G6" s="110">
        <v>263614</v>
      </c>
      <c r="H6" s="76">
        <v>1.0340801323146722</v>
      </c>
      <c r="I6" s="77">
        <v>8984</v>
      </c>
      <c r="J6" s="76">
        <v>0.72843160991643374</v>
      </c>
      <c r="K6" s="76">
        <v>0.77259933083978849</v>
      </c>
      <c r="L6" s="90">
        <v>-4.4167720923354747E-2</v>
      </c>
    </row>
    <row r="7" spans="1:17" s="57" customFormat="1" x14ac:dyDescent="0.4">
      <c r="A7" s="66" t="s">
        <v>87</v>
      </c>
      <c r="B7" s="176">
        <v>99430</v>
      </c>
      <c r="C7" s="110">
        <v>98989</v>
      </c>
      <c r="D7" s="76">
        <v>1.0044550404590409</v>
      </c>
      <c r="E7" s="77">
        <v>441</v>
      </c>
      <c r="F7" s="110">
        <v>136310</v>
      </c>
      <c r="G7" s="110">
        <v>128855</v>
      </c>
      <c r="H7" s="76">
        <v>1.057855729308137</v>
      </c>
      <c r="I7" s="175">
        <v>7455</v>
      </c>
      <c r="J7" s="76">
        <v>0.72944024649695549</v>
      </c>
      <c r="K7" s="76">
        <v>0.76822009235186839</v>
      </c>
      <c r="L7" s="90">
        <v>-3.8779845854912898E-2</v>
      </c>
    </row>
    <row r="8" spans="1:17" x14ac:dyDescent="0.4">
      <c r="A8" s="69" t="s">
        <v>95</v>
      </c>
      <c r="B8" s="177">
        <v>79584</v>
      </c>
      <c r="C8" s="121">
        <v>79264</v>
      </c>
      <c r="D8" s="88">
        <v>1.0040371417036738</v>
      </c>
      <c r="E8" s="93">
        <v>320</v>
      </c>
      <c r="F8" s="121">
        <v>108179</v>
      </c>
      <c r="G8" s="121">
        <v>101804</v>
      </c>
      <c r="H8" s="88">
        <v>1.062620329260147</v>
      </c>
      <c r="I8" s="93">
        <v>6375</v>
      </c>
      <c r="J8" s="88">
        <v>0.73566958466985277</v>
      </c>
      <c r="K8" s="88">
        <v>0.77859416132961379</v>
      </c>
      <c r="L8" s="87">
        <v>-4.2924576659761016E-2</v>
      </c>
    </row>
    <row r="9" spans="1:17" x14ac:dyDescent="0.4">
      <c r="A9" s="37" t="s">
        <v>84</v>
      </c>
      <c r="B9" s="167">
        <v>49581</v>
      </c>
      <c r="C9" s="120">
        <v>48088</v>
      </c>
      <c r="D9" s="82">
        <v>1.031047246714357</v>
      </c>
      <c r="E9" s="92">
        <v>1493</v>
      </c>
      <c r="F9" s="120">
        <v>60100</v>
      </c>
      <c r="G9" s="120">
        <v>57670</v>
      </c>
      <c r="H9" s="82">
        <v>1.0421362926998439</v>
      </c>
      <c r="I9" s="92">
        <v>2430</v>
      </c>
      <c r="J9" s="82">
        <v>0.82497504159733781</v>
      </c>
      <c r="K9" s="82">
        <v>0.83384775446505988</v>
      </c>
      <c r="L9" s="81">
        <v>-8.8727128677220657E-3</v>
      </c>
    </row>
    <row r="10" spans="1:17" x14ac:dyDescent="0.4">
      <c r="A10" s="38" t="s">
        <v>86</v>
      </c>
      <c r="B10" s="167">
        <v>6504</v>
      </c>
      <c r="C10" s="120">
        <v>7124</v>
      </c>
      <c r="D10" s="84">
        <v>0.91297024143739469</v>
      </c>
      <c r="E10" s="91">
        <v>-620</v>
      </c>
      <c r="F10" s="120">
        <v>8371</v>
      </c>
      <c r="G10" s="120">
        <v>8398</v>
      </c>
      <c r="H10" s="84">
        <v>0.9967849487973327</v>
      </c>
      <c r="I10" s="91">
        <v>-27</v>
      </c>
      <c r="J10" s="84">
        <v>0.7769681041691554</v>
      </c>
      <c r="K10" s="84">
        <v>0.84829721362229105</v>
      </c>
      <c r="L10" s="89">
        <v>-7.1329109453135642E-2</v>
      </c>
    </row>
    <row r="11" spans="1:17" x14ac:dyDescent="0.4">
      <c r="A11" s="38" t="s">
        <v>104</v>
      </c>
      <c r="B11" s="167">
        <v>7917</v>
      </c>
      <c r="C11" s="120">
        <v>6565</v>
      </c>
      <c r="D11" s="84">
        <v>1.2059405940594059</v>
      </c>
      <c r="E11" s="91">
        <v>1352</v>
      </c>
      <c r="F11" s="120">
        <v>15758</v>
      </c>
      <c r="G11" s="120">
        <v>12873</v>
      </c>
      <c r="H11" s="84">
        <v>1.2241124834925814</v>
      </c>
      <c r="I11" s="91">
        <v>2885</v>
      </c>
      <c r="J11" s="84">
        <v>0.50241147353725091</v>
      </c>
      <c r="K11" s="84">
        <v>0.50998213314689655</v>
      </c>
      <c r="L11" s="89">
        <v>-7.5706596096456469E-3</v>
      </c>
    </row>
    <row r="12" spans="1:17" x14ac:dyDescent="0.4">
      <c r="A12" s="38" t="s">
        <v>82</v>
      </c>
      <c r="B12" s="167">
        <v>7227</v>
      </c>
      <c r="C12" s="120">
        <v>6346</v>
      </c>
      <c r="D12" s="84">
        <v>1.1388276079420108</v>
      </c>
      <c r="E12" s="91">
        <v>881</v>
      </c>
      <c r="F12" s="120">
        <v>10532</v>
      </c>
      <c r="G12" s="120">
        <v>7980</v>
      </c>
      <c r="H12" s="84">
        <v>1.3197994987468671</v>
      </c>
      <c r="I12" s="91">
        <v>2552</v>
      </c>
      <c r="J12" s="84">
        <v>0.68619445499430309</v>
      </c>
      <c r="K12" s="84">
        <v>0.79523809523809519</v>
      </c>
      <c r="L12" s="89">
        <v>-0.10904364024379209</v>
      </c>
    </row>
    <row r="13" spans="1:17" x14ac:dyDescent="0.4">
      <c r="A13" s="38" t="s">
        <v>83</v>
      </c>
      <c r="B13" s="167">
        <v>8355</v>
      </c>
      <c r="C13" s="120">
        <v>8606</v>
      </c>
      <c r="D13" s="84">
        <v>0.97083430165001161</v>
      </c>
      <c r="E13" s="91">
        <v>-251</v>
      </c>
      <c r="F13" s="120">
        <v>13418</v>
      </c>
      <c r="G13" s="120">
        <v>12012</v>
      </c>
      <c r="H13" s="84">
        <v>1.1170496170496171</v>
      </c>
      <c r="I13" s="91">
        <v>1406</v>
      </c>
      <c r="J13" s="84">
        <v>0.62267103890296616</v>
      </c>
      <c r="K13" s="84">
        <v>0.71645021645021645</v>
      </c>
      <c r="L13" s="89">
        <v>-9.3779177547250292E-2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127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67">
        <v>0</v>
      </c>
      <c r="C16" s="120">
        <v>2535</v>
      </c>
      <c r="D16" s="84">
        <v>0</v>
      </c>
      <c r="E16" s="91">
        <v>-2535</v>
      </c>
      <c r="F16" s="120">
        <v>0</v>
      </c>
      <c r="G16" s="120">
        <v>2871</v>
      </c>
      <c r="H16" s="35">
        <v>0</v>
      </c>
      <c r="I16" s="48">
        <v>-2871</v>
      </c>
      <c r="J16" s="35" t="e">
        <v>#DIV/0!</v>
      </c>
      <c r="K16" s="35">
        <v>0.88296760710553812</v>
      </c>
      <c r="L16" s="34" t="e">
        <v>#DIV/0!</v>
      </c>
    </row>
    <row r="17" spans="1:12" s="27" customFormat="1" x14ac:dyDescent="0.4">
      <c r="A17" s="44" t="s">
        <v>126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125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18658</v>
      </c>
      <c r="C19" s="177">
        <v>18505</v>
      </c>
      <c r="D19" s="88">
        <v>1.0082680356660363</v>
      </c>
      <c r="E19" s="93">
        <v>153</v>
      </c>
      <c r="F19" s="121">
        <v>26090</v>
      </c>
      <c r="G19" s="121">
        <v>24742</v>
      </c>
      <c r="H19" s="88">
        <v>1.0544822568911163</v>
      </c>
      <c r="I19" s="93">
        <v>1348</v>
      </c>
      <c r="J19" s="88">
        <v>0.71513990034495978</v>
      </c>
      <c r="K19" s="88">
        <v>0.74791851911729046</v>
      </c>
      <c r="L19" s="87">
        <v>-3.2778618772330681E-2</v>
      </c>
    </row>
    <row r="20" spans="1:12" x14ac:dyDescent="0.4">
      <c r="A20" s="37" t="s">
        <v>124</v>
      </c>
      <c r="B20" s="167">
        <v>154</v>
      </c>
      <c r="C20" s="120">
        <v>1017</v>
      </c>
      <c r="D20" s="82">
        <v>0.15142576204523106</v>
      </c>
      <c r="E20" s="92">
        <v>-863</v>
      </c>
      <c r="F20" s="120">
        <v>600</v>
      </c>
      <c r="G20" s="120">
        <v>1645</v>
      </c>
      <c r="H20" s="82">
        <v>0.36474164133738601</v>
      </c>
      <c r="I20" s="92">
        <v>-1045</v>
      </c>
      <c r="J20" s="82">
        <v>0.25666666666666665</v>
      </c>
      <c r="K20" s="82">
        <v>0.61823708206686934</v>
      </c>
      <c r="L20" s="81">
        <v>-0.36157041540020268</v>
      </c>
    </row>
    <row r="21" spans="1:12" x14ac:dyDescent="0.4">
      <c r="A21" s="38" t="s">
        <v>104</v>
      </c>
      <c r="B21" s="167">
        <v>983</v>
      </c>
      <c r="C21" s="120">
        <v>847</v>
      </c>
      <c r="D21" s="84">
        <v>1.1605667060212514</v>
      </c>
      <c r="E21" s="91">
        <v>136</v>
      </c>
      <c r="F21" s="120">
        <v>1630</v>
      </c>
      <c r="G21" s="120">
        <v>1650</v>
      </c>
      <c r="H21" s="84">
        <v>0.98787878787878791</v>
      </c>
      <c r="I21" s="91">
        <v>-20</v>
      </c>
      <c r="J21" s="84">
        <v>0.60306748466257665</v>
      </c>
      <c r="K21" s="84">
        <v>0.51333333333333331</v>
      </c>
      <c r="L21" s="89">
        <v>8.9734151329243339E-2</v>
      </c>
    </row>
    <row r="22" spans="1:12" x14ac:dyDescent="0.4">
      <c r="A22" s="38" t="s">
        <v>123</v>
      </c>
      <c r="B22" s="167">
        <v>1297</v>
      </c>
      <c r="C22" s="120">
        <v>1084</v>
      </c>
      <c r="D22" s="84">
        <v>1.1964944649446494</v>
      </c>
      <c r="E22" s="91">
        <v>213</v>
      </c>
      <c r="F22" s="120">
        <v>1610</v>
      </c>
      <c r="G22" s="120">
        <v>1605</v>
      </c>
      <c r="H22" s="84">
        <v>1.0031152647975077</v>
      </c>
      <c r="I22" s="91">
        <v>5</v>
      </c>
      <c r="J22" s="84">
        <v>0.80559006211180129</v>
      </c>
      <c r="K22" s="84">
        <v>0.6753894080996885</v>
      </c>
      <c r="L22" s="89">
        <v>0.13020065401211278</v>
      </c>
    </row>
    <row r="23" spans="1:12" x14ac:dyDescent="0.4">
      <c r="A23" s="38" t="s">
        <v>122</v>
      </c>
      <c r="B23" s="167">
        <v>1572</v>
      </c>
      <c r="C23" s="120">
        <v>1611</v>
      </c>
      <c r="D23" s="84">
        <v>0.97579143389199252</v>
      </c>
      <c r="E23" s="91">
        <v>-39</v>
      </c>
      <c r="F23" s="120">
        <v>1630</v>
      </c>
      <c r="G23" s="120">
        <v>1650</v>
      </c>
      <c r="H23" s="84">
        <v>0.98787878787878791</v>
      </c>
      <c r="I23" s="91">
        <v>-20</v>
      </c>
      <c r="J23" s="84">
        <v>0.96441717791411041</v>
      </c>
      <c r="K23" s="84">
        <v>0.97636363636363632</v>
      </c>
      <c r="L23" s="89">
        <v>-1.194645844952591E-2</v>
      </c>
    </row>
    <row r="24" spans="1:12" x14ac:dyDescent="0.4">
      <c r="A24" s="38" t="s">
        <v>121</v>
      </c>
      <c r="B24" s="167">
        <v>2529</v>
      </c>
      <c r="C24" s="120">
        <v>2725</v>
      </c>
      <c r="D24" s="79">
        <v>0.92807339449541282</v>
      </c>
      <c r="E24" s="97">
        <v>-196</v>
      </c>
      <c r="F24" s="120">
        <v>2970</v>
      </c>
      <c r="G24" s="120">
        <v>2871</v>
      </c>
      <c r="H24" s="79">
        <v>1.0344827586206897</v>
      </c>
      <c r="I24" s="97">
        <v>99</v>
      </c>
      <c r="J24" s="79">
        <v>0.85151515151515156</v>
      </c>
      <c r="K24" s="79">
        <v>0.94914663880181127</v>
      </c>
      <c r="L24" s="78">
        <v>-9.7631487286659713E-2</v>
      </c>
    </row>
    <row r="25" spans="1:12" x14ac:dyDescent="0.4">
      <c r="A25" s="44" t="s">
        <v>120</v>
      </c>
      <c r="B25" s="167">
        <v>890</v>
      </c>
      <c r="C25" s="120">
        <v>1032</v>
      </c>
      <c r="D25" s="84">
        <v>0.86240310077519378</v>
      </c>
      <c r="E25" s="91">
        <v>-142</v>
      </c>
      <c r="F25" s="120">
        <v>1645</v>
      </c>
      <c r="G25" s="120">
        <v>1635</v>
      </c>
      <c r="H25" s="84">
        <v>1.0061162079510704</v>
      </c>
      <c r="I25" s="91">
        <v>10</v>
      </c>
      <c r="J25" s="84">
        <v>0.54103343465045595</v>
      </c>
      <c r="K25" s="84">
        <v>0.63119266055045875</v>
      </c>
      <c r="L25" s="89">
        <v>-9.0159225900002804E-2</v>
      </c>
    </row>
    <row r="26" spans="1:12" x14ac:dyDescent="0.4">
      <c r="A26" s="44" t="s">
        <v>119</v>
      </c>
      <c r="B26" s="167">
        <v>1387</v>
      </c>
      <c r="C26" s="120">
        <v>1570</v>
      </c>
      <c r="D26" s="84">
        <v>0.8834394904458599</v>
      </c>
      <c r="E26" s="91">
        <v>-183</v>
      </c>
      <c r="F26" s="120">
        <v>1650</v>
      </c>
      <c r="G26" s="120">
        <v>1667</v>
      </c>
      <c r="H26" s="84">
        <v>0.98980203959208157</v>
      </c>
      <c r="I26" s="91">
        <v>-17</v>
      </c>
      <c r="J26" s="84">
        <v>0.84060606060606058</v>
      </c>
      <c r="K26" s="84">
        <v>0.94181163767246545</v>
      </c>
      <c r="L26" s="89">
        <v>-0.10120557706640487</v>
      </c>
    </row>
    <row r="27" spans="1:12" x14ac:dyDescent="0.4">
      <c r="A27" s="38" t="s">
        <v>118</v>
      </c>
      <c r="B27" s="167">
        <v>976</v>
      </c>
      <c r="C27" s="120">
        <v>1442</v>
      </c>
      <c r="D27" s="84">
        <v>0.67683772538141473</v>
      </c>
      <c r="E27" s="91">
        <v>-466</v>
      </c>
      <c r="F27" s="120">
        <v>1495</v>
      </c>
      <c r="G27" s="120">
        <v>1650</v>
      </c>
      <c r="H27" s="84">
        <v>0.90606060606060601</v>
      </c>
      <c r="I27" s="91">
        <v>-155</v>
      </c>
      <c r="J27" s="84">
        <v>0.65284280936454853</v>
      </c>
      <c r="K27" s="84">
        <v>0.8739393939393939</v>
      </c>
      <c r="L27" s="89">
        <v>-0.22109658457484538</v>
      </c>
    </row>
    <row r="28" spans="1:12" x14ac:dyDescent="0.4">
      <c r="A28" s="38" t="s">
        <v>117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449</v>
      </c>
      <c r="C29" s="120">
        <v>668</v>
      </c>
      <c r="D29" s="79">
        <v>0.67215568862275454</v>
      </c>
      <c r="E29" s="97">
        <v>-219</v>
      </c>
      <c r="F29" s="120">
        <v>900</v>
      </c>
      <c r="G29" s="115">
        <v>917</v>
      </c>
      <c r="H29" s="79">
        <v>0.98146128680479827</v>
      </c>
      <c r="I29" s="97">
        <v>-17</v>
      </c>
      <c r="J29" s="79">
        <v>0.49888888888888888</v>
      </c>
      <c r="K29" s="79">
        <v>0.7284623773173392</v>
      </c>
      <c r="L29" s="78">
        <v>-0.22957348842845032</v>
      </c>
    </row>
    <row r="30" spans="1:12" x14ac:dyDescent="0.4">
      <c r="A30" s="44" t="s">
        <v>115</v>
      </c>
      <c r="B30" s="167">
        <v>390</v>
      </c>
      <c r="C30" s="120">
        <v>332</v>
      </c>
      <c r="D30" s="84">
        <v>1.1746987951807228</v>
      </c>
      <c r="E30" s="91">
        <v>58</v>
      </c>
      <c r="F30" s="120">
        <v>745</v>
      </c>
      <c r="G30" s="115">
        <v>750</v>
      </c>
      <c r="H30" s="84">
        <v>0.99333333333333329</v>
      </c>
      <c r="I30" s="91">
        <v>-5</v>
      </c>
      <c r="J30" s="84">
        <v>0.52348993288590606</v>
      </c>
      <c r="K30" s="84">
        <v>0.44266666666666665</v>
      </c>
      <c r="L30" s="89">
        <v>8.0823266219239409E-2</v>
      </c>
    </row>
    <row r="31" spans="1:12" x14ac:dyDescent="0.4">
      <c r="A31" s="38" t="s">
        <v>114</v>
      </c>
      <c r="B31" s="167">
        <v>1304</v>
      </c>
      <c r="C31" s="120">
        <v>1448</v>
      </c>
      <c r="D31" s="84">
        <v>0.90055248618784534</v>
      </c>
      <c r="E31" s="91">
        <v>-144</v>
      </c>
      <c r="F31" s="120">
        <v>1645</v>
      </c>
      <c r="G31" s="115">
        <v>1645</v>
      </c>
      <c r="H31" s="84">
        <v>1</v>
      </c>
      <c r="I31" s="91">
        <v>0</v>
      </c>
      <c r="J31" s="84">
        <v>0.79270516717325223</v>
      </c>
      <c r="K31" s="84">
        <v>0.88024316109422496</v>
      </c>
      <c r="L31" s="89">
        <v>-8.7537993920972723E-2</v>
      </c>
    </row>
    <row r="32" spans="1:12" x14ac:dyDescent="0.4">
      <c r="A32" s="44" t="s">
        <v>113</v>
      </c>
      <c r="B32" s="167">
        <v>1323</v>
      </c>
      <c r="C32" s="120">
        <v>1302</v>
      </c>
      <c r="D32" s="79">
        <v>1.0161290322580645</v>
      </c>
      <c r="E32" s="97">
        <v>21</v>
      </c>
      <c r="F32" s="120">
        <v>1650</v>
      </c>
      <c r="G32" s="120">
        <v>1645</v>
      </c>
      <c r="H32" s="79">
        <v>1.0030395136778116</v>
      </c>
      <c r="I32" s="97">
        <v>5</v>
      </c>
      <c r="J32" s="79">
        <v>0.80181818181818176</v>
      </c>
      <c r="K32" s="79">
        <v>0.79148936170212769</v>
      </c>
      <c r="L32" s="78">
        <v>1.0328820116054072E-2</v>
      </c>
    </row>
    <row r="33" spans="1:12" x14ac:dyDescent="0.4">
      <c r="A33" s="44" t="s">
        <v>112</v>
      </c>
      <c r="B33" s="165">
        <v>1375</v>
      </c>
      <c r="C33" s="164">
        <v>1503</v>
      </c>
      <c r="D33" s="79">
        <v>0.91483699268130403</v>
      </c>
      <c r="E33" s="97">
        <v>-128</v>
      </c>
      <c r="F33" s="120">
        <v>1650</v>
      </c>
      <c r="G33" s="164">
        <v>2117</v>
      </c>
      <c r="H33" s="79">
        <v>0.77940481813887574</v>
      </c>
      <c r="I33" s="97">
        <v>-467</v>
      </c>
      <c r="J33" s="79">
        <v>0.83333333333333337</v>
      </c>
      <c r="K33" s="79">
        <v>0.70996693434104863</v>
      </c>
      <c r="L33" s="78">
        <v>0.12336639899228474</v>
      </c>
    </row>
    <row r="34" spans="1:12" x14ac:dyDescent="0.4">
      <c r="A34" s="38" t="s">
        <v>111</v>
      </c>
      <c r="B34" s="163">
        <v>1231</v>
      </c>
      <c r="C34" s="112">
        <v>1115</v>
      </c>
      <c r="D34" s="84">
        <v>1.1040358744394618</v>
      </c>
      <c r="E34" s="91">
        <v>116</v>
      </c>
      <c r="F34" s="120">
        <v>1650</v>
      </c>
      <c r="G34" s="112">
        <v>1645</v>
      </c>
      <c r="H34" s="84">
        <v>1.0030395136778116</v>
      </c>
      <c r="I34" s="91">
        <v>5</v>
      </c>
      <c r="J34" s="84">
        <v>0.74606060606060609</v>
      </c>
      <c r="K34" s="84">
        <v>0.67781155015197569</v>
      </c>
      <c r="L34" s="89">
        <v>6.8249055908630396E-2</v>
      </c>
    </row>
    <row r="35" spans="1:12" x14ac:dyDescent="0.4">
      <c r="A35" s="44" t="s">
        <v>110</v>
      </c>
      <c r="B35" s="167">
        <v>2798</v>
      </c>
      <c r="C35" s="120">
        <v>809</v>
      </c>
      <c r="D35" s="84">
        <v>3.4585908529048206</v>
      </c>
      <c r="E35" s="91">
        <v>1989</v>
      </c>
      <c r="F35" s="120">
        <v>4620</v>
      </c>
      <c r="G35" s="120">
        <v>1650</v>
      </c>
      <c r="H35" s="84">
        <v>2.8</v>
      </c>
      <c r="I35" s="91">
        <v>2970</v>
      </c>
      <c r="J35" s="84">
        <v>0.60562770562770563</v>
      </c>
      <c r="K35" s="84">
        <v>0.4903030303030303</v>
      </c>
      <c r="L35" s="89">
        <v>0.11532467532467533</v>
      </c>
    </row>
    <row r="36" spans="1:12" x14ac:dyDescent="0.4">
      <c r="A36" s="69" t="s">
        <v>93</v>
      </c>
      <c r="B36" s="177">
        <v>1188</v>
      </c>
      <c r="C36" s="121">
        <v>1220</v>
      </c>
      <c r="D36" s="88">
        <v>0.97377049180327868</v>
      </c>
      <c r="E36" s="93">
        <v>-32</v>
      </c>
      <c r="F36" s="121">
        <v>2041</v>
      </c>
      <c r="G36" s="121">
        <v>2309</v>
      </c>
      <c r="H36" s="88">
        <v>0.88393243828497181</v>
      </c>
      <c r="I36" s="93">
        <v>-268</v>
      </c>
      <c r="J36" s="88">
        <v>0.58206761391474771</v>
      </c>
      <c r="K36" s="88">
        <v>0.52836725855348632</v>
      </c>
      <c r="L36" s="87">
        <v>5.3700355361261387E-2</v>
      </c>
    </row>
    <row r="37" spans="1:12" x14ac:dyDescent="0.4">
      <c r="A37" s="37" t="s">
        <v>109</v>
      </c>
      <c r="B37" s="167">
        <v>916</v>
      </c>
      <c r="C37" s="120">
        <v>966</v>
      </c>
      <c r="D37" s="82">
        <v>0.94824016563146996</v>
      </c>
      <c r="E37" s="92">
        <v>-50</v>
      </c>
      <c r="F37" s="120">
        <v>1612</v>
      </c>
      <c r="G37" s="120">
        <v>1880</v>
      </c>
      <c r="H37" s="82">
        <v>0.85744680851063826</v>
      </c>
      <c r="I37" s="92">
        <v>-268</v>
      </c>
      <c r="J37" s="82">
        <v>0.56823821339950376</v>
      </c>
      <c r="K37" s="82">
        <v>0.5138297872340426</v>
      </c>
      <c r="L37" s="81">
        <v>5.4408426165461155E-2</v>
      </c>
    </row>
    <row r="38" spans="1:12" x14ac:dyDescent="0.4">
      <c r="A38" s="38" t="s">
        <v>108</v>
      </c>
      <c r="B38" s="167">
        <v>272</v>
      </c>
      <c r="C38" s="120">
        <v>254</v>
      </c>
      <c r="D38" s="84">
        <v>1.0708661417322836</v>
      </c>
      <c r="E38" s="91">
        <v>18</v>
      </c>
      <c r="F38" s="120">
        <v>429</v>
      </c>
      <c r="G38" s="120">
        <v>429</v>
      </c>
      <c r="H38" s="84">
        <v>1</v>
      </c>
      <c r="I38" s="91">
        <v>0</v>
      </c>
      <c r="J38" s="84">
        <v>0.63403263403263399</v>
      </c>
      <c r="K38" s="84">
        <v>0.59207459207459212</v>
      </c>
      <c r="L38" s="89">
        <v>4.195804195804187E-2</v>
      </c>
    </row>
    <row r="39" spans="1:12" s="57" customFormat="1" x14ac:dyDescent="0.4">
      <c r="A39" s="66" t="s">
        <v>107</v>
      </c>
      <c r="B39" s="176">
        <v>99139</v>
      </c>
      <c r="C39" s="110">
        <v>104679</v>
      </c>
      <c r="D39" s="76">
        <v>0.94707629992644182</v>
      </c>
      <c r="E39" s="175">
        <v>-5540</v>
      </c>
      <c r="F39" s="176">
        <v>136288</v>
      </c>
      <c r="G39" s="110">
        <v>134759</v>
      </c>
      <c r="H39" s="76">
        <v>1.0113461809600843</v>
      </c>
      <c r="I39" s="175">
        <v>1529</v>
      </c>
      <c r="J39" s="76">
        <v>0.72742281051890112</v>
      </c>
      <c r="K39" s="76">
        <v>0.77678670812339068</v>
      </c>
      <c r="L39" s="90">
        <v>-4.9363897604489559E-2</v>
      </c>
    </row>
    <row r="40" spans="1:12" x14ac:dyDescent="0.4">
      <c r="A40" s="38" t="s">
        <v>84</v>
      </c>
      <c r="B40" s="174">
        <v>43635</v>
      </c>
      <c r="C40" s="118">
        <v>48166</v>
      </c>
      <c r="D40" s="98">
        <v>0.90592949383382471</v>
      </c>
      <c r="E40" s="97">
        <v>-4531</v>
      </c>
      <c r="F40" s="173">
        <v>49494</v>
      </c>
      <c r="G40" s="173">
        <v>52436</v>
      </c>
      <c r="H40" s="79">
        <v>0.94389350827675644</v>
      </c>
      <c r="I40" s="91">
        <v>-2942</v>
      </c>
      <c r="J40" s="84">
        <v>0.8816220147896715</v>
      </c>
      <c r="K40" s="84">
        <v>0.91856739644519037</v>
      </c>
      <c r="L40" s="89">
        <v>-3.6945381655518861E-2</v>
      </c>
    </row>
    <row r="41" spans="1:12" x14ac:dyDescent="0.4">
      <c r="A41" s="38" t="s">
        <v>106</v>
      </c>
      <c r="B41" s="163">
        <v>2088</v>
      </c>
      <c r="C41" s="112">
        <v>1751</v>
      </c>
      <c r="D41" s="82">
        <v>1.1924614505996574</v>
      </c>
      <c r="E41" s="97">
        <v>337</v>
      </c>
      <c r="F41" s="163">
        <v>2376</v>
      </c>
      <c r="G41" s="163">
        <v>2376</v>
      </c>
      <c r="H41" s="79">
        <v>1</v>
      </c>
      <c r="I41" s="91">
        <v>0</v>
      </c>
      <c r="J41" s="84">
        <v>0.87878787878787878</v>
      </c>
      <c r="K41" s="84">
        <v>0.73695286195286192</v>
      </c>
      <c r="L41" s="89">
        <v>0.14183501683501687</v>
      </c>
    </row>
    <row r="42" spans="1:12" x14ac:dyDescent="0.4">
      <c r="A42" s="38" t="s">
        <v>105</v>
      </c>
      <c r="B42" s="163">
        <v>5683</v>
      </c>
      <c r="C42" s="112">
        <v>6528</v>
      </c>
      <c r="D42" s="82">
        <v>0.87055759803921573</v>
      </c>
      <c r="E42" s="97">
        <v>-845</v>
      </c>
      <c r="F42" s="163">
        <v>8723</v>
      </c>
      <c r="G42" s="163">
        <v>7634</v>
      </c>
      <c r="H42" s="79">
        <v>1.1426512968299711</v>
      </c>
      <c r="I42" s="91">
        <v>1089</v>
      </c>
      <c r="J42" s="84">
        <v>0.65149604493866786</v>
      </c>
      <c r="K42" s="84">
        <v>0.8551218234215352</v>
      </c>
      <c r="L42" s="89">
        <v>-0.20362577848286734</v>
      </c>
    </row>
    <row r="43" spans="1:12" x14ac:dyDescent="0.4">
      <c r="A43" s="44" t="s">
        <v>104</v>
      </c>
      <c r="B43" s="163">
        <v>8193</v>
      </c>
      <c r="C43" s="112">
        <v>6642</v>
      </c>
      <c r="D43" s="82">
        <v>1.2335140018066848</v>
      </c>
      <c r="E43" s="97">
        <v>1551</v>
      </c>
      <c r="F43" s="165">
        <v>16544</v>
      </c>
      <c r="G43" s="165">
        <v>12782</v>
      </c>
      <c r="H43" s="79">
        <v>1.2943201376936317</v>
      </c>
      <c r="I43" s="91">
        <v>3762</v>
      </c>
      <c r="J43" s="84">
        <v>0.49522485493230173</v>
      </c>
      <c r="K43" s="84">
        <v>0.51963698951650761</v>
      </c>
      <c r="L43" s="89">
        <v>-2.441213458420588E-2</v>
      </c>
    </row>
    <row r="44" spans="1:12" x14ac:dyDescent="0.4">
      <c r="A44" s="44" t="s">
        <v>103</v>
      </c>
      <c r="B44" s="165">
        <v>5229</v>
      </c>
      <c r="C44" s="164">
        <v>5687</v>
      </c>
      <c r="D44" s="82">
        <v>0.9194654475118692</v>
      </c>
      <c r="E44" s="97">
        <v>-458</v>
      </c>
      <c r="F44" s="172">
        <v>7964</v>
      </c>
      <c r="G44" s="172">
        <v>7963</v>
      </c>
      <c r="H44" s="79">
        <v>1.0001255808112521</v>
      </c>
      <c r="I44" s="91">
        <v>1</v>
      </c>
      <c r="J44" s="84">
        <v>0.65657960823706685</v>
      </c>
      <c r="K44" s="84">
        <v>0.71417807359035534</v>
      </c>
      <c r="L44" s="89">
        <v>-5.7598465353288497E-2</v>
      </c>
    </row>
    <row r="45" spans="1:12" x14ac:dyDescent="0.4">
      <c r="A45" s="38" t="s">
        <v>82</v>
      </c>
      <c r="B45" s="163">
        <v>11214</v>
      </c>
      <c r="C45" s="112">
        <v>12788</v>
      </c>
      <c r="D45" s="82">
        <v>0.87691585861745391</v>
      </c>
      <c r="E45" s="97">
        <v>-1574</v>
      </c>
      <c r="F45" s="163">
        <v>19433</v>
      </c>
      <c r="G45" s="163">
        <v>22682</v>
      </c>
      <c r="H45" s="79">
        <v>0.8567586632572084</v>
      </c>
      <c r="I45" s="91">
        <v>-3249</v>
      </c>
      <c r="J45" s="84">
        <v>0.57705964081716665</v>
      </c>
      <c r="K45" s="84">
        <v>0.56379507979895949</v>
      </c>
      <c r="L45" s="89">
        <v>1.3264561018207166E-2</v>
      </c>
    </row>
    <row r="46" spans="1:12" x14ac:dyDescent="0.4">
      <c r="A46" s="38" t="s">
        <v>83</v>
      </c>
      <c r="B46" s="165">
        <v>11037</v>
      </c>
      <c r="C46" s="164">
        <v>11188</v>
      </c>
      <c r="D46" s="86">
        <v>0.98650339649624597</v>
      </c>
      <c r="E46" s="97">
        <v>-151</v>
      </c>
      <c r="F46" s="163">
        <v>11979</v>
      </c>
      <c r="G46" s="163">
        <v>12199</v>
      </c>
      <c r="H46" s="79">
        <v>0.98196573489630301</v>
      </c>
      <c r="I46" s="91">
        <v>-220</v>
      </c>
      <c r="J46" s="84">
        <v>0.92136238417230154</v>
      </c>
      <c r="K46" s="84">
        <v>0.91712435445528318</v>
      </c>
      <c r="L46" s="89">
        <v>4.2380297170183656E-3</v>
      </c>
    </row>
    <row r="47" spans="1:12" x14ac:dyDescent="0.4">
      <c r="A47" s="38" t="s">
        <v>81</v>
      </c>
      <c r="B47" s="163">
        <v>2089</v>
      </c>
      <c r="C47" s="112">
        <v>2478</v>
      </c>
      <c r="D47" s="84">
        <v>0.84301856335754644</v>
      </c>
      <c r="E47" s="97">
        <v>-389</v>
      </c>
      <c r="F47" s="167">
        <v>3069</v>
      </c>
      <c r="G47" s="167">
        <v>3069</v>
      </c>
      <c r="H47" s="79">
        <v>1</v>
      </c>
      <c r="I47" s="91">
        <v>0</v>
      </c>
      <c r="J47" s="84">
        <v>0.68067774519387425</v>
      </c>
      <c r="K47" s="84">
        <v>0.80742913000977512</v>
      </c>
      <c r="L47" s="89">
        <v>-0.12675138481590087</v>
      </c>
    </row>
    <row r="48" spans="1:12" x14ac:dyDescent="0.4">
      <c r="A48" s="38" t="s">
        <v>102</v>
      </c>
      <c r="B48" s="165">
        <v>0</v>
      </c>
      <c r="C48" s="164">
        <v>0</v>
      </c>
      <c r="D48" s="82" t="e">
        <v>#DIV/0!</v>
      </c>
      <c r="E48" s="97">
        <v>0</v>
      </c>
      <c r="F48" s="165">
        <v>0</v>
      </c>
      <c r="G48" s="163">
        <v>0</v>
      </c>
      <c r="H48" s="79" t="e">
        <v>#DIV/0!</v>
      </c>
      <c r="I48" s="9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63">
        <v>2604</v>
      </c>
      <c r="C49" s="112">
        <v>2688</v>
      </c>
      <c r="D49" s="82">
        <v>0.96875</v>
      </c>
      <c r="E49" s="97">
        <v>-84</v>
      </c>
      <c r="F49" s="163">
        <v>3069</v>
      </c>
      <c r="G49" s="163">
        <v>3069</v>
      </c>
      <c r="H49" s="79">
        <v>1</v>
      </c>
      <c r="I49" s="91">
        <v>0</v>
      </c>
      <c r="J49" s="84">
        <v>0.84848484848484851</v>
      </c>
      <c r="K49" s="84">
        <v>0.87585532746823069</v>
      </c>
      <c r="L49" s="89">
        <v>-2.7370478983382185E-2</v>
      </c>
    </row>
    <row r="50" spans="1:12" x14ac:dyDescent="0.4">
      <c r="A50" s="44" t="s">
        <v>78</v>
      </c>
      <c r="B50" s="165">
        <v>1475</v>
      </c>
      <c r="C50" s="164">
        <v>1853</v>
      </c>
      <c r="D50" s="82">
        <v>0.79600647598488938</v>
      </c>
      <c r="E50" s="97">
        <v>-378</v>
      </c>
      <c r="F50" s="163">
        <v>3069</v>
      </c>
      <c r="G50" s="163">
        <v>3069</v>
      </c>
      <c r="H50" s="79">
        <v>1</v>
      </c>
      <c r="I50" s="91">
        <v>0</v>
      </c>
      <c r="J50" s="84">
        <v>0.48061257738677093</v>
      </c>
      <c r="K50" s="79">
        <v>0.60377973281199082</v>
      </c>
      <c r="L50" s="78">
        <v>-0.12316715542521989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100</v>
      </c>
      <c r="B52" s="165">
        <v>1438</v>
      </c>
      <c r="C52" s="164">
        <v>0</v>
      </c>
      <c r="D52" s="82" t="e">
        <v>#DIV/0!</v>
      </c>
      <c r="E52" s="91">
        <v>1438</v>
      </c>
      <c r="F52" s="165">
        <v>3067</v>
      </c>
      <c r="G52" s="165">
        <v>0</v>
      </c>
      <c r="H52" s="84" t="e">
        <v>#DIV/0!</v>
      </c>
      <c r="I52" s="91">
        <v>3067</v>
      </c>
      <c r="J52" s="84">
        <v>0.46886208020867298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63">
        <v>2591</v>
      </c>
      <c r="C53" s="112">
        <v>2895</v>
      </c>
      <c r="D53" s="82">
        <v>0.89499136442141625</v>
      </c>
      <c r="E53" s="91">
        <v>-304</v>
      </c>
      <c r="F53" s="163">
        <v>4179</v>
      </c>
      <c r="G53" s="163">
        <v>4268</v>
      </c>
      <c r="H53" s="84">
        <v>0.97914714151827553</v>
      </c>
      <c r="I53" s="91">
        <v>-89</v>
      </c>
      <c r="J53" s="84">
        <v>0.62000478583393159</v>
      </c>
      <c r="K53" s="84">
        <v>0.67830365510777879</v>
      </c>
      <c r="L53" s="89">
        <v>-5.8298869273847198E-2</v>
      </c>
    </row>
    <row r="54" spans="1:12" x14ac:dyDescent="0.4">
      <c r="A54" s="38" t="s">
        <v>77</v>
      </c>
      <c r="B54" s="165">
        <v>948</v>
      </c>
      <c r="C54" s="164">
        <v>1003</v>
      </c>
      <c r="D54" s="82">
        <v>0.94516450648055828</v>
      </c>
      <c r="E54" s="91">
        <v>-55</v>
      </c>
      <c r="F54" s="163">
        <v>1496</v>
      </c>
      <c r="G54" s="163">
        <v>1386</v>
      </c>
      <c r="H54" s="84">
        <v>1.0793650793650793</v>
      </c>
      <c r="I54" s="91">
        <v>110</v>
      </c>
      <c r="J54" s="84">
        <v>0.63368983957219249</v>
      </c>
      <c r="K54" s="84">
        <v>0.72366522366522368</v>
      </c>
      <c r="L54" s="89">
        <v>-8.9975384093031185E-2</v>
      </c>
    </row>
    <row r="55" spans="1:12" x14ac:dyDescent="0.4">
      <c r="A55" s="38" t="s">
        <v>76</v>
      </c>
      <c r="B55" s="163">
        <v>915</v>
      </c>
      <c r="C55" s="112">
        <v>1012</v>
      </c>
      <c r="D55" s="82">
        <v>0.9041501976284585</v>
      </c>
      <c r="E55" s="91">
        <v>-97</v>
      </c>
      <c r="F55" s="165">
        <v>1826</v>
      </c>
      <c r="G55" s="165">
        <v>1826</v>
      </c>
      <c r="H55" s="84">
        <v>1</v>
      </c>
      <c r="I55" s="91">
        <v>0</v>
      </c>
      <c r="J55" s="84">
        <v>0.50109529025191679</v>
      </c>
      <c r="K55" s="84">
        <v>0.55421686746987953</v>
      </c>
      <c r="L55" s="89">
        <v>-5.3121577217962734E-2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2008年7月下旬航空旅客輸送実績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８月(月間)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179</v>
      </c>
      <c r="C4" s="277" t="s">
        <v>178</v>
      </c>
      <c r="D4" s="261" t="s">
        <v>90</v>
      </c>
      <c r="E4" s="261"/>
      <c r="F4" s="258" t="s">
        <v>179</v>
      </c>
      <c r="G4" s="258" t="s">
        <v>178</v>
      </c>
      <c r="H4" s="261" t="s">
        <v>90</v>
      </c>
      <c r="I4" s="261"/>
      <c r="J4" s="258" t="s">
        <v>179</v>
      </c>
      <c r="K4" s="258" t="s">
        <v>178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649675</v>
      </c>
      <c r="C6" s="110">
        <v>647949</v>
      </c>
      <c r="D6" s="76">
        <v>1.0026637898970443</v>
      </c>
      <c r="E6" s="77">
        <v>1726</v>
      </c>
      <c r="F6" s="110">
        <v>810383</v>
      </c>
      <c r="G6" s="110">
        <v>792999</v>
      </c>
      <c r="H6" s="76">
        <v>1.02192184353322</v>
      </c>
      <c r="I6" s="77">
        <v>17384</v>
      </c>
      <c r="J6" s="76">
        <v>0.80168883108357403</v>
      </c>
      <c r="K6" s="76">
        <v>0.81708678068950902</v>
      </c>
      <c r="L6" s="90">
        <v>-1.5397949605934991E-2</v>
      </c>
    </row>
    <row r="7" spans="1:17" s="57" customFormat="1" x14ac:dyDescent="0.4">
      <c r="A7" s="66" t="s">
        <v>87</v>
      </c>
      <c r="B7" s="110">
        <v>322897</v>
      </c>
      <c r="C7" s="110">
        <v>309354</v>
      </c>
      <c r="D7" s="76">
        <v>1.0437783251550004</v>
      </c>
      <c r="E7" s="77">
        <v>13543</v>
      </c>
      <c r="F7" s="110">
        <v>399799</v>
      </c>
      <c r="G7" s="110">
        <v>373687</v>
      </c>
      <c r="H7" s="76">
        <v>1.0698766614840762</v>
      </c>
      <c r="I7" s="77">
        <v>26112</v>
      </c>
      <c r="J7" s="76">
        <v>0.80764834329250446</v>
      </c>
      <c r="K7" s="76">
        <v>0.82784255272460638</v>
      </c>
      <c r="L7" s="90">
        <v>-2.0194209432101928E-2</v>
      </c>
    </row>
    <row r="8" spans="1:17" x14ac:dyDescent="0.4">
      <c r="A8" s="69" t="s">
        <v>95</v>
      </c>
      <c r="B8" s="121">
        <v>258737</v>
      </c>
      <c r="C8" s="121">
        <v>247202</v>
      </c>
      <c r="D8" s="88">
        <v>1.0466622438329787</v>
      </c>
      <c r="E8" s="74">
        <v>11535</v>
      </c>
      <c r="F8" s="121">
        <v>320677</v>
      </c>
      <c r="G8" s="121">
        <v>297476</v>
      </c>
      <c r="H8" s="88">
        <v>1.077992846481733</v>
      </c>
      <c r="I8" s="74">
        <v>23201</v>
      </c>
      <c r="J8" s="88">
        <v>0.80684614113266617</v>
      </c>
      <c r="K8" s="88">
        <v>0.83099813094165575</v>
      </c>
      <c r="L8" s="87">
        <v>-2.4151989808989582E-2</v>
      </c>
    </row>
    <row r="9" spans="1:17" x14ac:dyDescent="0.4">
      <c r="A9" s="37" t="s">
        <v>84</v>
      </c>
      <c r="B9" s="191">
        <v>156251</v>
      </c>
      <c r="C9" s="191">
        <v>145547</v>
      </c>
      <c r="D9" s="82">
        <v>1.0735432540691323</v>
      </c>
      <c r="E9" s="83">
        <v>10704</v>
      </c>
      <c r="F9" s="191">
        <v>181926</v>
      </c>
      <c r="G9" s="191">
        <v>171824</v>
      </c>
      <c r="H9" s="82">
        <v>1.0587927181301797</v>
      </c>
      <c r="I9" s="83">
        <v>10102</v>
      </c>
      <c r="J9" s="82">
        <v>0.85887118938469487</v>
      </c>
      <c r="K9" s="82">
        <v>0.84707025793835555</v>
      </c>
      <c r="L9" s="81">
        <v>1.1800931446339313E-2</v>
      </c>
    </row>
    <row r="10" spans="1:17" x14ac:dyDescent="0.4">
      <c r="A10" s="38" t="s">
        <v>86</v>
      </c>
      <c r="B10" s="183">
        <v>20607</v>
      </c>
      <c r="C10" s="183">
        <v>21840</v>
      </c>
      <c r="D10" s="84">
        <v>0.94354395604395602</v>
      </c>
      <c r="E10" s="71">
        <v>-1233</v>
      </c>
      <c r="F10" s="183">
        <v>23591</v>
      </c>
      <c r="G10" s="183">
        <v>23636</v>
      </c>
      <c r="H10" s="84">
        <v>0.99809612455576235</v>
      </c>
      <c r="I10" s="71">
        <v>-45</v>
      </c>
      <c r="J10" s="84">
        <v>0.87351108473570427</v>
      </c>
      <c r="K10" s="84">
        <v>0.92401421560331698</v>
      </c>
      <c r="L10" s="89">
        <v>-5.0503130867612711E-2</v>
      </c>
    </row>
    <row r="11" spans="1:17" x14ac:dyDescent="0.4">
      <c r="A11" s="38" t="s">
        <v>104</v>
      </c>
      <c r="B11" s="183">
        <v>29695</v>
      </c>
      <c r="C11" s="183">
        <v>25052</v>
      </c>
      <c r="D11" s="84">
        <v>1.1853345042311991</v>
      </c>
      <c r="E11" s="71">
        <v>4643</v>
      </c>
      <c r="F11" s="183">
        <v>45509</v>
      </c>
      <c r="G11" s="183">
        <v>36666</v>
      </c>
      <c r="H11" s="84">
        <v>1.241177112311133</v>
      </c>
      <c r="I11" s="71">
        <v>8843</v>
      </c>
      <c r="J11" s="84">
        <v>0.65250829506251506</v>
      </c>
      <c r="K11" s="84">
        <v>0.68324878634156982</v>
      </c>
      <c r="L11" s="89">
        <v>-3.074049127905476E-2</v>
      </c>
    </row>
    <row r="12" spans="1:17" x14ac:dyDescent="0.4">
      <c r="A12" s="38" t="s">
        <v>82</v>
      </c>
      <c r="B12" s="183">
        <v>24626</v>
      </c>
      <c r="C12" s="183">
        <v>20265</v>
      </c>
      <c r="D12" s="84">
        <v>1.2151986183074266</v>
      </c>
      <c r="E12" s="71">
        <v>4361</v>
      </c>
      <c r="F12" s="183">
        <v>30066</v>
      </c>
      <c r="G12" s="183">
        <v>22685</v>
      </c>
      <c r="H12" s="84">
        <v>1.3253691866872384</v>
      </c>
      <c r="I12" s="71">
        <v>7381</v>
      </c>
      <c r="J12" s="84">
        <v>0.81906472427326549</v>
      </c>
      <c r="K12" s="84">
        <v>0.89332157813533175</v>
      </c>
      <c r="L12" s="89">
        <v>-7.4256853862066263E-2</v>
      </c>
    </row>
    <row r="13" spans="1:17" x14ac:dyDescent="0.4">
      <c r="A13" s="38" t="s">
        <v>83</v>
      </c>
      <c r="B13" s="183">
        <v>27558</v>
      </c>
      <c r="C13" s="183">
        <v>27252</v>
      </c>
      <c r="D13" s="84">
        <v>1.0112285336856011</v>
      </c>
      <c r="E13" s="71">
        <v>306</v>
      </c>
      <c r="F13" s="183">
        <v>39585</v>
      </c>
      <c r="G13" s="183">
        <v>34835</v>
      </c>
      <c r="H13" s="84">
        <v>1.1363571120998994</v>
      </c>
      <c r="I13" s="71">
        <v>4750</v>
      </c>
      <c r="J13" s="84">
        <v>0.69617279272451682</v>
      </c>
      <c r="K13" s="84">
        <v>0.78231663556767617</v>
      </c>
      <c r="L13" s="89">
        <v>-8.6143842843159346E-2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3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82">
        <v>0</v>
      </c>
      <c r="C16" s="182">
        <v>7246</v>
      </c>
      <c r="D16" s="35">
        <v>0</v>
      </c>
      <c r="E16" s="36">
        <v>-7246</v>
      </c>
      <c r="F16" s="182">
        <v>0</v>
      </c>
      <c r="G16" s="182">
        <v>7830</v>
      </c>
      <c r="H16" s="35">
        <v>0</v>
      </c>
      <c r="I16" s="48">
        <v>-7830</v>
      </c>
      <c r="J16" s="35" t="e">
        <v>#DIV/0!</v>
      </c>
      <c r="K16" s="35">
        <v>0.92541507024265646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59292</v>
      </c>
      <c r="C19" s="121">
        <v>57965</v>
      </c>
      <c r="D19" s="88">
        <v>1.0228931251617355</v>
      </c>
      <c r="E19" s="74">
        <v>1327</v>
      </c>
      <c r="F19" s="121">
        <v>73194</v>
      </c>
      <c r="G19" s="121">
        <v>69801</v>
      </c>
      <c r="H19" s="88">
        <v>1.04860961877337</v>
      </c>
      <c r="I19" s="74">
        <v>3393</v>
      </c>
      <c r="J19" s="88">
        <v>0.81006639888515453</v>
      </c>
      <c r="K19" s="88">
        <v>0.83043222876463085</v>
      </c>
      <c r="L19" s="87">
        <v>-2.0365829879476327E-2</v>
      </c>
    </row>
    <row r="20" spans="1:12" x14ac:dyDescent="0.4">
      <c r="A20" s="37" t="s">
        <v>173</v>
      </c>
      <c r="B20" s="191">
        <v>197</v>
      </c>
      <c r="C20" s="186">
        <v>4037</v>
      </c>
      <c r="D20" s="82">
        <v>4.879861283131038E-2</v>
      </c>
      <c r="E20" s="83">
        <v>-3840</v>
      </c>
      <c r="F20" s="191">
        <v>750</v>
      </c>
      <c r="G20" s="186">
        <v>4790</v>
      </c>
      <c r="H20" s="82">
        <v>0.15657620041753653</v>
      </c>
      <c r="I20" s="83">
        <v>-4040</v>
      </c>
      <c r="J20" s="82">
        <v>0.26266666666666666</v>
      </c>
      <c r="K20" s="82">
        <v>0.84279749478079335</v>
      </c>
      <c r="L20" s="81">
        <v>-0.58013082811412664</v>
      </c>
    </row>
    <row r="21" spans="1:12" x14ac:dyDescent="0.4">
      <c r="A21" s="38" t="s">
        <v>104</v>
      </c>
      <c r="B21" s="183">
        <v>3767</v>
      </c>
      <c r="C21" s="182">
        <v>3276</v>
      </c>
      <c r="D21" s="84">
        <v>1.1498778998778998</v>
      </c>
      <c r="E21" s="71">
        <v>491</v>
      </c>
      <c r="F21" s="183">
        <v>4940</v>
      </c>
      <c r="G21" s="182">
        <v>4935</v>
      </c>
      <c r="H21" s="84">
        <v>1.0010131712259371</v>
      </c>
      <c r="I21" s="71">
        <v>5</v>
      </c>
      <c r="J21" s="84">
        <v>0.76255060728744939</v>
      </c>
      <c r="K21" s="84">
        <v>0.66382978723404251</v>
      </c>
      <c r="L21" s="89">
        <v>9.8720820053406877E-2</v>
      </c>
    </row>
    <row r="22" spans="1:12" x14ac:dyDescent="0.4">
      <c r="A22" s="38" t="s">
        <v>123</v>
      </c>
      <c r="B22" s="183">
        <v>3700</v>
      </c>
      <c r="C22" s="182">
        <v>3781</v>
      </c>
      <c r="D22" s="84">
        <v>0.97857709600634757</v>
      </c>
      <c r="E22" s="71">
        <v>-81</v>
      </c>
      <c r="F22" s="183">
        <v>4365</v>
      </c>
      <c r="G22" s="182">
        <v>4505</v>
      </c>
      <c r="H22" s="84">
        <v>0.96892341842397334</v>
      </c>
      <c r="I22" s="71">
        <v>-140</v>
      </c>
      <c r="J22" s="84">
        <v>0.84765177548682702</v>
      </c>
      <c r="K22" s="84">
        <v>0.83928967813540512</v>
      </c>
      <c r="L22" s="89">
        <v>8.3620973514219044E-3</v>
      </c>
    </row>
    <row r="23" spans="1:12" x14ac:dyDescent="0.4">
      <c r="A23" s="38" t="s">
        <v>172</v>
      </c>
      <c r="B23" s="183">
        <v>4501</v>
      </c>
      <c r="C23" s="182">
        <v>4426</v>
      </c>
      <c r="D23" s="84">
        <v>1.016945323090827</v>
      </c>
      <c r="E23" s="71">
        <v>75</v>
      </c>
      <c r="F23" s="183">
        <v>4650</v>
      </c>
      <c r="G23" s="182">
        <v>4635</v>
      </c>
      <c r="H23" s="84">
        <v>1.0032362459546926</v>
      </c>
      <c r="I23" s="71">
        <v>15</v>
      </c>
      <c r="J23" s="84">
        <v>0.96795698924731188</v>
      </c>
      <c r="K23" s="84">
        <v>0.9549083063646171</v>
      </c>
      <c r="L23" s="89">
        <v>1.3048682882694784E-2</v>
      </c>
    </row>
    <row r="24" spans="1:12" x14ac:dyDescent="0.4">
      <c r="A24" s="38" t="s">
        <v>171</v>
      </c>
      <c r="B24" s="185">
        <v>7275</v>
      </c>
      <c r="C24" s="184">
        <v>7334</v>
      </c>
      <c r="D24" s="79">
        <v>0.99195527679301887</v>
      </c>
      <c r="E24" s="70">
        <v>-59</v>
      </c>
      <c r="F24" s="185">
        <v>8370</v>
      </c>
      <c r="G24" s="184">
        <v>8091</v>
      </c>
      <c r="H24" s="79">
        <v>1.0344827586206897</v>
      </c>
      <c r="I24" s="70">
        <v>279</v>
      </c>
      <c r="J24" s="79">
        <v>0.86917562724014341</v>
      </c>
      <c r="K24" s="79">
        <v>0.90643925349153376</v>
      </c>
      <c r="L24" s="78">
        <v>-3.7263626251390347E-2</v>
      </c>
    </row>
    <row r="25" spans="1:12" x14ac:dyDescent="0.4">
      <c r="A25" s="44" t="s">
        <v>170</v>
      </c>
      <c r="B25" s="183">
        <v>3354</v>
      </c>
      <c r="C25" s="182">
        <v>3237</v>
      </c>
      <c r="D25" s="84">
        <v>1.036144578313253</v>
      </c>
      <c r="E25" s="71">
        <v>117</v>
      </c>
      <c r="F25" s="183">
        <v>4645</v>
      </c>
      <c r="G25" s="182">
        <v>4480</v>
      </c>
      <c r="H25" s="84">
        <v>1.0368303571428572</v>
      </c>
      <c r="I25" s="71">
        <v>165</v>
      </c>
      <c r="J25" s="84">
        <v>0.72206673842841762</v>
      </c>
      <c r="K25" s="84">
        <v>0.72254464285714282</v>
      </c>
      <c r="L25" s="89">
        <v>-4.7790442872519545E-4</v>
      </c>
    </row>
    <row r="26" spans="1:12" x14ac:dyDescent="0.4">
      <c r="A26" s="44" t="s">
        <v>119</v>
      </c>
      <c r="B26" s="183">
        <v>4183</v>
      </c>
      <c r="C26" s="182">
        <v>4359</v>
      </c>
      <c r="D26" s="84">
        <v>0.95962376691901807</v>
      </c>
      <c r="E26" s="71">
        <v>-176</v>
      </c>
      <c r="F26" s="183">
        <v>4645</v>
      </c>
      <c r="G26" s="182">
        <v>4650</v>
      </c>
      <c r="H26" s="84">
        <v>0.99892473118279568</v>
      </c>
      <c r="I26" s="71">
        <v>-5</v>
      </c>
      <c r="J26" s="84">
        <v>0.90053821313240046</v>
      </c>
      <c r="K26" s="84">
        <v>0.93741935483870964</v>
      </c>
      <c r="L26" s="89">
        <v>-3.6881141706309184E-2</v>
      </c>
    </row>
    <row r="27" spans="1:12" x14ac:dyDescent="0.4">
      <c r="A27" s="38" t="s">
        <v>169</v>
      </c>
      <c r="B27" s="183">
        <v>3494</v>
      </c>
      <c r="C27" s="182">
        <v>3971</v>
      </c>
      <c r="D27" s="84">
        <v>0.87987912364643661</v>
      </c>
      <c r="E27" s="71">
        <v>-477</v>
      </c>
      <c r="F27" s="183">
        <v>4650</v>
      </c>
      <c r="G27" s="182">
        <v>4500</v>
      </c>
      <c r="H27" s="84">
        <v>1.0333333333333334</v>
      </c>
      <c r="I27" s="71">
        <v>150</v>
      </c>
      <c r="J27" s="84">
        <v>0.75139784946236554</v>
      </c>
      <c r="K27" s="84">
        <v>0.88244444444444448</v>
      </c>
      <c r="L27" s="89">
        <v>-0.13104659498207893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2152</v>
      </c>
      <c r="C29" s="184">
        <v>2245</v>
      </c>
      <c r="D29" s="79">
        <v>0.95857461024498891</v>
      </c>
      <c r="E29" s="70">
        <v>-93</v>
      </c>
      <c r="F29" s="185">
        <v>2695</v>
      </c>
      <c r="G29" s="184">
        <v>2700</v>
      </c>
      <c r="H29" s="79">
        <v>0.99814814814814812</v>
      </c>
      <c r="I29" s="70">
        <v>-5</v>
      </c>
      <c r="J29" s="79">
        <v>0.79851576994434137</v>
      </c>
      <c r="K29" s="79">
        <v>0.83148148148148149</v>
      </c>
      <c r="L29" s="78">
        <v>-3.2965711537140119E-2</v>
      </c>
    </row>
    <row r="30" spans="1:12" x14ac:dyDescent="0.4">
      <c r="A30" s="44" t="s">
        <v>115</v>
      </c>
      <c r="B30" s="183">
        <v>1162</v>
      </c>
      <c r="C30" s="182">
        <v>1391</v>
      </c>
      <c r="D30" s="84">
        <v>0.83537023723939607</v>
      </c>
      <c r="E30" s="71">
        <v>-229</v>
      </c>
      <c r="F30" s="183">
        <v>1940</v>
      </c>
      <c r="G30" s="182">
        <v>1950</v>
      </c>
      <c r="H30" s="84">
        <v>0.99487179487179489</v>
      </c>
      <c r="I30" s="71">
        <v>-10</v>
      </c>
      <c r="J30" s="84">
        <v>0.59896907216494844</v>
      </c>
      <c r="K30" s="84">
        <v>0.71333333333333337</v>
      </c>
      <c r="L30" s="89">
        <v>-0.11436426116838494</v>
      </c>
    </row>
    <row r="31" spans="1:12" x14ac:dyDescent="0.4">
      <c r="A31" s="38" t="s">
        <v>114</v>
      </c>
      <c r="B31" s="183">
        <v>4044</v>
      </c>
      <c r="C31" s="182">
        <v>4255</v>
      </c>
      <c r="D31" s="84">
        <v>0.95041128084606341</v>
      </c>
      <c r="E31" s="71">
        <v>-211</v>
      </c>
      <c r="F31" s="183">
        <v>4630</v>
      </c>
      <c r="G31" s="182">
        <v>4640</v>
      </c>
      <c r="H31" s="84">
        <v>0.99784482758620685</v>
      </c>
      <c r="I31" s="71">
        <v>-10</v>
      </c>
      <c r="J31" s="84">
        <v>0.87343412526997843</v>
      </c>
      <c r="K31" s="84">
        <v>0.91702586206896552</v>
      </c>
      <c r="L31" s="89">
        <v>-4.3591736798987091E-2</v>
      </c>
    </row>
    <row r="32" spans="1:12" x14ac:dyDescent="0.4">
      <c r="A32" s="44" t="s">
        <v>113</v>
      </c>
      <c r="B32" s="185">
        <v>3316</v>
      </c>
      <c r="C32" s="184">
        <v>3415</v>
      </c>
      <c r="D32" s="79">
        <v>0.97101024890190335</v>
      </c>
      <c r="E32" s="70">
        <v>-99</v>
      </c>
      <c r="F32" s="185">
        <v>4635</v>
      </c>
      <c r="G32" s="184">
        <v>4645</v>
      </c>
      <c r="H32" s="79">
        <v>0.99784714747039827</v>
      </c>
      <c r="I32" s="70">
        <v>-10</v>
      </c>
      <c r="J32" s="79">
        <v>0.71542610571736787</v>
      </c>
      <c r="K32" s="79">
        <v>0.73519913885898813</v>
      </c>
      <c r="L32" s="78">
        <v>-1.9773033141620266E-2</v>
      </c>
    </row>
    <row r="33" spans="1:12" x14ac:dyDescent="0.4">
      <c r="A33" s="44" t="s">
        <v>112</v>
      </c>
      <c r="B33" s="185">
        <v>4052</v>
      </c>
      <c r="C33" s="184">
        <v>4677</v>
      </c>
      <c r="D33" s="79">
        <v>0.8663673294847124</v>
      </c>
      <c r="E33" s="70">
        <v>-625</v>
      </c>
      <c r="F33" s="185">
        <v>4795</v>
      </c>
      <c r="G33" s="184">
        <v>6000</v>
      </c>
      <c r="H33" s="79">
        <v>0.79916666666666669</v>
      </c>
      <c r="I33" s="70">
        <v>-1205</v>
      </c>
      <c r="J33" s="79">
        <v>0.84504692387904068</v>
      </c>
      <c r="K33" s="79">
        <v>0.77949999999999997</v>
      </c>
      <c r="L33" s="78">
        <v>6.5546923879040708E-2</v>
      </c>
    </row>
    <row r="34" spans="1:12" x14ac:dyDescent="0.4">
      <c r="A34" s="38" t="s">
        <v>167</v>
      </c>
      <c r="B34" s="183">
        <v>4104</v>
      </c>
      <c r="C34" s="182">
        <v>4203</v>
      </c>
      <c r="D34" s="84">
        <v>0.97644539614561032</v>
      </c>
      <c r="E34" s="71">
        <v>-99</v>
      </c>
      <c r="F34" s="183">
        <v>4650</v>
      </c>
      <c r="G34" s="182">
        <v>4635</v>
      </c>
      <c r="H34" s="84">
        <v>1.0032362459546926</v>
      </c>
      <c r="I34" s="71">
        <v>15</v>
      </c>
      <c r="J34" s="84">
        <v>0.88258064516129031</v>
      </c>
      <c r="K34" s="84">
        <v>0.90679611650485437</v>
      </c>
      <c r="L34" s="89">
        <v>-2.4215471343564055E-2</v>
      </c>
    </row>
    <row r="35" spans="1:12" x14ac:dyDescent="0.4">
      <c r="A35" s="44" t="s">
        <v>166</v>
      </c>
      <c r="B35" s="183">
        <v>9991</v>
      </c>
      <c r="C35" s="182">
        <v>3358</v>
      </c>
      <c r="D35" s="84">
        <v>2.9752829064919597</v>
      </c>
      <c r="E35" s="71">
        <v>6633</v>
      </c>
      <c r="F35" s="183">
        <v>12834</v>
      </c>
      <c r="G35" s="182">
        <v>4645</v>
      </c>
      <c r="H35" s="84">
        <v>2.7629709364908503</v>
      </c>
      <c r="I35" s="71">
        <v>8189</v>
      </c>
      <c r="J35" s="84">
        <v>0.77847904004986757</v>
      </c>
      <c r="K35" s="84">
        <v>0.72292787944025838</v>
      </c>
      <c r="L35" s="89">
        <v>5.5551160609609185E-2</v>
      </c>
    </row>
    <row r="36" spans="1:12" x14ac:dyDescent="0.4">
      <c r="A36" s="69" t="s">
        <v>93</v>
      </c>
      <c r="B36" s="121">
        <v>4868</v>
      </c>
      <c r="C36" s="121">
        <v>4187</v>
      </c>
      <c r="D36" s="88">
        <v>1.1626462861237163</v>
      </c>
      <c r="E36" s="74">
        <v>681</v>
      </c>
      <c r="F36" s="121">
        <v>5928</v>
      </c>
      <c r="G36" s="121">
        <v>6410</v>
      </c>
      <c r="H36" s="88">
        <v>0.92480499219968804</v>
      </c>
      <c r="I36" s="74">
        <v>-482</v>
      </c>
      <c r="J36" s="88">
        <v>0.82118758434547912</v>
      </c>
      <c r="K36" s="88">
        <v>0.653198127925117</v>
      </c>
      <c r="L36" s="87">
        <v>0.16798945642036212</v>
      </c>
    </row>
    <row r="37" spans="1:12" x14ac:dyDescent="0.4">
      <c r="A37" s="37" t="s">
        <v>109</v>
      </c>
      <c r="B37" s="191">
        <v>3933</v>
      </c>
      <c r="C37" s="186">
        <v>3265</v>
      </c>
      <c r="D37" s="82">
        <v>1.2045941807044411</v>
      </c>
      <c r="E37" s="83">
        <v>668</v>
      </c>
      <c r="F37" s="191">
        <v>4719</v>
      </c>
      <c r="G37" s="186">
        <v>5240</v>
      </c>
      <c r="H37" s="82">
        <v>0.90057251908396951</v>
      </c>
      <c r="I37" s="83">
        <v>-521</v>
      </c>
      <c r="J37" s="82">
        <v>0.83343928798474254</v>
      </c>
      <c r="K37" s="82">
        <v>0.62309160305343514</v>
      </c>
      <c r="L37" s="81">
        <v>0.2103476849313074</v>
      </c>
    </row>
    <row r="38" spans="1:12" x14ac:dyDescent="0.4">
      <c r="A38" s="38" t="s">
        <v>108</v>
      </c>
      <c r="B38" s="183">
        <v>935</v>
      </c>
      <c r="C38" s="182">
        <v>922</v>
      </c>
      <c r="D38" s="84">
        <v>1.0140997830802603</v>
      </c>
      <c r="E38" s="71">
        <v>13</v>
      </c>
      <c r="F38" s="183">
        <v>1209</v>
      </c>
      <c r="G38" s="182">
        <v>1170</v>
      </c>
      <c r="H38" s="84">
        <v>1.0333333333333334</v>
      </c>
      <c r="I38" s="71">
        <v>39</v>
      </c>
      <c r="J38" s="84">
        <v>0.77336641852770882</v>
      </c>
      <c r="K38" s="84">
        <v>0.78803418803418801</v>
      </c>
      <c r="L38" s="89">
        <v>-1.4667769506479189E-2</v>
      </c>
    </row>
    <row r="39" spans="1:12" s="57" customFormat="1" x14ac:dyDescent="0.4">
      <c r="A39" s="66" t="s">
        <v>107</v>
      </c>
      <c r="B39" s="110">
        <v>311846</v>
      </c>
      <c r="C39" s="110">
        <v>306403</v>
      </c>
      <c r="D39" s="76">
        <v>1.0177641863819871</v>
      </c>
      <c r="E39" s="77">
        <v>5443</v>
      </c>
      <c r="F39" s="110">
        <v>393299</v>
      </c>
      <c r="G39" s="110">
        <v>382061</v>
      </c>
      <c r="H39" s="76">
        <v>1.0294141511434038</v>
      </c>
      <c r="I39" s="77">
        <v>11238</v>
      </c>
      <c r="J39" s="76">
        <v>0.79289802414956556</v>
      </c>
      <c r="K39" s="76">
        <v>0.80197403032500048</v>
      </c>
      <c r="L39" s="90">
        <v>-9.0760061754349142E-3</v>
      </c>
    </row>
    <row r="40" spans="1:12" x14ac:dyDescent="0.4">
      <c r="A40" s="38" t="s">
        <v>84</v>
      </c>
      <c r="B40" s="182">
        <v>128830</v>
      </c>
      <c r="C40" s="190">
        <v>126616</v>
      </c>
      <c r="D40" s="98">
        <v>1.0174859417451192</v>
      </c>
      <c r="E40" s="70">
        <v>2214</v>
      </c>
      <c r="F40" s="189">
        <v>147212</v>
      </c>
      <c r="G40" s="182">
        <v>148540</v>
      </c>
      <c r="H40" s="79">
        <v>0.9910596472330685</v>
      </c>
      <c r="I40" s="71">
        <v>-1328</v>
      </c>
      <c r="J40" s="84">
        <v>0.87513246202755213</v>
      </c>
      <c r="K40" s="84">
        <v>0.85240339302544765</v>
      </c>
      <c r="L40" s="89">
        <v>2.2729069002104474E-2</v>
      </c>
    </row>
    <row r="41" spans="1:12" x14ac:dyDescent="0.4">
      <c r="A41" s="38" t="s">
        <v>165</v>
      </c>
      <c r="B41" s="182">
        <v>5214</v>
      </c>
      <c r="C41" s="182">
        <v>5217</v>
      </c>
      <c r="D41" s="82">
        <v>0.99942495687176536</v>
      </c>
      <c r="E41" s="70">
        <v>-3</v>
      </c>
      <c r="F41" s="183">
        <v>6645</v>
      </c>
      <c r="G41" s="182">
        <v>6670</v>
      </c>
      <c r="H41" s="79">
        <v>0.99625187406296856</v>
      </c>
      <c r="I41" s="71">
        <v>-25</v>
      </c>
      <c r="J41" s="84">
        <v>0.78465011286681718</v>
      </c>
      <c r="K41" s="84">
        <v>0.78215892053973013</v>
      </c>
      <c r="L41" s="89">
        <v>2.4911923270870551E-3</v>
      </c>
    </row>
    <row r="42" spans="1:12" x14ac:dyDescent="0.4">
      <c r="A42" s="38" t="s">
        <v>105</v>
      </c>
      <c r="B42" s="182">
        <v>18665</v>
      </c>
      <c r="C42" s="182">
        <v>19586</v>
      </c>
      <c r="D42" s="82">
        <v>0.95297661595016847</v>
      </c>
      <c r="E42" s="70">
        <v>-921</v>
      </c>
      <c r="F42" s="183">
        <v>24583</v>
      </c>
      <c r="G42" s="182">
        <v>21514</v>
      </c>
      <c r="H42" s="79">
        <v>1.1426512968299711</v>
      </c>
      <c r="I42" s="71">
        <v>3069</v>
      </c>
      <c r="J42" s="84">
        <v>0.75926453240043934</v>
      </c>
      <c r="K42" s="84">
        <v>0.91038393604164725</v>
      </c>
      <c r="L42" s="89">
        <v>-0.15111940364120791</v>
      </c>
    </row>
    <row r="43" spans="1:12" x14ac:dyDescent="0.4">
      <c r="A43" s="44" t="s">
        <v>104</v>
      </c>
      <c r="B43" s="182">
        <v>29448</v>
      </c>
      <c r="C43" s="182">
        <v>22420</v>
      </c>
      <c r="D43" s="82">
        <v>1.3134701159678859</v>
      </c>
      <c r="E43" s="70">
        <v>7028</v>
      </c>
      <c r="F43" s="183">
        <v>46240</v>
      </c>
      <c r="G43" s="182">
        <v>36022</v>
      </c>
      <c r="H43" s="79">
        <v>1.2836599855643773</v>
      </c>
      <c r="I43" s="71">
        <v>10218</v>
      </c>
      <c r="J43" s="84">
        <v>0.6368512110726644</v>
      </c>
      <c r="K43" s="84">
        <v>0.62239742379656882</v>
      </c>
      <c r="L43" s="89">
        <v>1.4453787276095587E-2</v>
      </c>
    </row>
    <row r="44" spans="1:12" x14ac:dyDescent="0.4">
      <c r="A44" s="44" t="s">
        <v>103</v>
      </c>
      <c r="B44" s="182">
        <v>17620</v>
      </c>
      <c r="C44" s="182">
        <v>17605</v>
      </c>
      <c r="D44" s="82">
        <v>1.0008520306731041</v>
      </c>
      <c r="E44" s="70">
        <v>15</v>
      </c>
      <c r="F44" s="183">
        <v>22444</v>
      </c>
      <c r="G44" s="182">
        <v>22444</v>
      </c>
      <c r="H44" s="79">
        <v>1</v>
      </c>
      <c r="I44" s="71">
        <v>0</v>
      </c>
      <c r="J44" s="84">
        <v>0.78506505079308497</v>
      </c>
      <c r="K44" s="84">
        <v>0.78439672072714306</v>
      </c>
      <c r="L44" s="89">
        <v>6.6833006594191335E-4</v>
      </c>
    </row>
    <row r="45" spans="1:12" x14ac:dyDescent="0.4">
      <c r="A45" s="38" t="s">
        <v>82</v>
      </c>
      <c r="B45" s="182">
        <v>42137</v>
      </c>
      <c r="C45" s="182">
        <v>47598</v>
      </c>
      <c r="D45" s="82">
        <v>0.88526828858355389</v>
      </c>
      <c r="E45" s="70">
        <v>-5461</v>
      </c>
      <c r="F45" s="183">
        <v>56712</v>
      </c>
      <c r="G45" s="182">
        <v>64780</v>
      </c>
      <c r="H45" s="79">
        <v>0.87545538746526708</v>
      </c>
      <c r="I45" s="71">
        <v>-8068</v>
      </c>
      <c r="J45" s="84">
        <v>0.74299971787276065</v>
      </c>
      <c r="K45" s="84">
        <v>0.73476381599259033</v>
      </c>
      <c r="L45" s="89">
        <v>8.2359018801703154E-3</v>
      </c>
    </row>
    <row r="46" spans="1:12" x14ac:dyDescent="0.4">
      <c r="A46" s="38" t="s">
        <v>83</v>
      </c>
      <c r="B46" s="182">
        <v>28545</v>
      </c>
      <c r="C46" s="182">
        <v>30960</v>
      </c>
      <c r="D46" s="82">
        <v>0.92199612403100772</v>
      </c>
      <c r="E46" s="70">
        <v>-2415</v>
      </c>
      <c r="F46" s="188">
        <v>33759</v>
      </c>
      <c r="G46" s="182">
        <v>35359</v>
      </c>
      <c r="H46" s="79">
        <v>0.95474985152295033</v>
      </c>
      <c r="I46" s="71">
        <v>-1600</v>
      </c>
      <c r="J46" s="84">
        <v>0.84555229716520042</v>
      </c>
      <c r="K46" s="84">
        <v>0.87559037303091147</v>
      </c>
      <c r="L46" s="89">
        <v>-3.0038075865711056E-2</v>
      </c>
    </row>
    <row r="47" spans="1:12" x14ac:dyDescent="0.4">
      <c r="A47" s="38" t="s">
        <v>81</v>
      </c>
      <c r="B47" s="182">
        <v>5720</v>
      </c>
      <c r="C47" s="182">
        <v>5479</v>
      </c>
      <c r="D47" s="82">
        <v>1.0439861288556307</v>
      </c>
      <c r="E47" s="70">
        <v>241</v>
      </c>
      <c r="F47" s="187">
        <v>8649</v>
      </c>
      <c r="G47" s="182">
        <v>8649</v>
      </c>
      <c r="H47" s="79">
        <v>1</v>
      </c>
      <c r="I47" s="71">
        <v>0</v>
      </c>
      <c r="J47" s="84">
        <v>0.6613481327321078</v>
      </c>
      <c r="K47" s="84">
        <v>0.63348363972713606</v>
      </c>
      <c r="L47" s="89">
        <v>2.7864493004971735E-2</v>
      </c>
    </row>
    <row r="48" spans="1:12" x14ac:dyDescent="0.4">
      <c r="A48" s="38" t="s">
        <v>164</v>
      </c>
      <c r="B48" s="182">
        <v>0</v>
      </c>
      <c r="C48" s="186">
        <v>0</v>
      </c>
      <c r="D48" s="82" t="e">
        <v>#DIV/0!</v>
      </c>
      <c r="E48" s="70">
        <v>0</v>
      </c>
      <c r="F48" s="183">
        <v>0</v>
      </c>
      <c r="G48" s="182">
        <v>0</v>
      </c>
      <c r="H48" s="79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82">
        <v>7622</v>
      </c>
      <c r="C49" s="182">
        <v>8031</v>
      </c>
      <c r="D49" s="82">
        <v>0.94907234466442536</v>
      </c>
      <c r="E49" s="70">
        <v>-409</v>
      </c>
      <c r="F49" s="185">
        <v>8649</v>
      </c>
      <c r="G49" s="182">
        <v>8649</v>
      </c>
      <c r="H49" s="79">
        <v>1</v>
      </c>
      <c r="I49" s="71">
        <v>0</v>
      </c>
      <c r="J49" s="84">
        <v>0.88125794889582609</v>
      </c>
      <c r="K49" s="84">
        <v>0.92854665279223036</v>
      </c>
      <c r="L49" s="89">
        <v>-4.7288703896404272E-2</v>
      </c>
    </row>
    <row r="50" spans="1:12" x14ac:dyDescent="0.4">
      <c r="A50" s="44" t="s">
        <v>78</v>
      </c>
      <c r="B50" s="182">
        <v>5860</v>
      </c>
      <c r="C50" s="184">
        <v>5825</v>
      </c>
      <c r="D50" s="82">
        <v>1.0060085836909871</v>
      </c>
      <c r="E50" s="70">
        <v>35</v>
      </c>
      <c r="F50" s="183">
        <v>8649</v>
      </c>
      <c r="G50" s="182">
        <v>8649</v>
      </c>
      <c r="H50" s="79">
        <v>1</v>
      </c>
      <c r="I50" s="71">
        <v>0</v>
      </c>
      <c r="J50" s="84">
        <v>0.67753497514163485</v>
      </c>
      <c r="K50" s="79">
        <v>0.67348826453925315</v>
      </c>
      <c r="L50" s="78">
        <v>4.046710602381709E-3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82">
        <v>5170</v>
      </c>
      <c r="C52" s="182">
        <v>0</v>
      </c>
      <c r="D52" s="82" t="e">
        <v>#DIV/0!</v>
      </c>
      <c r="E52" s="71">
        <v>5170</v>
      </c>
      <c r="F52" s="183">
        <v>8648</v>
      </c>
      <c r="G52" s="182">
        <v>0</v>
      </c>
      <c r="H52" s="84" t="e">
        <v>#DIV/0!</v>
      </c>
      <c r="I52" s="71">
        <v>8648</v>
      </c>
      <c r="J52" s="84">
        <v>0.59782608695652173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82">
        <v>9798</v>
      </c>
      <c r="C53" s="182">
        <v>9777</v>
      </c>
      <c r="D53" s="82">
        <v>1.0021478981282601</v>
      </c>
      <c r="E53" s="71">
        <v>21</v>
      </c>
      <c r="F53" s="183">
        <v>11718</v>
      </c>
      <c r="G53" s="182">
        <v>11892</v>
      </c>
      <c r="H53" s="84">
        <v>0.98536831483350151</v>
      </c>
      <c r="I53" s="71">
        <v>-174</v>
      </c>
      <c r="J53" s="84">
        <v>0.83614951356886835</v>
      </c>
      <c r="K53" s="84">
        <v>0.82214934409687179</v>
      </c>
      <c r="L53" s="89">
        <v>1.400016947199656E-2</v>
      </c>
    </row>
    <row r="54" spans="1:12" x14ac:dyDescent="0.4">
      <c r="A54" s="38" t="s">
        <v>77</v>
      </c>
      <c r="B54" s="182">
        <v>2952</v>
      </c>
      <c r="C54" s="182">
        <v>3259</v>
      </c>
      <c r="D54" s="82">
        <v>0.90579932494630255</v>
      </c>
      <c r="E54" s="71">
        <v>-307</v>
      </c>
      <c r="F54" s="183">
        <v>3816</v>
      </c>
      <c r="G54" s="182">
        <v>3913</v>
      </c>
      <c r="H54" s="84">
        <v>0.9752108356759519</v>
      </c>
      <c r="I54" s="71">
        <v>-97</v>
      </c>
      <c r="J54" s="84">
        <v>0.77358490566037741</v>
      </c>
      <c r="K54" s="84">
        <v>0.83286480960899567</v>
      </c>
      <c r="L54" s="89">
        <v>-5.9279903948618262E-2</v>
      </c>
    </row>
    <row r="55" spans="1:12" x14ac:dyDescent="0.4">
      <c r="A55" s="38" t="s">
        <v>76</v>
      </c>
      <c r="B55" s="182">
        <v>4265</v>
      </c>
      <c r="C55" s="182">
        <v>4030</v>
      </c>
      <c r="D55" s="82">
        <v>1.0583126550868487</v>
      </c>
      <c r="E55" s="71">
        <v>235</v>
      </c>
      <c r="F55" s="183">
        <v>5575</v>
      </c>
      <c r="G55" s="182">
        <v>4980</v>
      </c>
      <c r="H55" s="84">
        <v>1.1194779116465863</v>
      </c>
      <c r="I55" s="71">
        <v>595</v>
      </c>
      <c r="J55" s="84">
        <v>0.76502242152466371</v>
      </c>
      <c r="K55" s="84">
        <v>0.80923694779116462</v>
      </c>
      <c r="L55" s="89">
        <v>-4.4214526266500909E-2</v>
      </c>
    </row>
    <row r="56" spans="1:12" x14ac:dyDescent="0.4">
      <c r="A56" s="66" t="s">
        <v>99</v>
      </c>
      <c r="B56" s="110">
        <v>14932</v>
      </c>
      <c r="C56" s="110">
        <v>32192</v>
      </c>
      <c r="D56" s="76">
        <v>0.46384194831013914</v>
      </c>
      <c r="E56" s="77">
        <v>-17260</v>
      </c>
      <c r="F56" s="110">
        <v>17285</v>
      </c>
      <c r="G56" s="110">
        <v>37251</v>
      </c>
      <c r="H56" s="76">
        <v>0.46401438887546642</v>
      </c>
      <c r="I56" s="77">
        <v>-19966</v>
      </c>
      <c r="J56" s="76">
        <v>0.86387040786809377</v>
      </c>
      <c r="K56" s="76">
        <v>0.86419156532710528</v>
      </c>
      <c r="L56" s="90">
        <v>-3.2115745901151183E-4</v>
      </c>
    </row>
    <row r="57" spans="1:12" x14ac:dyDescent="0.4">
      <c r="A57" s="109" t="s">
        <v>163</v>
      </c>
      <c r="B57" s="181">
        <v>14932</v>
      </c>
      <c r="C57" s="181">
        <v>20895</v>
      </c>
      <c r="D57" s="107">
        <v>0.71462072266092369</v>
      </c>
      <c r="E57" s="106">
        <v>-5963</v>
      </c>
      <c r="F57" s="181">
        <v>17285</v>
      </c>
      <c r="G57" s="181">
        <v>22383</v>
      </c>
      <c r="H57" s="107">
        <v>0.77223785908948761</v>
      </c>
      <c r="I57" s="106">
        <v>-5098</v>
      </c>
      <c r="J57" s="105">
        <v>0.86387040786809377</v>
      </c>
      <c r="K57" s="105">
        <v>0.9335209757405174</v>
      </c>
      <c r="L57" s="104">
        <v>-6.965056787242363E-2</v>
      </c>
    </row>
    <row r="58" spans="1:12" x14ac:dyDescent="0.4">
      <c r="A58" s="33" t="s">
        <v>162</v>
      </c>
      <c r="B58" s="180">
        <v>0</v>
      </c>
      <c r="C58" s="180">
        <v>11297</v>
      </c>
      <c r="D58" s="102">
        <v>0</v>
      </c>
      <c r="E58" s="67">
        <v>-11297</v>
      </c>
      <c r="F58" s="180">
        <v>0</v>
      </c>
      <c r="G58" s="180">
        <v>14868</v>
      </c>
      <c r="H58" s="102">
        <v>0</v>
      </c>
      <c r="I58" s="67">
        <v>-14868</v>
      </c>
      <c r="J58" s="101" t="e">
        <v>#DIV/0!</v>
      </c>
      <c r="K58" s="101">
        <v>0.75981974710788269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2008年8月月間航空旅客輸送実績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８月(上旬)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181</v>
      </c>
      <c r="C4" s="277" t="s">
        <v>180</v>
      </c>
      <c r="D4" s="270" t="s">
        <v>90</v>
      </c>
      <c r="E4" s="270"/>
      <c r="F4" s="267" t="s">
        <v>181</v>
      </c>
      <c r="G4" s="267" t="s">
        <v>180</v>
      </c>
      <c r="H4" s="270" t="s">
        <v>90</v>
      </c>
      <c r="I4" s="270"/>
      <c r="J4" s="267" t="s">
        <v>181</v>
      </c>
      <c r="K4" s="267" t="s">
        <v>180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216421</v>
      </c>
      <c r="C6" s="145">
        <v>197606</v>
      </c>
      <c r="D6" s="65">
        <v>1.0952147202008036</v>
      </c>
      <c r="E6" s="80">
        <v>18815</v>
      </c>
      <c r="F6" s="145">
        <v>252501</v>
      </c>
      <c r="G6" s="145">
        <v>240060</v>
      </c>
      <c r="H6" s="65">
        <v>1.0518245438640339</v>
      </c>
      <c r="I6" s="80">
        <v>12441</v>
      </c>
      <c r="J6" s="65">
        <v>0.85710947679415128</v>
      </c>
      <c r="K6" s="65">
        <v>0.82315254519703407</v>
      </c>
      <c r="L6" s="75">
        <v>3.3956931597117213E-2</v>
      </c>
    </row>
    <row r="7" spans="1:17" s="29" customFormat="1" x14ac:dyDescent="0.4">
      <c r="A7" s="66" t="s">
        <v>87</v>
      </c>
      <c r="B7" s="145">
        <v>110676</v>
      </c>
      <c r="C7" s="145">
        <v>100588</v>
      </c>
      <c r="D7" s="65">
        <v>1.1002902930767089</v>
      </c>
      <c r="E7" s="80">
        <v>10088</v>
      </c>
      <c r="F7" s="145">
        <v>128292</v>
      </c>
      <c r="G7" s="145">
        <v>120321</v>
      </c>
      <c r="H7" s="65">
        <v>1.0662477871693221</v>
      </c>
      <c r="I7" s="80">
        <v>7971</v>
      </c>
      <c r="J7" s="65">
        <v>0.862688242446918</v>
      </c>
      <c r="K7" s="65">
        <v>0.8359970412479949</v>
      </c>
      <c r="L7" s="75">
        <v>2.6691201198923098E-2</v>
      </c>
    </row>
    <row r="8" spans="1:17" x14ac:dyDescent="0.4">
      <c r="A8" s="69" t="s">
        <v>95</v>
      </c>
      <c r="B8" s="146">
        <v>89501</v>
      </c>
      <c r="C8" s="146">
        <v>80858</v>
      </c>
      <c r="D8" s="68">
        <v>1.1068910930272824</v>
      </c>
      <c r="E8" s="73">
        <v>8643</v>
      </c>
      <c r="F8" s="146">
        <v>102892</v>
      </c>
      <c r="G8" s="146">
        <v>95568</v>
      </c>
      <c r="H8" s="68">
        <v>1.0766365310564205</v>
      </c>
      <c r="I8" s="73">
        <v>7324</v>
      </c>
      <c r="J8" s="68">
        <v>0.8698538273140769</v>
      </c>
      <c r="K8" s="68">
        <v>0.84607818516658295</v>
      </c>
      <c r="L8" s="72">
        <v>2.3775642147493947E-2</v>
      </c>
    </row>
    <row r="9" spans="1:17" x14ac:dyDescent="0.4">
      <c r="A9" s="37" t="s">
        <v>84</v>
      </c>
      <c r="B9" s="191">
        <v>55604</v>
      </c>
      <c r="C9" s="191">
        <v>48540</v>
      </c>
      <c r="D9" s="45">
        <v>1.1455294602389781</v>
      </c>
      <c r="E9" s="51">
        <v>7064</v>
      </c>
      <c r="F9" s="191">
        <v>58540</v>
      </c>
      <c r="G9" s="191">
        <v>55273</v>
      </c>
      <c r="H9" s="45">
        <v>1.0591066162502487</v>
      </c>
      <c r="I9" s="51">
        <v>3267</v>
      </c>
      <c r="J9" s="45">
        <v>0.94984625896822683</v>
      </c>
      <c r="K9" s="45">
        <v>0.87818645631682735</v>
      </c>
      <c r="L9" s="58">
        <v>7.1659802651399485E-2</v>
      </c>
    </row>
    <row r="10" spans="1:17" x14ac:dyDescent="0.4">
      <c r="A10" s="38" t="s">
        <v>86</v>
      </c>
      <c r="B10" s="183">
        <v>6950</v>
      </c>
      <c r="C10" s="183">
        <v>7186</v>
      </c>
      <c r="D10" s="35">
        <v>0.96715836348455331</v>
      </c>
      <c r="E10" s="36">
        <v>-236</v>
      </c>
      <c r="F10" s="183">
        <v>7610</v>
      </c>
      <c r="G10" s="183">
        <v>7628</v>
      </c>
      <c r="H10" s="35">
        <v>0.99764027267960143</v>
      </c>
      <c r="I10" s="36">
        <v>-18</v>
      </c>
      <c r="J10" s="35">
        <v>0.91327201051248352</v>
      </c>
      <c r="K10" s="35">
        <v>0.94205558468799167</v>
      </c>
      <c r="L10" s="34">
        <v>-2.8783574175508142E-2</v>
      </c>
    </row>
    <row r="11" spans="1:17" x14ac:dyDescent="0.4">
      <c r="A11" s="38" t="s">
        <v>104</v>
      </c>
      <c r="B11" s="183">
        <v>9060</v>
      </c>
      <c r="C11" s="183">
        <v>7946</v>
      </c>
      <c r="D11" s="35">
        <v>1.1401963251950666</v>
      </c>
      <c r="E11" s="36">
        <v>1114</v>
      </c>
      <c r="F11" s="183">
        <v>14115</v>
      </c>
      <c r="G11" s="183">
        <v>11706</v>
      </c>
      <c r="H11" s="35">
        <v>1.2057919015889287</v>
      </c>
      <c r="I11" s="36">
        <v>2409</v>
      </c>
      <c r="J11" s="35">
        <v>0.64187035069075449</v>
      </c>
      <c r="K11" s="35">
        <v>0.67879719801811034</v>
      </c>
      <c r="L11" s="34">
        <v>-3.692684732735585E-2</v>
      </c>
    </row>
    <row r="12" spans="1:17" x14ac:dyDescent="0.4">
      <c r="A12" s="38" t="s">
        <v>82</v>
      </c>
      <c r="B12" s="183">
        <v>7995</v>
      </c>
      <c r="C12" s="183">
        <v>6645</v>
      </c>
      <c r="D12" s="35">
        <v>1.2031602708803613</v>
      </c>
      <c r="E12" s="36">
        <v>1350</v>
      </c>
      <c r="F12" s="183">
        <v>9570</v>
      </c>
      <c r="G12" s="183">
        <v>7255</v>
      </c>
      <c r="H12" s="35">
        <v>1.3190902825637492</v>
      </c>
      <c r="I12" s="36">
        <v>2315</v>
      </c>
      <c r="J12" s="35">
        <v>0.83542319749216298</v>
      </c>
      <c r="K12" s="35">
        <v>0.91592005513439012</v>
      </c>
      <c r="L12" s="34">
        <v>-8.0496857642227138E-2</v>
      </c>
    </row>
    <row r="13" spans="1:17" x14ac:dyDescent="0.4">
      <c r="A13" s="38" t="s">
        <v>83</v>
      </c>
      <c r="B13" s="183">
        <v>9892</v>
      </c>
      <c r="C13" s="183">
        <v>8318</v>
      </c>
      <c r="D13" s="35">
        <v>1.1892281798509257</v>
      </c>
      <c r="E13" s="36">
        <v>1574</v>
      </c>
      <c r="F13" s="183">
        <v>13057</v>
      </c>
      <c r="G13" s="183">
        <v>11357</v>
      </c>
      <c r="H13" s="35">
        <v>1.1496874174517919</v>
      </c>
      <c r="I13" s="36">
        <v>1700</v>
      </c>
      <c r="J13" s="35">
        <v>0.75760128666615612</v>
      </c>
      <c r="K13" s="35">
        <v>0.73241172844941449</v>
      </c>
      <c r="L13" s="34">
        <v>2.5189558216741625E-2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176</v>
      </c>
      <c r="B16" s="182">
        <v>0</v>
      </c>
      <c r="C16" s="182">
        <v>2223</v>
      </c>
      <c r="D16" s="59">
        <v>0</v>
      </c>
      <c r="E16" s="36">
        <v>-2223</v>
      </c>
      <c r="F16" s="182">
        <v>0</v>
      </c>
      <c r="G16" s="182">
        <v>2349</v>
      </c>
      <c r="H16" s="45">
        <v>0</v>
      </c>
      <c r="I16" s="51">
        <v>-2349</v>
      </c>
      <c r="J16" s="35" t="e">
        <v>#DIV/0!</v>
      </c>
      <c r="K16" s="35">
        <v>0.94636015325670497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19873</v>
      </c>
      <c r="C19" s="146">
        <v>18343</v>
      </c>
      <c r="D19" s="68">
        <v>1.0834105653382762</v>
      </c>
      <c r="E19" s="73">
        <v>1530</v>
      </c>
      <c r="F19" s="146">
        <v>23450</v>
      </c>
      <c r="G19" s="146">
        <v>22605</v>
      </c>
      <c r="H19" s="68">
        <v>1.0373811103738111</v>
      </c>
      <c r="I19" s="73">
        <v>845</v>
      </c>
      <c r="J19" s="68">
        <v>0.84746268656716417</v>
      </c>
      <c r="K19" s="68">
        <v>0.81145764211457638</v>
      </c>
      <c r="L19" s="72">
        <v>3.6005044452587787E-2</v>
      </c>
    </row>
    <row r="20" spans="1:12" x14ac:dyDescent="0.4">
      <c r="A20" s="37" t="s">
        <v>173</v>
      </c>
      <c r="B20" s="186">
        <v>11</v>
      </c>
      <c r="C20" s="186">
        <v>1310</v>
      </c>
      <c r="D20" s="35">
        <v>8.3969465648854966E-3</v>
      </c>
      <c r="E20" s="36">
        <v>-1299</v>
      </c>
      <c r="F20" s="186">
        <v>150</v>
      </c>
      <c r="G20" s="186">
        <v>1645</v>
      </c>
      <c r="H20" s="45">
        <v>9.1185410334346503E-2</v>
      </c>
      <c r="I20" s="36">
        <v>-1495</v>
      </c>
      <c r="J20" s="35">
        <v>7.3333333333333334E-2</v>
      </c>
      <c r="K20" s="35">
        <v>0.79635258358662619</v>
      </c>
      <c r="L20" s="58">
        <v>-0.72301925025329283</v>
      </c>
    </row>
    <row r="21" spans="1:12" x14ac:dyDescent="0.4">
      <c r="A21" s="38" t="s">
        <v>104</v>
      </c>
      <c r="B21" s="182">
        <v>1291</v>
      </c>
      <c r="C21" s="182">
        <v>1362</v>
      </c>
      <c r="D21" s="35">
        <v>0.94787077826725408</v>
      </c>
      <c r="E21" s="36">
        <v>-71</v>
      </c>
      <c r="F21" s="182">
        <v>1490</v>
      </c>
      <c r="G21" s="182">
        <v>1785</v>
      </c>
      <c r="H21" s="35">
        <v>0.834733893557423</v>
      </c>
      <c r="I21" s="36">
        <v>-295</v>
      </c>
      <c r="J21" s="42">
        <v>0.86644295302013419</v>
      </c>
      <c r="K21" s="35">
        <v>0.76302521008403357</v>
      </c>
      <c r="L21" s="34">
        <v>0.10341774293610062</v>
      </c>
    </row>
    <row r="22" spans="1:12" x14ac:dyDescent="0.4">
      <c r="A22" s="38" t="s">
        <v>123</v>
      </c>
      <c r="B22" s="182">
        <v>1267</v>
      </c>
      <c r="C22" s="182">
        <v>1335</v>
      </c>
      <c r="D22" s="35">
        <v>0.94906367041198503</v>
      </c>
      <c r="E22" s="36">
        <v>-68</v>
      </c>
      <c r="F22" s="182">
        <v>1450</v>
      </c>
      <c r="G22" s="182">
        <v>1450</v>
      </c>
      <c r="H22" s="42">
        <v>1</v>
      </c>
      <c r="I22" s="36">
        <v>0</v>
      </c>
      <c r="J22" s="35">
        <v>0.87379310344827588</v>
      </c>
      <c r="K22" s="35">
        <v>0.92068965517241375</v>
      </c>
      <c r="L22" s="34">
        <v>-4.6896551724137869E-2</v>
      </c>
    </row>
    <row r="23" spans="1:12" x14ac:dyDescent="0.4">
      <c r="A23" s="38" t="s">
        <v>172</v>
      </c>
      <c r="B23" s="182">
        <v>1447</v>
      </c>
      <c r="C23" s="182">
        <v>1416</v>
      </c>
      <c r="D23" s="35">
        <v>1.0218926553672316</v>
      </c>
      <c r="E23" s="36">
        <v>31</v>
      </c>
      <c r="F23" s="182">
        <v>1500</v>
      </c>
      <c r="G23" s="182">
        <v>1490</v>
      </c>
      <c r="H23" s="35">
        <v>1.0067114093959733</v>
      </c>
      <c r="I23" s="36">
        <v>10</v>
      </c>
      <c r="J23" s="35">
        <v>0.96466666666666667</v>
      </c>
      <c r="K23" s="35">
        <v>0.95033557046979866</v>
      </c>
      <c r="L23" s="34">
        <v>1.433109619686801E-2</v>
      </c>
    </row>
    <row r="24" spans="1:12" x14ac:dyDescent="0.4">
      <c r="A24" s="38" t="s">
        <v>171</v>
      </c>
      <c r="B24" s="184">
        <v>2291</v>
      </c>
      <c r="C24" s="184">
        <v>2174</v>
      </c>
      <c r="D24" s="35">
        <v>1.0538178472861086</v>
      </c>
      <c r="E24" s="43">
        <v>117</v>
      </c>
      <c r="F24" s="184">
        <v>2700</v>
      </c>
      <c r="G24" s="184">
        <v>2610</v>
      </c>
      <c r="H24" s="42">
        <v>1.0344827586206897</v>
      </c>
      <c r="I24" s="43">
        <v>90</v>
      </c>
      <c r="J24" s="42">
        <v>0.84851851851851856</v>
      </c>
      <c r="K24" s="35">
        <v>0.83295019157088124</v>
      </c>
      <c r="L24" s="41">
        <v>1.5568326947637323E-2</v>
      </c>
    </row>
    <row r="25" spans="1:12" x14ac:dyDescent="0.4">
      <c r="A25" s="44" t="s">
        <v>170</v>
      </c>
      <c r="B25" s="182">
        <v>1130</v>
      </c>
      <c r="C25" s="182">
        <v>728</v>
      </c>
      <c r="D25" s="35">
        <v>1.5521978021978022</v>
      </c>
      <c r="E25" s="36">
        <v>402</v>
      </c>
      <c r="F25" s="182">
        <v>1495</v>
      </c>
      <c r="G25" s="182">
        <v>1345</v>
      </c>
      <c r="H25" s="35">
        <v>1.1115241635687731</v>
      </c>
      <c r="I25" s="36">
        <v>150</v>
      </c>
      <c r="J25" s="35">
        <v>0.7558528428093646</v>
      </c>
      <c r="K25" s="35">
        <v>0.54126394052044613</v>
      </c>
      <c r="L25" s="34">
        <v>0.21458890228891847</v>
      </c>
    </row>
    <row r="26" spans="1:12" x14ac:dyDescent="0.4">
      <c r="A26" s="44" t="s">
        <v>119</v>
      </c>
      <c r="B26" s="182">
        <v>1421</v>
      </c>
      <c r="C26" s="182">
        <v>1416</v>
      </c>
      <c r="D26" s="35">
        <v>1.0035310734463276</v>
      </c>
      <c r="E26" s="36">
        <v>5</v>
      </c>
      <c r="F26" s="182">
        <v>1495</v>
      </c>
      <c r="G26" s="182">
        <v>1500</v>
      </c>
      <c r="H26" s="35">
        <v>0.9966666666666667</v>
      </c>
      <c r="I26" s="36">
        <v>-5</v>
      </c>
      <c r="J26" s="35">
        <v>0.95050167224080273</v>
      </c>
      <c r="K26" s="35">
        <v>0.94399999999999995</v>
      </c>
      <c r="L26" s="34">
        <v>6.5016722408027805E-3</v>
      </c>
    </row>
    <row r="27" spans="1:12" x14ac:dyDescent="0.4">
      <c r="A27" s="38" t="s">
        <v>169</v>
      </c>
      <c r="B27" s="182">
        <v>1236</v>
      </c>
      <c r="C27" s="182">
        <v>1265</v>
      </c>
      <c r="D27" s="35">
        <v>0.97707509881422927</v>
      </c>
      <c r="E27" s="36">
        <v>-29</v>
      </c>
      <c r="F27" s="182">
        <v>1500</v>
      </c>
      <c r="G27" s="182">
        <v>1350</v>
      </c>
      <c r="H27" s="35">
        <v>1.1111111111111112</v>
      </c>
      <c r="I27" s="36">
        <v>150</v>
      </c>
      <c r="J27" s="35">
        <v>0.82399999999999995</v>
      </c>
      <c r="K27" s="35">
        <v>0.937037037037037</v>
      </c>
      <c r="L27" s="34">
        <v>-0.11303703703703705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687</v>
      </c>
      <c r="C29" s="184">
        <v>732</v>
      </c>
      <c r="D29" s="35">
        <v>0.93852459016393441</v>
      </c>
      <c r="E29" s="43">
        <v>-45</v>
      </c>
      <c r="F29" s="184">
        <v>900</v>
      </c>
      <c r="G29" s="184">
        <v>900</v>
      </c>
      <c r="H29" s="42">
        <v>1</v>
      </c>
      <c r="I29" s="43">
        <v>0</v>
      </c>
      <c r="J29" s="42">
        <v>0.76333333333333331</v>
      </c>
      <c r="K29" s="35">
        <v>0.81333333333333335</v>
      </c>
      <c r="L29" s="41">
        <v>-0.05</v>
      </c>
    </row>
    <row r="30" spans="1:12" x14ac:dyDescent="0.4">
      <c r="A30" s="44" t="s">
        <v>115</v>
      </c>
      <c r="B30" s="182">
        <v>277</v>
      </c>
      <c r="C30" s="182">
        <v>330</v>
      </c>
      <c r="D30" s="35">
        <v>0.83939393939393936</v>
      </c>
      <c r="E30" s="36">
        <v>-53</v>
      </c>
      <c r="F30" s="182">
        <v>590</v>
      </c>
      <c r="G30" s="182">
        <v>600</v>
      </c>
      <c r="H30" s="35">
        <v>0.98333333333333328</v>
      </c>
      <c r="I30" s="36">
        <v>-10</v>
      </c>
      <c r="J30" s="35">
        <v>0.46949152542372879</v>
      </c>
      <c r="K30" s="35">
        <v>0.55000000000000004</v>
      </c>
      <c r="L30" s="34">
        <v>-8.0508474576271249E-2</v>
      </c>
    </row>
    <row r="31" spans="1:12" x14ac:dyDescent="0.4">
      <c r="A31" s="38" t="s">
        <v>114</v>
      </c>
      <c r="B31" s="182">
        <v>1338</v>
      </c>
      <c r="C31" s="182">
        <v>1301</v>
      </c>
      <c r="D31" s="35">
        <v>1.0284396617986165</v>
      </c>
      <c r="E31" s="36">
        <v>37</v>
      </c>
      <c r="F31" s="182">
        <v>1490</v>
      </c>
      <c r="G31" s="182">
        <v>1495</v>
      </c>
      <c r="H31" s="35">
        <v>0.99665551839464883</v>
      </c>
      <c r="I31" s="36">
        <v>-5</v>
      </c>
      <c r="J31" s="35">
        <v>0.897986577181208</v>
      </c>
      <c r="K31" s="35">
        <v>0.87023411371237458</v>
      </c>
      <c r="L31" s="34">
        <v>2.7752463468833422E-2</v>
      </c>
    </row>
    <row r="32" spans="1:12" x14ac:dyDescent="0.4">
      <c r="A32" s="44" t="s">
        <v>113</v>
      </c>
      <c r="B32" s="184">
        <v>1295</v>
      </c>
      <c r="C32" s="184">
        <v>1333</v>
      </c>
      <c r="D32" s="35">
        <v>0.97149287321830458</v>
      </c>
      <c r="E32" s="43">
        <v>-38</v>
      </c>
      <c r="F32" s="184">
        <v>1495</v>
      </c>
      <c r="G32" s="184">
        <v>1495</v>
      </c>
      <c r="H32" s="42">
        <v>1</v>
      </c>
      <c r="I32" s="43">
        <v>0</v>
      </c>
      <c r="J32" s="42">
        <v>0.86622073578595316</v>
      </c>
      <c r="K32" s="35">
        <v>0.8916387959866221</v>
      </c>
      <c r="L32" s="41">
        <v>-2.5418060200668946E-2</v>
      </c>
    </row>
    <row r="33" spans="1:64" x14ac:dyDescent="0.4">
      <c r="A33" s="44" t="s">
        <v>112</v>
      </c>
      <c r="B33" s="184">
        <v>1324</v>
      </c>
      <c r="C33" s="184">
        <v>1374</v>
      </c>
      <c r="D33" s="42">
        <v>0.96360989810771469</v>
      </c>
      <c r="E33" s="43">
        <v>-50</v>
      </c>
      <c r="F33" s="184">
        <v>1495</v>
      </c>
      <c r="G33" s="184">
        <v>1950</v>
      </c>
      <c r="H33" s="42">
        <v>0.76666666666666672</v>
      </c>
      <c r="I33" s="43">
        <v>-455</v>
      </c>
      <c r="J33" s="42">
        <v>0.88561872909699002</v>
      </c>
      <c r="K33" s="42">
        <v>0.70461538461538464</v>
      </c>
      <c r="L33" s="41">
        <v>0.18100334448160538</v>
      </c>
    </row>
    <row r="34" spans="1:64" x14ac:dyDescent="0.4">
      <c r="A34" s="38" t="s">
        <v>167</v>
      </c>
      <c r="B34" s="182">
        <v>1335</v>
      </c>
      <c r="C34" s="182">
        <v>1263</v>
      </c>
      <c r="D34" s="35">
        <v>1.0570071258907363</v>
      </c>
      <c r="E34" s="36">
        <v>72</v>
      </c>
      <c r="F34" s="182">
        <v>1500</v>
      </c>
      <c r="G34" s="182">
        <v>1495</v>
      </c>
      <c r="H34" s="35">
        <v>1.0033444816053512</v>
      </c>
      <c r="I34" s="36">
        <v>5</v>
      </c>
      <c r="J34" s="35">
        <v>0.89</v>
      </c>
      <c r="K34" s="35">
        <v>0.84481605351170563</v>
      </c>
      <c r="L34" s="34">
        <v>4.518394648829438E-2</v>
      </c>
    </row>
    <row r="35" spans="1:64" x14ac:dyDescent="0.4">
      <c r="A35" s="44" t="s">
        <v>166</v>
      </c>
      <c r="B35" s="184">
        <v>3523</v>
      </c>
      <c r="C35" s="184">
        <v>1004</v>
      </c>
      <c r="D35" s="42">
        <v>3.508964143426295</v>
      </c>
      <c r="E35" s="43">
        <v>2519</v>
      </c>
      <c r="F35" s="184">
        <v>4200</v>
      </c>
      <c r="G35" s="184">
        <v>1495</v>
      </c>
      <c r="H35" s="42">
        <v>2.8093645484949832</v>
      </c>
      <c r="I35" s="43">
        <v>2705</v>
      </c>
      <c r="J35" s="42">
        <v>0.83880952380952378</v>
      </c>
      <c r="K35" s="42">
        <v>0.67157190635451502</v>
      </c>
      <c r="L35" s="41">
        <v>0.16723761745500876</v>
      </c>
    </row>
    <row r="36" spans="1:64" x14ac:dyDescent="0.4">
      <c r="A36" s="69" t="s">
        <v>93</v>
      </c>
      <c r="B36" s="146">
        <v>1302</v>
      </c>
      <c r="C36" s="146">
        <v>1387</v>
      </c>
      <c r="D36" s="68">
        <v>0.93871665465032439</v>
      </c>
      <c r="E36" s="73">
        <v>-85</v>
      </c>
      <c r="F36" s="146">
        <v>1950</v>
      </c>
      <c r="G36" s="146">
        <v>2148</v>
      </c>
      <c r="H36" s="68">
        <v>0.90782122905027929</v>
      </c>
      <c r="I36" s="73">
        <v>-198</v>
      </c>
      <c r="J36" s="68">
        <v>0.6676923076923077</v>
      </c>
      <c r="K36" s="68">
        <v>0.6457169459962756</v>
      </c>
      <c r="L36" s="72">
        <v>2.1975361696032092E-2</v>
      </c>
    </row>
    <row r="37" spans="1:64" x14ac:dyDescent="0.4">
      <c r="A37" s="37" t="s">
        <v>109</v>
      </c>
      <c r="B37" s="186">
        <v>1021</v>
      </c>
      <c r="C37" s="186">
        <v>1056</v>
      </c>
      <c r="D37" s="45">
        <v>0.96685606060606055</v>
      </c>
      <c r="E37" s="51">
        <v>-35</v>
      </c>
      <c r="F37" s="186">
        <v>1560</v>
      </c>
      <c r="G37" s="186">
        <v>1758</v>
      </c>
      <c r="H37" s="45">
        <v>0.88737201365187712</v>
      </c>
      <c r="I37" s="51">
        <v>-198</v>
      </c>
      <c r="J37" s="45">
        <v>0.65448717948717949</v>
      </c>
      <c r="K37" s="45">
        <v>0.60068259385665534</v>
      </c>
      <c r="L37" s="58">
        <v>5.3804585630524149E-2</v>
      </c>
    </row>
    <row r="38" spans="1:64" x14ac:dyDescent="0.4">
      <c r="A38" s="38" t="s">
        <v>108</v>
      </c>
      <c r="B38" s="182">
        <v>281</v>
      </c>
      <c r="C38" s="182">
        <v>331</v>
      </c>
      <c r="D38" s="35">
        <v>0.84894259818731121</v>
      </c>
      <c r="E38" s="36">
        <v>-50</v>
      </c>
      <c r="F38" s="182">
        <v>390</v>
      </c>
      <c r="G38" s="182">
        <v>390</v>
      </c>
      <c r="H38" s="35">
        <v>1</v>
      </c>
      <c r="I38" s="36">
        <v>0</v>
      </c>
      <c r="J38" s="35">
        <v>0.72051282051282051</v>
      </c>
      <c r="K38" s="35">
        <v>0.8487179487179487</v>
      </c>
      <c r="L38" s="34">
        <v>-0.12820512820512819</v>
      </c>
    </row>
    <row r="39" spans="1:64" s="29" customFormat="1" x14ac:dyDescent="0.4">
      <c r="A39" s="66" t="s">
        <v>107</v>
      </c>
      <c r="B39" s="145">
        <v>105745</v>
      </c>
      <c r="C39" s="145">
        <v>97018</v>
      </c>
      <c r="D39" s="65">
        <v>1.0899523799707271</v>
      </c>
      <c r="E39" s="80">
        <v>8727</v>
      </c>
      <c r="F39" s="145">
        <v>124209</v>
      </c>
      <c r="G39" s="145">
        <v>119739</v>
      </c>
      <c r="H39" s="65">
        <v>1.037331195349886</v>
      </c>
      <c r="I39" s="80">
        <v>4470</v>
      </c>
      <c r="J39" s="65">
        <v>0.85134732587815698</v>
      </c>
      <c r="K39" s="65">
        <v>0.81024561755150781</v>
      </c>
      <c r="L39" s="75">
        <v>4.1101708326649167E-2</v>
      </c>
    </row>
    <row r="40" spans="1:64" x14ac:dyDescent="0.4">
      <c r="A40" s="38" t="s">
        <v>84</v>
      </c>
      <c r="B40" s="189">
        <v>43684</v>
      </c>
      <c r="C40" s="190">
        <v>40612</v>
      </c>
      <c r="D40" s="39">
        <v>1.075642667191963</v>
      </c>
      <c r="E40" s="43">
        <v>3072</v>
      </c>
      <c r="F40" s="189">
        <v>44546</v>
      </c>
      <c r="G40" s="182">
        <v>44945</v>
      </c>
      <c r="H40" s="42">
        <v>0.99112248303482031</v>
      </c>
      <c r="I40" s="48">
        <v>-399</v>
      </c>
      <c r="J40" s="35">
        <v>0.98064921654020565</v>
      </c>
      <c r="K40" s="35">
        <v>0.90359328067638223</v>
      </c>
      <c r="L40" s="46">
        <v>7.7055935863823422E-2</v>
      </c>
    </row>
    <row r="41" spans="1:64" x14ac:dyDescent="0.4">
      <c r="A41" s="38" t="s">
        <v>165</v>
      </c>
      <c r="B41" s="183">
        <v>1751</v>
      </c>
      <c r="C41" s="198">
        <v>1681</v>
      </c>
      <c r="D41" s="45">
        <v>1.0416418798334324</v>
      </c>
      <c r="E41" s="43">
        <v>70</v>
      </c>
      <c r="F41" s="183">
        <v>2146</v>
      </c>
      <c r="G41" s="197">
        <v>2154</v>
      </c>
      <c r="H41" s="42">
        <v>0.99628597957288767</v>
      </c>
      <c r="I41" s="48">
        <v>-8</v>
      </c>
      <c r="J41" s="35">
        <v>0.81593662628145391</v>
      </c>
      <c r="K41" s="35">
        <v>0.78040854224698231</v>
      </c>
      <c r="L41" s="46">
        <v>3.5528084034471608E-2</v>
      </c>
    </row>
    <row r="42" spans="1:64" x14ac:dyDescent="0.4">
      <c r="A42" s="38" t="s">
        <v>105</v>
      </c>
      <c r="B42" s="183">
        <v>6498</v>
      </c>
      <c r="C42" s="197">
        <v>6378</v>
      </c>
      <c r="D42" s="45">
        <v>1.0188146754468486</v>
      </c>
      <c r="E42" s="43">
        <v>120</v>
      </c>
      <c r="F42" s="183">
        <v>7930</v>
      </c>
      <c r="G42" s="197">
        <v>6940</v>
      </c>
      <c r="H42" s="50">
        <v>1.1426512968299711</v>
      </c>
      <c r="I42" s="48">
        <v>990</v>
      </c>
      <c r="J42" s="35">
        <v>0.81941992433795707</v>
      </c>
      <c r="K42" s="35">
        <v>0.91902017291066285</v>
      </c>
      <c r="L42" s="46">
        <v>-9.9600248572705774E-2</v>
      </c>
    </row>
    <row r="43" spans="1:64" x14ac:dyDescent="0.4">
      <c r="A43" s="44" t="s">
        <v>104</v>
      </c>
      <c r="B43" s="183">
        <v>9931</v>
      </c>
      <c r="C43" s="197">
        <v>6732</v>
      </c>
      <c r="D43" s="47">
        <v>1.4751931075460487</v>
      </c>
      <c r="E43" s="48">
        <v>3199</v>
      </c>
      <c r="F43" s="183">
        <v>14992</v>
      </c>
      <c r="G43" s="200">
        <v>11620</v>
      </c>
      <c r="H43" s="50">
        <v>1.2901893287435455</v>
      </c>
      <c r="I43" s="53">
        <v>3372</v>
      </c>
      <c r="J43" s="47">
        <v>0.66241995731056569</v>
      </c>
      <c r="K43" s="47">
        <v>0.57934595524956967</v>
      </c>
      <c r="L43" s="55">
        <v>8.3074002060996022E-2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5940</v>
      </c>
      <c r="C44" s="199">
        <v>5211</v>
      </c>
      <c r="D44" s="47">
        <v>1.1398963730569949</v>
      </c>
      <c r="E44" s="48">
        <v>729</v>
      </c>
      <c r="F44" s="183">
        <v>7240</v>
      </c>
      <c r="G44" s="197">
        <v>7240</v>
      </c>
      <c r="H44" s="50">
        <v>1</v>
      </c>
      <c r="I44" s="53">
        <v>0</v>
      </c>
      <c r="J44" s="47">
        <v>0.8204419889502762</v>
      </c>
      <c r="K44" s="56">
        <v>0.71975138121546967</v>
      </c>
      <c r="L44" s="55">
        <v>0.10069060773480654</v>
      </c>
    </row>
    <row r="45" spans="1:64" x14ac:dyDescent="0.4">
      <c r="A45" s="38" t="s">
        <v>82</v>
      </c>
      <c r="B45" s="183">
        <v>13813</v>
      </c>
      <c r="C45" s="197">
        <v>15027</v>
      </c>
      <c r="D45" s="49">
        <v>0.91921208491382178</v>
      </c>
      <c r="E45" s="52">
        <v>-1214</v>
      </c>
      <c r="F45" s="183">
        <v>18357</v>
      </c>
      <c r="G45" s="198">
        <v>20620</v>
      </c>
      <c r="H45" s="47">
        <v>0.89025218234723569</v>
      </c>
      <c r="I45" s="48">
        <v>-2263</v>
      </c>
      <c r="J45" s="49">
        <v>0.75246499972762437</v>
      </c>
      <c r="K45" s="47">
        <v>0.7287584869059166</v>
      </c>
      <c r="L45" s="46">
        <v>2.370651282170777E-2</v>
      </c>
    </row>
    <row r="46" spans="1:64" x14ac:dyDescent="0.4">
      <c r="A46" s="38" t="s">
        <v>83</v>
      </c>
      <c r="B46" s="188">
        <v>10163</v>
      </c>
      <c r="C46" s="182">
        <v>9564</v>
      </c>
      <c r="D46" s="49">
        <v>1.0626306984525302</v>
      </c>
      <c r="E46" s="53">
        <v>599</v>
      </c>
      <c r="F46" s="188">
        <v>10890</v>
      </c>
      <c r="G46" s="182">
        <v>11335</v>
      </c>
      <c r="H46" s="47">
        <v>0.96074106749007504</v>
      </c>
      <c r="I46" s="48">
        <v>-445</v>
      </c>
      <c r="J46" s="47">
        <v>0.93324150596877875</v>
      </c>
      <c r="K46" s="47">
        <v>0.84375827084252319</v>
      </c>
      <c r="L46" s="46">
        <v>8.9483235126255556E-2</v>
      </c>
    </row>
    <row r="47" spans="1:64" x14ac:dyDescent="0.4">
      <c r="A47" s="38" t="s">
        <v>81</v>
      </c>
      <c r="B47" s="187">
        <v>2105</v>
      </c>
      <c r="C47" s="182">
        <v>1805</v>
      </c>
      <c r="D47" s="49">
        <v>1.1662049861495845</v>
      </c>
      <c r="E47" s="48">
        <v>300</v>
      </c>
      <c r="F47" s="187">
        <v>2790</v>
      </c>
      <c r="G47" s="182">
        <v>2790</v>
      </c>
      <c r="H47" s="42">
        <v>1</v>
      </c>
      <c r="I47" s="36">
        <v>0</v>
      </c>
      <c r="J47" s="35">
        <v>0.75448028673835121</v>
      </c>
      <c r="K47" s="47">
        <v>0.6469534050179212</v>
      </c>
      <c r="L47" s="46">
        <v>0.10752688172043001</v>
      </c>
    </row>
    <row r="48" spans="1:64" x14ac:dyDescent="0.4">
      <c r="A48" s="38" t="s">
        <v>164</v>
      </c>
      <c r="B48" s="183">
        <v>0</v>
      </c>
      <c r="C48" s="186">
        <v>0</v>
      </c>
      <c r="D48" s="45" t="e">
        <v>#DIV/0!</v>
      </c>
      <c r="E48" s="43">
        <v>0</v>
      </c>
      <c r="F48" s="183">
        <v>0</v>
      </c>
      <c r="G48" s="197">
        <v>0</v>
      </c>
      <c r="H48" s="42" t="e">
        <v>#DIV/0!</v>
      </c>
      <c r="I48" s="36">
        <v>0</v>
      </c>
      <c r="J48" s="35" t="e">
        <v>#DIV/0!</v>
      </c>
      <c r="K48" s="35" t="e">
        <v>#DIV/0!</v>
      </c>
      <c r="L48" s="34" t="e">
        <v>#DIV/0!</v>
      </c>
    </row>
    <row r="49" spans="1:12" x14ac:dyDescent="0.4">
      <c r="A49" s="38" t="s">
        <v>80</v>
      </c>
      <c r="B49" s="185">
        <v>2643</v>
      </c>
      <c r="C49" s="182">
        <v>2644</v>
      </c>
      <c r="D49" s="45">
        <v>0.99962178517397882</v>
      </c>
      <c r="E49" s="43">
        <v>-1</v>
      </c>
      <c r="F49" s="185">
        <v>2790</v>
      </c>
      <c r="G49" s="182">
        <v>2790</v>
      </c>
      <c r="H49" s="42">
        <v>1</v>
      </c>
      <c r="I49" s="36">
        <v>0</v>
      </c>
      <c r="J49" s="35">
        <v>0.94731182795698921</v>
      </c>
      <c r="K49" s="35">
        <v>0.94767025089605739</v>
      </c>
      <c r="L49" s="34">
        <v>-3.5842293906818146E-4</v>
      </c>
    </row>
    <row r="50" spans="1:12" x14ac:dyDescent="0.4">
      <c r="A50" s="44" t="s">
        <v>78</v>
      </c>
      <c r="B50" s="183">
        <v>1805</v>
      </c>
      <c r="C50" s="184">
        <v>1920</v>
      </c>
      <c r="D50" s="45">
        <v>0.94010416666666663</v>
      </c>
      <c r="E50" s="43">
        <v>-115</v>
      </c>
      <c r="F50" s="183">
        <v>2790</v>
      </c>
      <c r="G50" s="184">
        <v>2790</v>
      </c>
      <c r="H50" s="42">
        <v>1</v>
      </c>
      <c r="I50" s="36">
        <v>0</v>
      </c>
      <c r="J50" s="35">
        <v>0.6469534050179212</v>
      </c>
      <c r="K50" s="42">
        <v>0.68817204301075274</v>
      </c>
      <c r="L50" s="41">
        <v>-4.1218637992831542E-2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79</v>
      </c>
      <c r="B52" s="183">
        <v>1812</v>
      </c>
      <c r="C52" s="182">
        <v>0</v>
      </c>
      <c r="D52" s="45" t="e">
        <v>#DIV/0!</v>
      </c>
      <c r="E52" s="36">
        <v>1812</v>
      </c>
      <c r="F52" s="183">
        <v>2789</v>
      </c>
      <c r="G52" s="182">
        <v>0</v>
      </c>
      <c r="H52" s="35" t="e">
        <v>#DIV/0!</v>
      </c>
      <c r="I52" s="36">
        <v>2789</v>
      </c>
      <c r="J52" s="35">
        <v>0.64969523126568662</v>
      </c>
      <c r="K52" s="35" t="e">
        <v>#DIV/0!</v>
      </c>
      <c r="L52" s="34" t="e">
        <v>#DIV/0!</v>
      </c>
    </row>
    <row r="53" spans="1:12" x14ac:dyDescent="0.4">
      <c r="A53" s="38" t="s">
        <v>75</v>
      </c>
      <c r="B53" s="183">
        <v>3253</v>
      </c>
      <c r="C53" s="182">
        <v>3163</v>
      </c>
      <c r="D53" s="45">
        <v>1.0284539993676889</v>
      </c>
      <c r="E53" s="36">
        <v>90</v>
      </c>
      <c r="F53" s="183">
        <v>3780</v>
      </c>
      <c r="G53" s="182">
        <v>3754</v>
      </c>
      <c r="H53" s="35">
        <v>1.0069259456579649</v>
      </c>
      <c r="I53" s="36">
        <v>26</v>
      </c>
      <c r="J53" s="35">
        <v>0.86058201058201056</v>
      </c>
      <c r="K53" s="35">
        <v>0.84256792754395315</v>
      </c>
      <c r="L53" s="34">
        <v>1.8014083038057405E-2</v>
      </c>
    </row>
    <row r="54" spans="1:12" x14ac:dyDescent="0.4">
      <c r="A54" s="38" t="s">
        <v>77</v>
      </c>
      <c r="B54" s="183">
        <v>999</v>
      </c>
      <c r="C54" s="182">
        <v>980</v>
      </c>
      <c r="D54" s="45">
        <v>1.0193877551020407</v>
      </c>
      <c r="E54" s="36">
        <v>19</v>
      </c>
      <c r="F54" s="183">
        <v>1296</v>
      </c>
      <c r="G54" s="182">
        <v>1267</v>
      </c>
      <c r="H54" s="35">
        <v>1.0228887134964484</v>
      </c>
      <c r="I54" s="36">
        <v>29</v>
      </c>
      <c r="J54" s="35">
        <v>0.77083333333333337</v>
      </c>
      <c r="K54" s="35">
        <v>0.77348066298342544</v>
      </c>
      <c r="L54" s="34">
        <v>-2.6473296500920673E-3</v>
      </c>
    </row>
    <row r="55" spans="1:12" x14ac:dyDescent="0.4">
      <c r="A55" s="38" t="s">
        <v>76</v>
      </c>
      <c r="B55" s="183">
        <v>1348</v>
      </c>
      <c r="C55" s="182">
        <v>1301</v>
      </c>
      <c r="D55" s="45">
        <v>1.0361260568793236</v>
      </c>
      <c r="E55" s="36">
        <v>47</v>
      </c>
      <c r="F55" s="183">
        <v>1873</v>
      </c>
      <c r="G55" s="182">
        <v>1494</v>
      </c>
      <c r="H55" s="35">
        <v>1.2536813922356091</v>
      </c>
      <c r="I55" s="36">
        <v>379</v>
      </c>
      <c r="J55" s="35">
        <v>0.71970101441537637</v>
      </c>
      <c r="K55" s="35">
        <v>0.87081659973226233</v>
      </c>
      <c r="L55" s="34">
        <v>-0.15111558531688596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163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162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2008年8月上旬航空旅客輸送実績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activeCell="A2" sqref="A2:A3"/>
      <selection pane="topRight" activeCell="A2" sqref="A2:A3"/>
      <selection pane="bottomLeft" activeCell="A2" sqref="A2:A3"/>
      <selection pane="bottomRight"/>
    </sheetView>
  </sheetViews>
  <sheetFormatPr defaultColWidth="15.75" defaultRowHeight="10.5" x14ac:dyDescent="0.4"/>
  <cols>
    <col min="1" max="1" width="22.75" style="30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４月(月間)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62" t="s">
        <v>131</v>
      </c>
      <c r="C4" s="262" t="s">
        <v>130</v>
      </c>
      <c r="D4" s="261" t="s">
        <v>90</v>
      </c>
      <c r="E4" s="261"/>
      <c r="F4" s="258" t="s">
        <v>131</v>
      </c>
      <c r="G4" s="258" t="s">
        <v>130</v>
      </c>
      <c r="H4" s="261" t="s">
        <v>90</v>
      </c>
      <c r="I4" s="261"/>
      <c r="J4" s="258" t="s">
        <v>131</v>
      </c>
      <c r="K4" s="258" t="s">
        <v>130</v>
      </c>
      <c r="L4" s="259" t="s">
        <v>88</v>
      </c>
    </row>
    <row r="5" spans="1:17" s="64" customFormat="1" x14ac:dyDescent="0.4">
      <c r="A5" s="261"/>
      <c r="B5" s="263"/>
      <c r="C5" s="263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509300</v>
      </c>
      <c r="C6" s="110">
        <v>510705</v>
      </c>
      <c r="D6" s="76">
        <v>0.99724890102896979</v>
      </c>
      <c r="E6" s="77">
        <v>-1405</v>
      </c>
      <c r="F6" s="110">
        <v>737000</v>
      </c>
      <c r="G6" s="110">
        <v>734303</v>
      </c>
      <c r="H6" s="76">
        <v>1.0036728707359224</v>
      </c>
      <c r="I6" s="77">
        <v>2697</v>
      </c>
      <c r="J6" s="76">
        <v>0.69104477611940296</v>
      </c>
      <c r="K6" s="76">
        <v>0.69549627333675612</v>
      </c>
      <c r="L6" s="90">
        <v>-4.451497217353162E-3</v>
      </c>
    </row>
    <row r="7" spans="1:17" s="57" customFormat="1" x14ac:dyDescent="0.4">
      <c r="A7" s="66" t="s">
        <v>87</v>
      </c>
      <c r="B7" s="110">
        <v>246449</v>
      </c>
      <c r="C7" s="110">
        <v>244617</v>
      </c>
      <c r="D7" s="76">
        <v>1.0074892587187316</v>
      </c>
      <c r="E7" s="77">
        <v>1832</v>
      </c>
      <c r="F7" s="110">
        <v>346432</v>
      </c>
      <c r="G7" s="110">
        <v>340911</v>
      </c>
      <c r="H7" s="76">
        <v>1.0161948426422145</v>
      </c>
      <c r="I7" s="77">
        <v>5521</v>
      </c>
      <c r="J7" s="76">
        <v>0.71139213467578055</v>
      </c>
      <c r="K7" s="76">
        <v>0.71753918178058207</v>
      </c>
      <c r="L7" s="90">
        <v>-6.1470471048015174E-3</v>
      </c>
    </row>
    <row r="8" spans="1:17" x14ac:dyDescent="0.4">
      <c r="A8" s="69" t="s">
        <v>95</v>
      </c>
      <c r="B8" s="121">
        <v>198578</v>
      </c>
      <c r="C8" s="121">
        <v>199134</v>
      </c>
      <c r="D8" s="88">
        <v>0.99720791025138855</v>
      </c>
      <c r="E8" s="74">
        <v>-556</v>
      </c>
      <c r="F8" s="121">
        <v>280738</v>
      </c>
      <c r="G8" s="121">
        <v>280163</v>
      </c>
      <c r="H8" s="88">
        <v>1.0020523766521632</v>
      </c>
      <c r="I8" s="74">
        <v>575</v>
      </c>
      <c r="J8" s="88">
        <v>0.70734278936232364</v>
      </c>
      <c r="K8" s="88">
        <v>0.71077908217716113</v>
      </c>
      <c r="L8" s="87">
        <v>-3.4362928148374827E-3</v>
      </c>
    </row>
    <row r="9" spans="1:17" x14ac:dyDescent="0.4">
      <c r="A9" s="37" t="s">
        <v>84</v>
      </c>
      <c r="B9" s="120">
        <v>113323</v>
      </c>
      <c r="C9" s="120">
        <v>110198</v>
      </c>
      <c r="D9" s="82">
        <v>1.0283580464255249</v>
      </c>
      <c r="E9" s="83">
        <v>3125</v>
      </c>
      <c r="F9" s="120">
        <v>155976</v>
      </c>
      <c r="G9" s="120">
        <v>152515</v>
      </c>
      <c r="H9" s="82">
        <v>1.0226928498836181</v>
      </c>
      <c r="I9" s="83">
        <v>3461</v>
      </c>
      <c r="J9" s="82">
        <v>0.72654126275837305</v>
      </c>
      <c r="K9" s="82">
        <v>0.72253876667868733</v>
      </c>
      <c r="L9" s="81">
        <v>4.0024960796857245E-3</v>
      </c>
    </row>
    <row r="10" spans="1:17" x14ac:dyDescent="0.4">
      <c r="A10" s="38" t="s">
        <v>86</v>
      </c>
      <c r="B10" s="112">
        <v>12495</v>
      </c>
      <c r="C10" s="112">
        <v>13519</v>
      </c>
      <c r="D10" s="84">
        <v>0.92425475257045642</v>
      </c>
      <c r="E10" s="71">
        <v>-1024</v>
      </c>
      <c r="F10" s="112">
        <v>15000</v>
      </c>
      <c r="G10" s="112">
        <v>15000</v>
      </c>
      <c r="H10" s="84">
        <v>1</v>
      </c>
      <c r="I10" s="71">
        <v>0</v>
      </c>
      <c r="J10" s="84">
        <v>0.83299999999999996</v>
      </c>
      <c r="K10" s="84">
        <v>0.90126666666666666</v>
      </c>
      <c r="L10" s="89">
        <v>-6.8266666666666698E-2</v>
      </c>
    </row>
    <row r="11" spans="1:17" x14ac:dyDescent="0.4">
      <c r="A11" s="38" t="s">
        <v>104</v>
      </c>
      <c r="B11" s="112">
        <v>20368</v>
      </c>
      <c r="C11" s="112">
        <v>16298</v>
      </c>
      <c r="D11" s="84">
        <v>1.2497238925021474</v>
      </c>
      <c r="E11" s="71">
        <v>4070</v>
      </c>
      <c r="F11" s="112">
        <v>30865</v>
      </c>
      <c r="G11" s="112">
        <v>27438</v>
      </c>
      <c r="H11" s="84">
        <v>1.1248997740360085</v>
      </c>
      <c r="I11" s="71">
        <v>3427</v>
      </c>
      <c r="J11" s="84">
        <v>0.65990604244289652</v>
      </c>
      <c r="K11" s="84">
        <v>0.59399373132152489</v>
      </c>
      <c r="L11" s="89">
        <v>6.5912311121371636E-2</v>
      </c>
    </row>
    <row r="12" spans="1:17" x14ac:dyDescent="0.4">
      <c r="A12" s="38" t="s">
        <v>82</v>
      </c>
      <c r="B12" s="112">
        <v>18686</v>
      </c>
      <c r="C12" s="112">
        <v>18697</v>
      </c>
      <c r="D12" s="84">
        <v>0.99941167032144196</v>
      </c>
      <c r="E12" s="71">
        <v>-11</v>
      </c>
      <c r="F12" s="112">
        <v>30295</v>
      </c>
      <c r="G12" s="112">
        <v>23068</v>
      </c>
      <c r="H12" s="84">
        <v>1.3132911392405062</v>
      </c>
      <c r="I12" s="71">
        <v>7227</v>
      </c>
      <c r="J12" s="84">
        <v>0.61680145238488204</v>
      </c>
      <c r="K12" s="84">
        <v>0.81051673313681294</v>
      </c>
      <c r="L12" s="89">
        <v>-0.1937152807519309</v>
      </c>
    </row>
    <row r="13" spans="1:17" x14ac:dyDescent="0.4">
      <c r="A13" s="38" t="s">
        <v>83</v>
      </c>
      <c r="B13" s="112">
        <v>24835</v>
      </c>
      <c r="C13" s="112">
        <v>20503</v>
      </c>
      <c r="D13" s="84">
        <v>1.2112861532458665</v>
      </c>
      <c r="E13" s="71">
        <v>4332</v>
      </c>
      <c r="F13" s="112">
        <v>37052</v>
      </c>
      <c r="G13" s="112">
        <v>33140</v>
      </c>
      <c r="H13" s="84">
        <v>1.1180446590223294</v>
      </c>
      <c r="I13" s="71">
        <v>3912</v>
      </c>
      <c r="J13" s="84">
        <v>0.67027420921947534</v>
      </c>
      <c r="K13" s="84">
        <v>0.61867833433916719</v>
      </c>
      <c r="L13" s="89">
        <v>5.1595874880308146E-2</v>
      </c>
    </row>
    <row r="14" spans="1:17" x14ac:dyDescent="0.4">
      <c r="A14" s="38" t="s">
        <v>128</v>
      </c>
      <c r="B14" s="112">
        <v>0</v>
      </c>
      <c r="C14" s="111">
        <v>8317</v>
      </c>
      <c r="D14" s="84">
        <v>0</v>
      </c>
      <c r="E14" s="71">
        <v>-8317</v>
      </c>
      <c r="F14" s="112">
        <v>0</v>
      </c>
      <c r="G14" s="112">
        <v>14762</v>
      </c>
      <c r="H14" s="84">
        <v>0</v>
      </c>
      <c r="I14" s="71">
        <v>-14762</v>
      </c>
      <c r="J14" s="84" t="e">
        <v>#DIV/0!</v>
      </c>
      <c r="K14" s="84">
        <v>0.56340604254166105</v>
      </c>
      <c r="L14" s="89" t="e">
        <v>#DIV/0!</v>
      </c>
    </row>
    <row r="15" spans="1:17" x14ac:dyDescent="0.4">
      <c r="A15" s="40" t="s">
        <v>127</v>
      </c>
      <c r="B15" s="112">
        <v>0</v>
      </c>
      <c r="C15" s="111">
        <v>0</v>
      </c>
      <c r="D15" s="35" t="e">
        <v>#DIV/0!</v>
      </c>
      <c r="E15" s="36">
        <v>0</v>
      </c>
      <c r="F15" s="111">
        <v>0</v>
      </c>
      <c r="G15" s="111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11">
        <v>8871</v>
      </c>
      <c r="C16" s="111">
        <v>11602</v>
      </c>
      <c r="D16" s="35">
        <v>0.76460955007757281</v>
      </c>
      <c r="E16" s="36">
        <v>-2731</v>
      </c>
      <c r="F16" s="111">
        <v>11550</v>
      </c>
      <c r="G16" s="111">
        <v>14240</v>
      </c>
      <c r="H16" s="35">
        <v>0.8110955056179775</v>
      </c>
      <c r="I16" s="48">
        <v>-2690</v>
      </c>
      <c r="J16" s="35">
        <v>0.7680519480519481</v>
      </c>
      <c r="K16" s="35">
        <v>0.81474719101123594</v>
      </c>
      <c r="L16" s="34">
        <v>-4.6695242959287842E-2</v>
      </c>
    </row>
    <row r="17" spans="1:12" s="27" customFormat="1" x14ac:dyDescent="0.4">
      <c r="A17" s="44" t="s">
        <v>126</v>
      </c>
      <c r="B17" s="123">
        <v>0</v>
      </c>
      <c r="C17" s="123">
        <v>0</v>
      </c>
      <c r="D17" s="59" t="e">
        <v>#DIV/0!</v>
      </c>
      <c r="E17" s="62">
        <v>0</v>
      </c>
      <c r="F17" s="123">
        <v>0</v>
      </c>
      <c r="G17" s="123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125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46289</v>
      </c>
      <c r="C19" s="121">
        <v>43771</v>
      </c>
      <c r="D19" s="88">
        <v>1.0575266729112882</v>
      </c>
      <c r="E19" s="74">
        <v>2518</v>
      </c>
      <c r="F19" s="121">
        <v>63120</v>
      </c>
      <c r="G19" s="121">
        <v>58330</v>
      </c>
      <c r="H19" s="88">
        <v>1.0821189782273273</v>
      </c>
      <c r="I19" s="74">
        <v>4790</v>
      </c>
      <c r="J19" s="88">
        <v>0.73334917617237005</v>
      </c>
      <c r="K19" s="88">
        <v>0.75040288016458079</v>
      </c>
      <c r="L19" s="87">
        <v>-1.7053703992210734E-2</v>
      </c>
    </row>
    <row r="20" spans="1:12" x14ac:dyDescent="0.4">
      <c r="A20" s="37" t="s">
        <v>124</v>
      </c>
      <c r="B20" s="120">
        <v>2947</v>
      </c>
      <c r="C20" s="115">
        <v>2433</v>
      </c>
      <c r="D20" s="82">
        <v>1.2112618166872173</v>
      </c>
      <c r="E20" s="83">
        <v>514</v>
      </c>
      <c r="F20" s="120">
        <v>4490</v>
      </c>
      <c r="G20" s="115">
        <v>4495</v>
      </c>
      <c r="H20" s="82">
        <v>0.99888765294771964</v>
      </c>
      <c r="I20" s="83">
        <v>-5</v>
      </c>
      <c r="J20" s="82">
        <v>0.65634743875278401</v>
      </c>
      <c r="K20" s="82">
        <v>0.54126807563959956</v>
      </c>
      <c r="L20" s="81">
        <v>0.11507936311318445</v>
      </c>
    </row>
    <row r="21" spans="1:12" x14ac:dyDescent="0.4">
      <c r="A21" s="38" t="s">
        <v>104</v>
      </c>
      <c r="B21" s="112">
        <v>2861</v>
      </c>
      <c r="C21" s="111">
        <v>3270</v>
      </c>
      <c r="D21" s="84">
        <v>0.87492354740061162</v>
      </c>
      <c r="E21" s="71">
        <v>-409</v>
      </c>
      <c r="F21" s="112">
        <v>4495</v>
      </c>
      <c r="G21" s="111">
        <v>4500</v>
      </c>
      <c r="H21" s="84">
        <v>0.99888888888888894</v>
      </c>
      <c r="I21" s="71">
        <v>-5</v>
      </c>
      <c r="J21" s="84">
        <v>0.63648498331479419</v>
      </c>
      <c r="K21" s="84">
        <v>0.72666666666666668</v>
      </c>
      <c r="L21" s="89">
        <v>-9.0181683351872488E-2</v>
      </c>
    </row>
    <row r="22" spans="1:12" x14ac:dyDescent="0.4">
      <c r="A22" s="38" t="s">
        <v>123</v>
      </c>
      <c r="B22" s="112">
        <v>3250</v>
      </c>
      <c r="C22" s="111">
        <v>2571</v>
      </c>
      <c r="D22" s="84">
        <v>1.2640995721509141</v>
      </c>
      <c r="E22" s="71">
        <v>679</v>
      </c>
      <c r="F22" s="112">
        <v>4375</v>
      </c>
      <c r="G22" s="111">
        <v>4350</v>
      </c>
      <c r="H22" s="84">
        <v>1.0057471264367817</v>
      </c>
      <c r="I22" s="71">
        <v>25</v>
      </c>
      <c r="J22" s="84">
        <v>0.74285714285714288</v>
      </c>
      <c r="K22" s="84">
        <v>0.59103448275862069</v>
      </c>
      <c r="L22" s="89">
        <v>0.15182266009852219</v>
      </c>
    </row>
    <row r="23" spans="1:12" x14ac:dyDescent="0.4">
      <c r="A23" s="38" t="s">
        <v>122</v>
      </c>
      <c r="B23" s="112">
        <v>7756</v>
      </c>
      <c r="C23" s="111">
        <v>7936</v>
      </c>
      <c r="D23" s="84">
        <v>0.97731854838709675</v>
      </c>
      <c r="E23" s="71">
        <v>-180</v>
      </c>
      <c r="F23" s="112">
        <v>8990</v>
      </c>
      <c r="G23" s="111">
        <v>8995</v>
      </c>
      <c r="H23" s="84">
        <v>0.99944413563090606</v>
      </c>
      <c r="I23" s="71">
        <v>-5</v>
      </c>
      <c r="J23" s="84">
        <v>0.86273637374860956</v>
      </c>
      <c r="K23" s="84">
        <v>0.88226792662590325</v>
      </c>
      <c r="L23" s="89">
        <v>-1.953155287729369E-2</v>
      </c>
    </row>
    <row r="24" spans="1:12" x14ac:dyDescent="0.4">
      <c r="A24" s="38" t="s">
        <v>121</v>
      </c>
      <c r="B24" s="114">
        <v>4054</v>
      </c>
      <c r="C24" s="113">
        <v>4013</v>
      </c>
      <c r="D24" s="79">
        <v>1.0102167954149015</v>
      </c>
      <c r="E24" s="70">
        <v>41</v>
      </c>
      <c r="F24" s="114">
        <v>4500</v>
      </c>
      <c r="G24" s="113">
        <v>4495</v>
      </c>
      <c r="H24" s="79">
        <v>1.0011123470522802</v>
      </c>
      <c r="I24" s="70">
        <v>5</v>
      </c>
      <c r="J24" s="79">
        <v>0.90088888888888885</v>
      </c>
      <c r="K24" s="79">
        <v>0.89276974416017796</v>
      </c>
      <c r="L24" s="78">
        <v>8.119144728710892E-3</v>
      </c>
    </row>
    <row r="25" spans="1:12" x14ac:dyDescent="0.4">
      <c r="A25" s="44" t="s">
        <v>120</v>
      </c>
      <c r="B25" s="112">
        <v>0</v>
      </c>
      <c r="C25" s="111">
        <v>0</v>
      </c>
      <c r="D25" s="84" t="e">
        <v>#DIV/0!</v>
      </c>
      <c r="E25" s="71">
        <v>0</v>
      </c>
      <c r="F25" s="112">
        <v>0</v>
      </c>
      <c r="G25" s="111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12">
        <v>3751</v>
      </c>
      <c r="C26" s="111">
        <v>3967</v>
      </c>
      <c r="D26" s="84">
        <v>0.94555079405092013</v>
      </c>
      <c r="E26" s="71">
        <v>-216</v>
      </c>
      <c r="F26" s="112">
        <v>4490</v>
      </c>
      <c r="G26" s="111">
        <v>4500</v>
      </c>
      <c r="H26" s="84">
        <v>0.99777777777777776</v>
      </c>
      <c r="I26" s="71">
        <v>-10</v>
      </c>
      <c r="J26" s="84">
        <v>0.83541202672605785</v>
      </c>
      <c r="K26" s="84">
        <v>0.88155555555555554</v>
      </c>
      <c r="L26" s="89">
        <v>-4.6143528829497682E-2</v>
      </c>
    </row>
    <row r="27" spans="1:12" x14ac:dyDescent="0.4">
      <c r="A27" s="38" t="s">
        <v>118</v>
      </c>
      <c r="B27" s="112">
        <v>2767</v>
      </c>
      <c r="C27" s="111">
        <v>0</v>
      </c>
      <c r="D27" s="84" t="e">
        <v>#DIV/0!</v>
      </c>
      <c r="E27" s="71">
        <v>2767</v>
      </c>
      <c r="F27" s="112">
        <v>4495</v>
      </c>
      <c r="G27" s="111">
        <v>0</v>
      </c>
      <c r="H27" s="84" t="e">
        <v>#DIV/0!</v>
      </c>
      <c r="I27" s="71">
        <v>4495</v>
      </c>
      <c r="J27" s="84">
        <v>0.61557285873192435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12">
        <v>0</v>
      </c>
      <c r="C28" s="111">
        <v>0</v>
      </c>
      <c r="D28" s="84" t="e">
        <v>#DIV/0!</v>
      </c>
      <c r="E28" s="71">
        <v>0</v>
      </c>
      <c r="F28" s="112">
        <v>0</v>
      </c>
      <c r="G28" s="111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14">
        <v>1807</v>
      </c>
      <c r="C29" s="113">
        <v>1812</v>
      </c>
      <c r="D29" s="79">
        <v>0.9972406181015453</v>
      </c>
      <c r="E29" s="70">
        <v>-5</v>
      </c>
      <c r="F29" s="114">
        <v>2695</v>
      </c>
      <c r="G29" s="113">
        <v>2550</v>
      </c>
      <c r="H29" s="79">
        <v>1.0568627450980392</v>
      </c>
      <c r="I29" s="70">
        <v>145</v>
      </c>
      <c r="J29" s="79">
        <v>0.67050092764378477</v>
      </c>
      <c r="K29" s="79">
        <v>0.71058823529411763</v>
      </c>
      <c r="L29" s="78">
        <v>-4.008730765033286E-2</v>
      </c>
    </row>
    <row r="30" spans="1:12" x14ac:dyDescent="0.4">
      <c r="A30" s="44" t="s">
        <v>115</v>
      </c>
      <c r="B30" s="112">
        <v>1048</v>
      </c>
      <c r="C30" s="111">
        <v>930</v>
      </c>
      <c r="D30" s="84">
        <v>1.1268817204301076</v>
      </c>
      <c r="E30" s="71">
        <v>118</v>
      </c>
      <c r="F30" s="112">
        <v>1795</v>
      </c>
      <c r="G30" s="111">
        <v>1950</v>
      </c>
      <c r="H30" s="84">
        <v>0.92051282051282046</v>
      </c>
      <c r="I30" s="71">
        <v>-155</v>
      </c>
      <c r="J30" s="84">
        <v>0.5838440111420613</v>
      </c>
      <c r="K30" s="84">
        <v>0.47692307692307695</v>
      </c>
      <c r="L30" s="89">
        <v>0.10692093421898435</v>
      </c>
    </row>
    <row r="31" spans="1:12" x14ac:dyDescent="0.4">
      <c r="A31" s="38" t="s">
        <v>114</v>
      </c>
      <c r="B31" s="112">
        <v>3855</v>
      </c>
      <c r="C31" s="111">
        <v>6576</v>
      </c>
      <c r="D31" s="84">
        <v>0.58622262773722633</v>
      </c>
      <c r="E31" s="71">
        <v>-2721</v>
      </c>
      <c r="F31" s="112">
        <v>4800</v>
      </c>
      <c r="G31" s="111">
        <v>9000</v>
      </c>
      <c r="H31" s="84">
        <v>0.53333333333333333</v>
      </c>
      <c r="I31" s="71">
        <v>-4200</v>
      </c>
      <c r="J31" s="84">
        <v>0.80312499999999998</v>
      </c>
      <c r="K31" s="84">
        <v>0.73066666666666669</v>
      </c>
      <c r="L31" s="89">
        <v>7.2458333333333291E-2</v>
      </c>
    </row>
    <row r="32" spans="1:12" x14ac:dyDescent="0.4">
      <c r="A32" s="44" t="s">
        <v>113</v>
      </c>
      <c r="B32" s="114">
        <v>3472</v>
      </c>
      <c r="C32" s="113">
        <v>3404</v>
      </c>
      <c r="D32" s="79">
        <v>1.0199764982373678</v>
      </c>
      <c r="E32" s="70">
        <v>68</v>
      </c>
      <c r="F32" s="114">
        <v>4495</v>
      </c>
      <c r="G32" s="113">
        <v>4500</v>
      </c>
      <c r="H32" s="79">
        <v>0.99888888888888894</v>
      </c>
      <c r="I32" s="70">
        <v>-5</v>
      </c>
      <c r="J32" s="79">
        <v>0.77241379310344827</v>
      </c>
      <c r="K32" s="79">
        <v>0.75644444444444447</v>
      </c>
      <c r="L32" s="78">
        <v>1.596934865900379E-2</v>
      </c>
    </row>
    <row r="33" spans="1:12" x14ac:dyDescent="0.4">
      <c r="A33" s="44" t="s">
        <v>112</v>
      </c>
      <c r="B33" s="114">
        <v>3421</v>
      </c>
      <c r="C33" s="113">
        <v>3563</v>
      </c>
      <c r="D33" s="79">
        <v>0.96014594442885204</v>
      </c>
      <c r="E33" s="70">
        <v>-142</v>
      </c>
      <c r="F33" s="114">
        <v>4500</v>
      </c>
      <c r="G33" s="113">
        <v>4500</v>
      </c>
      <c r="H33" s="79">
        <v>1</v>
      </c>
      <c r="I33" s="70">
        <v>0</v>
      </c>
      <c r="J33" s="79">
        <v>0.76022222222222224</v>
      </c>
      <c r="K33" s="79">
        <v>0.7917777777777778</v>
      </c>
      <c r="L33" s="78">
        <v>-3.1555555555555559E-2</v>
      </c>
    </row>
    <row r="34" spans="1:12" x14ac:dyDescent="0.4">
      <c r="A34" s="38" t="s">
        <v>111</v>
      </c>
      <c r="B34" s="112">
        <v>3088</v>
      </c>
      <c r="C34" s="111">
        <v>3296</v>
      </c>
      <c r="D34" s="84">
        <v>0.93689320388349517</v>
      </c>
      <c r="E34" s="71">
        <v>-208</v>
      </c>
      <c r="F34" s="112">
        <v>4500</v>
      </c>
      <c r="G34" s="111">
        <v>4495</v>
      </c>
      <c r="H34" s="84">
        <v>1.0011123470522802</v>
      </c>
      <c r="I34" s="71">
        <v>5</v>
      </c>
      <c r="J34" s="84">
        <v>0.68622222222222218</v>
      </c>
      <c r="K34" s="84">
        <v>0.73325917686318132</v>
      </c>
      <c r="L34" s="89">
        <v>-4.7036954640959139E-2</v>
      </c>
    </row>
    <row r="35" spans="1:12" x14ac:dyDescent="0.4">
      <c r="A35" s="44" t="s">
        <v>110</v>
      </c>
      <c r="B35" s="112">
        <v>2212</v>
      </c>
      <c r="C35" s="111">
        <v>0</v>
      </c>
      <c r="D35" s="84" t="e">
        <v>#DIV/0!</v>
      </c>
      <c r="E35" s="71">
        <v>2212</v>
      </c>
      <c r="F35" s="112">
        <v>4500</v>
      </c>
      <c r="G35" s="111">
        <v>0</v>
      </c>
      <c r="H35" s="84" t="e">
        <v>#DIV/0!</v>
      </c>
      <c r="I35" s="71">
        <v>4500</v>
      </c>
      <c r="J35" s="84">
        <v>0.49155555555555558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21">
        <v>1582</v>
      </c>
      <c r="C36" s="121">
        <v>1712</v>
      </c>
      <c r="D36" s="88">
        <v>0.9240654205607477</v>
      </c>
      <c r="E36" s="74">
        <v>-130</v>
      </c>
      <c r="F36" s="121">
        <v>2574</v>
      </c>
      <c r="G36" s="121">
        <v>2418</v>
      </c>
      <c r="H36" s="88">
        <v>1.064516129032258</v>
      </c>
      <c r="I36" s="74">
        <v>156</v>
      </c>
      <c r="J36" s="88">
        <v>0.61460761460761459</v>
      </c>
      <c r="K36" s="88">
        <v>0.70802315963606288</v>
      </c>
      <c r="L36" s="87">
        <v>-9.3415545028448288E-2</v>
      </c>
    </row>
    <row r="37" spans="1:12" x14ac:dyDescent="0.4">
      <c r="A37" s="37" t="s">
        <v>109</v>
      </c>
      <c r="B37" s="120">
        <v>998</v>
      </c>
      <c r="C37" s="115">
        <v>1024</v>
      </c>
      <c r="D37" s="82">
        <v>0.974609375</v>
      </c>
      <c r="E37" s="83">
        <v>-26</v>
      </c>
      <c r="F37" s="120">
        <v>1404</v>
      </c>
      <c r="G37" s="115">
        <v>1326</v>
      </c>
      <c r="H37" s="82">
        <v>1.0588235294117647</v>
      </c>
      <c r="I37" s="83">
        <v>78</v>
      </c>
      <c r="J37" s="82">
        <v>0.71082621082621078</v>
      </c>
      <c r="K37" s="82">
        <v>0.77224736048265463</v>
      </c>
      <c r="L37" s="81">
        <v>-6.1421149656443852E-2</v>
      </c>
    </row>
    <row r="38" spans="1:12" x14ac:dyDescent="0.4">
      <c r="A38" s="38" t="s">
        <v>108</v>
      </c>
      <c r="B38" s="112">
        <v>584</v>
      </c>
      <c r="C38" s="111">
        <v>688</v>
      </c>
      <c r="D38" s="84">
        <v>0.84883720930232553</v>
      </c>
      <c r="E38" s="71">
        <v>-104</v>
      </c>
      <c r="F38" s="112">
        <v>1170</v>
      </c>
      <c r="G38" s="111">
        <v>1092</v>
      </c>
      <c r="H38" s="84">
        <v>1.0714285714285714</v>
      </c>
      <c r="I38" s="71">
        <v>78</v>
      </c>
      <c r="J38" s="84">
        <v>0.49914529914529915</v>
      </c>
      <c r="K38" s="84">
        <v>0.63003663003663002</v>
      </c>
      <c r="L38" s="89">
        <v>-0.13089133089133087</v>
      </c>
    </row>
    <row r="39" spans="1:12" s="57" customFormat="1" x14ac:dyDescent="0.4">
      <c r="A39" s="66" t="s">
        <v>107</v>
      </c>
      <c r="B39" s="110">
        <v>247063</v>
      </c>
      <c r="C39" s="110">
        <v>253350</v>
      </c>
      <c r="D39" s="76">
        <v>0.97518452733372807</v>
      </c>
      <c r="E39" s="77">
        <v>-6287</v>
      </c>
      <c r="F39" s="110">
        <v>366598</v>
      </c>
      <c r="G39" s="110">
        <v>376067</v>
      </c>
      <c r="H39" s="76">
        <v>0.97482097604948059</v>
      </c>
      <c r="I39" s="77">
        <v>-9469</v>
      </c>
      <c r="J39" s="76">
        <v>0.67393439134965272</v>
      </c>
      <c r="K39" s="76">
        <v>0.67368314688606024</v>
      </c>
      <c r="L39" s="90">
        <v>2.5124446359248154E-4</v>
      </c>
    </row>
    <row r="40" spans="1:12" x14ac:dyDescent="0.4">
      <c r="A40" s="38" t="s">
        <v>84</v>
      </c>
      <c r="B40" s="111">
        <v>92260</v>
      </c>
      <c r="C40" s="119">
        <v>90234</v>
      </c>
      <c r="D40" s="98">
        <v>1.0224527340027041</v>
      </c>
      <c r="E40" s="70">
        <v>2026</v>
      </c>
      <c r="F40" s="118">
        <v>132588</v>
      </c>
      <c r="G40" s="111">
        <v>132727</v>
      </c>
      <c r="H40" s="79">
        <v>0.99895273757411829</v>
      </c>
      <c r="I40" s="71">
        <v>-139</v>
      </c>
      <c r="J40" s="84">
        <v>0.69583974416990979</v>
      </c>
      <c r="K40" s="84">
        <v>0.67984660242452555</v>
      </c>
      <c r="L40" s="89">
        <v>1.5993141745384243E-2</v>
      </c>
    </row>
    <row r="41" spans="1:12" x14ac:dyDescent="0.4">
      <c r="A41" s="38" t="s">
        <v>106</v>
      </c>
      <c r="B41" s="111">
        <v>4711</v>
      </c>
      <c r="C41" s="111">
        <v>4328</v>
      </c>
      <c r="D41" s="82">
        <v>1.0884935304990757</v>
      </c>
      <c r="E41" s="70">
        <v>383</v>
      </c>
      <c r="F41" s="112">
        <v>6480</v>
      </c>
      <c r="G41" s="111">
        <v>6469</v>
      </c>
      <c r="H41" s="79">
        <v>1.001700417375174</v>
      </c>
      <c r="I41" s="71">
        <v>11</v>
      </c>
      <c r="J41" s="84">
        <v>0.72700617283950619</v>
      </c>
      <c r="K41" s="84">
        <v>0.6690369454320606</v>
      </c>
      <c r="L41" s="89">
        <v>5.7969227407445589E-2</v>
      </c>
    </row>
    <row r="42" spans="1:12" x14ac:dyDescent="0.4">
      <c r="A42" s="38" t="s">
        <v>105</v>
      </c>
      <c r="B42" s="111">
        <v>10657</v>
      </c>
      <c r="C42" s="111">
        <v>13515</v>
      </c>
      <c r="D42" s="82">
        <v>0.78853126156122821</v>
      </c>
      <c r="E42" s="70">
        <v>-2858</v>
      </c>
      <c r="F42" s="112">
        <v>15650</v>
      </c>
      <c r="G42" s="111">
        <v>15720</v>
      </c>
      <c r="H42" s="79">
        <v>0.99554707379134855</v>
      </c>
      <c r="I42" s="71">
        <v>-70</v>
      </c>
      <c r="J42" s="84">
        <v>0.68095846645367408</v>
      </c>
      <c r="K42" s="84">
        <v>0.85973282442748089</v>
      </c>
      <c r="L42" s="89">
        <v>-0.17877435797380681</v>
      </c>
    </row>
    <row r="43" spans="1:12" x14ac:dyDescent="0.4">
      <c r="A43" s="44" t="s">
        <v>104</v>
      </c>
      <c r="B43" s="111">
        <v>26998</v>
      </c>
      <c r="C43" s="111">
        <v>26718</v>
      </c>
      <c r="D43" s="82">
        <v>1.0104798263343064</v>
      </c>
      <c r="E43" s="70">
        <v>280</v>
      </c>
      <c r="F43" s="112">
        <v>45119</v>
      </c>
      <c r="G43" s="111">
        <v>41074</v>
      </c>
      <c r="H43" s="79">
        <v>1.0984807907678824</v>
      </c>
      <c r="I43" s="71">
        <v>4045</v>
      </c>
      <c r="J43" s="84">
        <v>0.59837319089518826</v>
      </c>
      <c r="K43" s="84">
        <v>0.65048449140575548</v>
      </c>
      <c r="L43" s="89">
        <v>-5.2111300510567227E-2</v>
      </c>
    </row>
    <row r="44" spans="1:12" x14ac:dyDescent="0.4">
      <c r="A44" s="44" t="s">
        <v>103</v>
      </c>
      <c r="B44" s="111">
        <v>14642</v>
      </c>
      <c r="C44" s="111">
        <v>14924</v>
      </c>
      <c r="D44" s="82">
        <v>0.98110426159206643</v>
      </c>
      <c r="E44" s="70">
        <v>-282</v>
      </c>
      <c r="F44" s="112">
        <v>21720</v>
      </c>
      <c r="G44" s="111">
        <v>21720</v>
      </c>
      <c r="H44" s="79">
        <v>1</v>
      </c>
      <c r="I44" s="71">
        <v>0</v>
      </c>
      <c r="J44" s="84">
        <v>0.67412523020257831</v>
      </c>
      <c r="K44" s="84">
        <v>0.6871086556169429</v>
      </c>
      <c r="L44" s="89">
        <v>-1.2983425414364591E-2</v>
      </c>
    </row>
    <row r="45" spans="1:12" x14ac:dyDescent="0.4">
      <c r="A45" s="38" t="s">
        <v>82</v>
      </c>
      <c r="B45" s="111">
        <v>33979</v>
      </c>
      <c r="C45" s="111">
        <v>34621</v>
      </c>
      <c r="D45" s="82">
        <v>0.98145634152681893</v>
      </c>
      <c r="E45" s="70">
        <v>-642</v>
      </c>
      <c r="F45" s="112">
        <v>52757</v>
      </c>
      <c r="G45" s="111">
        <v>60824</v>
      </c>
      <c r="H45" s="79">
        <v>0.86737143232934366</v>
      </c>
      <c r="I45" s="71">
        <v>-8067</v>
      </c>
      <c r="J45" s="84">
        <v>0.64406619026858991</v>
      </c>
      <c r="K45" s="84">
        <v>0.56919965802972516</v>
      </c>
      <c r="L45" s="89">
        <v>7.4866532238864747E-2</v>
      </c>
    </row>
    <row r="46" spans="1:12" x14ac:dyDescent="0.4">
      <c r="A46" s="38" t="s">
        <v>83</v>
      </c>
      <c r="B46" s="111">
        <v>25408</v>
      </c>
      <c r="C46" s="111">
        <v>25370</v>
      </c>
      <c r="D46" s="82">
        <v>1.00149783208514</v>
      </c>
      <c r="E46" s="70">
        <v>38</v>
      </c>
      <c r="F46" s="117">
        <v>33174</v>
      </c>
      <c r="G46" s="111">
        <v>33265</v>
      </c>
      <c r="H46" s="79">
        <v>0.99726439200360739</v>
      </c>
      <c r="I46" s="71">
        <v>-91</v>
      </c>
      <c r="J46" s="84">
        <v>0.76590100681256401</v>
      </c>
      <c r="K46" s="84">
        <v>0.76266346009319108</v>
      </c>
      <c r="L46" s="89">
        <v>3.2375467193729301E-3</v>
      </c>
    </row>
    <row r="47" spans="1:12" x14ac:dyDescent="0.4">
      <c r="A47" s="38" t="s">
        <v>81</v>
      </c>
      <c r="B47" s="111">
        <v>5772</v>
      </c>
      <c r="C47" s="111">
        <v>6223</v>
      </c>
      <c r="D47" s="82">
        <v>0.9275269162783224</v>
      </c>
      <c r="E47" s="70">
        <v>-451</v>
      </c>
      <c r="F47" s="116">
        <v>8370</v>
      </c>
      <c r="G47" s="111">
        <v>8370</v>
      </c>
      <c r="H47" s="79">
        <v>1</v>
      </c>
      <c r="I47" s="71">
        <v>0</v>
      </c>
      <c r="J47" s="84">
        <v>0.68960573476702514</v>
      </c>
      <c r="K47" s="84">
        <v>0.74348864994026287</v>
      </c>
      <c r="L47" s="89">
        <v>-5.3882915173237733E-2</v>
      </c>
    </row>
    <row r="48" spans="1:12" x14ac:dyDescent="0.4">
      <c r="A48" s="38" t="s">
        <v>102</v>
      </c>
      <c r="B48" s="111">
        <v>2616</v>
      </c>
      <c r="C48" s="115">
        <v>3199</v>
      </c>
      <c r="D48" s="82">
        <v>0.81775554860894029</v>
      </c>
      <c r="E48" s="70">
        <v>-583</v>
      </c>
      <c r="F48" s="112">
        <v>4980</v>
      </c>
      <c r="G48" s="111">
        <v>4814</v>
      </c>
      <c r="H48" s="79">
        <v>1.0344827586206897</v>
      </c>
      <c r="I48" s="71">
        <v>166</v>
      </c>
      <c r="J48" s="84">
        <v>0.52530120481927711</v>
      </c>
      <c r="K48" s="84">
        <v>0.66452014956377237</v>
      </c>
      <c r="L48" s="89">
        <v>-0.13921894474449525</v>
      </c>
    </row>
    <row r="49" spans="1:12" x14ac:dyDescent="0.4">
      <c r="A49" s="38" t="s">
        <v>80</v>
      </c>
      <c r="B49" s="111">
        <v>7289</v>
      </c>
      <c r="C49" s="111">
        <v>7235</v>
      </c>
      <c r="D49" s="82">
        <v>1.0074637180373185</v>
      </c>
      <c r="E49" s="70">
        <v>54</v>
      </c>
      <c r="F49" s="114">
        <v>8370</v>
      </c>
      <c r="G49" s="111">
        <v>8370</v>
      </c>
      <c r="H49" s="79">
        <v>1</v>
      </c>
      <c r="I49" s="71">
        <v>0</v>
      </c>
      <c r="J49" s="84">
        <v>0.87084826762246115</v>
      </c>
      <c r="K49" s="84">
        <v>0.86439665471923532</v>
      </c>
      <c r="L49" s="89">
        <v>6.4516129032258229E-3</v>
      </c>
    </row>
    <row r="50" spans="1:12" x14ac:dyDescent="0.4">
      <c r="A50" s="44" t="s">
        <v>78</v>
      </c>
      <c r="B50" s="111">
        <v>3967</v>
      </c>
      <c r="C50" s="113">
        <v>4557</v>
      </c>
      <c r="D50" s="82">
        <v>0.87052885670397195</v>
      </c>
      <c r="E50" s="70">
        <v>-590</v>
      </c>
      <c r="F50" s="112">
        <v>8370</v>
      </c>
      <c r="G50" s="111">
        <v>8370</v>
      </c>
      <c r="H50" s="79">
        <v>1</v>
      </c>
      <c r="I50" s="71">
        <v>0</v>
      </c>
      <c r="J50" s="84">
        <v>0.47395459976105137</v>
      </c>
      <c r="K50" s="79">
        <v>0.5444444444444444</v>
      </c>
      <c r="L50" s="78">
        <v>-7.0489844683393033E-2</v>
      </c>
    </row>
    <row r="51" spans="1:12" x14ac:dyDescent="0.4">
      <c r="A51" s="38" t="s">
        <v>101</v>
      </c>
      <c r="B51" s="113">
        <v>0</v>
      </c>
      <c r="C51" s="111">
        <v>2759</v>
      </c>
      <c r="D51" s="82">
        <v>0</v>
      </c>
      <c r="E51" s="71">
        <v>-2759</v>
      </c>
      <c r="F51" s="112">
        <v>0</v>
      </c>
      <c r="G51" s="113">
        <v>4980</v>
      </c>
      <c r="H51" s="79">
        <v>0</v>
      </c>
      <c r="I51" s="71">
        <v>-4980</v>
      </c>
      <c r="J51" s="84" t="e">
        <v>#DIV/0!</v>
      </c>
      <c r="K51" s="84">
        <v>0.5540160642570281</v>
      </c>
      <c r="L51" s="89" t="e">
        <v>#DIV/0!</v>
      </c>
    </row>
    <row r="52" spans="1:12" x14ac:dyDescent="0.4">
      <c r="A52" s="38" t="s">
        <v>100</v>
      </c>
      <c r="B52" s="111">
        <v>6338</v>
      </c>
      <c r="C52" s="111">
        <v>7106</v>
      </c>
      <c r="D52" s="82">
        <v>0.89192231916690123</v>
      </c>
      <c r="E52" s="71">
        <v>-768</v>
      </c>
      <c r="F52" s="112">
        <v>8613</v>
      </c>
      <c r="G52" s="111">
        <v>9322</v>
      </c>
      <c r="H52" s="84">
        <v>0.92394335979403563</v>
      </c>
      <c r="I52" s="71">
        <v>-709</v>
      </c>
      <c r="J52" s="84">
        <v>0.73586439103680479</v>
      </c>
      <c r="K52" s="84">
        <v>0.7622827719373525</v>
      </c>
      <c r="L52" s="89">
        <v>-2.6418380900547711E-2</v>
      </c>
    </row>
    <row r="53" spans="1:12" x14ac:dyDescent="0.4">
      <c r="A53" s="38" t="s">
        <v>75</v>
      </c>
      <c r="B53" s="111">
        <v>7202</v>
      </c>
      <c r="C53" s="111">
        <v>7497</v>
      </c>
      <c r="D53" s="82">
        <v>0.96065092703748167</v>
      </c>
      <c r="E53" s="71">
        <v>-295</v>
      </c>
      <c r="F53" s="112">
        <v>11347</v>
      </c>
      <c r="G53" s="111">
        <v>11398</v>
      </c>
      <c r="H53" s="84">
        <v>0.99552553079487627</v>
      </c>
      <c r="I53" s="71">
        <v>-51</v>
      </c>
      <c r="J53" s="84">
        <v>0.63470520842513445</v>
      </c>
      <c r="K53" s="84">
        <v>0.65774697315318476</v>
      </c>
      <c r="L53" s="89">
        <v>-2.3041764728050307E-2</v>
      </c>
    </row>
    <row r="54" spans="1:12" x14ac:dyDescent="0.4">
      <c r="A54" s="38" t="s">
        <v>77</v>
      </c>
      <c r="B54" s="111">
        <v>2672</v>
      </c>
      <c r="C54" s="111">
        <v>2213</v>
      </c>
      <c r="D54" s="82">
        <v>1.2074107546317216</v>
      </c>
      <c r="E54" s="71">
        <v>459</v>
      </c>
      <c r="F54" s="112">
        <v>4080</v>
      </c>
      <c r="G54" s="111">
        <v>3664</v>
      </c>
      <c r="H54" s="84">
        <v>1.1135371179039302</v>
      </c>
      <c r="I54" s="71">
        <v>416</v>
      </c>
      <c r="J54" s="84">
        <v>0.65490196078431373</v>
      </c>
      <c r="K54" s="84">
        <v>0.60398471615720528</v>
      </c>
      <c r="L54" s="89">
        <v>5.0917244627108449E-2</v>
      </c>
    </row>
    <row r="55" spans="1:12" x14ac:dyDescent="0.4">
      <c r="A55" s="38" t="s">
        <v>76</v>
      </c>
      <c r="B55" s="111">
        <v>2552</v>
      </c>
      <c r="C55" s="111">
        <v>2851</v>
      </c>
      <c r="D55" s="82">
        <v>0.8951245177130831</v>
      </c>
      <c r="E55" s="71">
        <v>-299</v>
      </c>
      <c r="F55" s="112">
        <v>4980</v>
      </c>
      <c r="G55" s="111">
        <v>4980</v>
      </c>
      <c r="H55" s="84">
        <v>1</v>
      </c>
      <c r="I55" s="71">
        <v>0</v>
      </c>
      <c r="J55" s="84">
        <v>0.51244979919678713</v>
      </c>
      <c r="K55" s="84">
        <v>0.57248995983935747</v>
      </c>
      <c r="L55" s="89">
        <v>-6.0040160642570339E-2</v>
      </c>
    </row>
    <row r="56" spans="1:12" x14ac:dyDescent="0.4">
      <c r="A56" s="66" t="s">
        <v>99</v>
      </c>
      <c r="B56" s="110">
        <v>15788</v>
      </c>
      <c r="C56" s="110">
        <v>12738</v>
      </c>
      <c r="D56" s="76">
        <v>1.2394410425498508</v>
      </c>
      <c r="E56" s="77">
        <v>3050</v>
      </c>
      <c r="F56" s="110">
        <v>23970</v>
      </c>
      <c r="G56" s="110">
        <v>17325</v>
      </c>
      <c r="H56" s="76">
        <v>1.3835497835497836</v>
      </c>
      <c r="I56" s="77">
        <v>6645</v>
      </c>
      <c r="J56" s="76">
        <v>0.65865665415102215</v>
      </c>
      <c r="K56" s="76">
        <v>0.73523809523809525</v>
      </c>
      <c r="L56" s="90">
        <v>-7.6581441087073099E-2</v>
      </c>
    </row>
    <row r="57" spans="1:12" x14ac:dyDescent="0.4">
      <c r="A57" s="109" t="s">
        <v>98</v>
      </c>
      <c r="B57" s="108">
        <v>15788</v>
      </c>
      <c r="C57" s="108">
        <v>12738</v>
      </c>
      <c r="D57" s="107">
        <v>1.2394410425498508</v>
      </c>
      <c r="E57" s="106">
        <v>3050</v>
      </c>
      <c r="F57" s="108">
        <v>23970</v>
      </c>
      <c r="G57" s="108">
        <v>17325</v>
      </c>
      <c r="H57" s="107">
        <v>1.3835497835497836</v>
      </c>
      <c r="I57" s="106">
        <v>6645</v>
      </c>
      <c r="J57" s="105">
        <v>0.65865665415102215</v>
      </c>
      <c r="K57" s="105">
        <v>0.73523809523809525</v>
      </c>
      <c r="L57" s="104">
        <v>-7.6581441087073099E-2</v>
      </c>
    </row>
    <row r="58" spans="1:12" x14ac:dyDescent="0.4">
      <c r="A58" s="33" t="s">
        <v>97</v>
      </c>
      <c r="B58" s="103">
        <v>0</v>
      </c>
      <c r="C58" s="103">
        <v>0</v>
      </c>
      <c r="D58" s="102" t="e">
        <v>#DIV/0!</v>
      </c>
      <c r="E58" s="67">
        <v>0</v>
      </c>
      <c r="F58" s="103">
        <v>0</v>
      </c>
      <c r="G58" s="103">
        <v>0</v>
      </c>
      <c r="H58" s="102" t="e">
        <v>#DIV/0!</v>
      </c>
      <c r="I58" s="67">
        <v>0</v>
      </c>
      <c r="J58" s="101" t="e">
        <v>#DIV/0!</v>
      </c>
      <c r="K58" s="101" t="e">
        <v>#DIV/0!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2008年4月月間航空旅客輸送実績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８月(中旬)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183</v>
      </c>
      <c r="C4" s="277" t="s">
        <v>182</v>
      </c>
      <c r="D4" s="261" t="s">
        <v>90</v>
      </c>
      <c r="E4" s="261"/>
      <c r="F4" s="258" t="s">
        <v>183</v>
      </c>
      <c r="G4" s="258" t="s">
        <v>182</v>
      </c>
      <c r="H4" s="261" t="s">
        <v>90</v>
      </c>
      <c r="I4" s="261"/>
      <c r="J4" s="258" t="s">
        <v>183</v>
      </c>
      <c r="K4" s="258" t="s">
        <v>182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209541</v>
      </c>
      <c r="C6" s="110">
        <v>198419</v>
      </c>
      <c r="D6" s="76">
        <v>1.0560530997535518</v>
      </c>
      <c r="E6" s="77">
        <v>11122</v>
      </c>
      <c r="F6" s="110">
        <v>254368</v>
      </c>
      <c r="G6" s="110">
        <v>244601</v>
      </c>
      <c r="H6" s="76">
        <v>1.0399303355260199</v>
      </c>
      <c r="I6" s="77">
        <v>9767</v>
      </c>
      <c r="J6" s="76">
        <v>0.82377107183293496</v>
      </c>
      <c r="K6" s="76">
        <v>0.8111945576673848</v>
      </c>
      <c r="L6" s="90">
        <v>1.2576514165550168E-2</v>
      </c>
    </row>
    <row r="7" spans="1:17" s="57" customFormat="1" x14ac:dyDescent="0.4">
      <c r="A7" s="66" t="s">
        <v>87</v>
      </c>
      <c r="B7" s="110">
        <v>106371</v>
      </c>
      <c r="C7" s="110">
        <v>100197</v>
      </c>
      <c r="D7" s="76">
        <v>1.0616186113356687</v>
      </c>
      <c r="E7" s="77">
        <v>6174</v>
      </c>
      <c r="F7" s="110">
        <v>129085</v>
      </c>
      <c r="G7" s="110">
        <v>121697</v>
      </c>
      <c r="H7" s="76">
        <v>1.0607081522141055</v>
      </c>
      <c r="I7" s="77">
        <v>7388</v>
      </c>
      <c r="J7" s="76">
        <v>0.82403842429406982</v>
      </c>
      <c r="K7" s="76">
        <v>0.82333171729787913</v>
      </c>
      <c r="L7" s="90">
        <v>7.0670699619068689E-4</v>
      </c>
    </row>
    <row r="8" spans="1:17" x14ac:dyDescent="0.4">
      <c r="A8" s="69" t="s">
        <v>95</v>
      </c>
      <c r="B8" s="121">
        <v>84451</v>
      </c>
      <c r="C8" s="121">
        <v>79303</v>
      </c>
      <c r="D8" s="88">
        <v>1.0649155769643015</v>
      </c>
      <c r="E8" s="74">
        <v>5148</v>
      </c>
      <c r="F8" s="121">
        <v>103321</v>
      </c>
      <c r="G8" s="121">
        <v>97303</v>
      </c>
      <c r="H8" s="88">
        <v>1.0618480416842235</v>
      </c>
      <c r="I8" s="74">
        <v>6018</v>
      </c>
      <c r="J8" s="88">
        <v>0.81736529843884598</v>
      </c>
      <c r="K8" s="88">
        <v>0.81501084242006927</v>
      </c>
      <c r="L8" s="87">
        <v>2.3544560187767072E-3</v>
      </c>
    </row>
    <row r="9" spans="1:17" x14ac:dyDescent="0.4">
      <c r="A9" s="37" t="s">
        <v>84</v>
      </c>
      <c r="B9" s="191">
        <v>48907</v>
      </c>
      <c r="C9" s="191">
        <v>46389</v>
      </c>
      <c r="D9" s="82">
        <v>1.0542801095087198</v>
      </c>
      <c r="E9" s="83">
        <v>2518</v>
      </c>
      <c r="F9" s="191">
        <v>57875</v>
      </c>
      <c r="G9" s="191">
        <v>56532</v>
      </c>
      <c r="H9" s="82">
        <v>1.0237564565202009</v>
      </c>
      <c r="I9" s="83">
        <v>1343</v>
      </c>
      <c r="J9" s="82">
        <v>0.84504535637149025</v>
      </c>
      <c r="K9" s="82">
        <v>0.82057949479940562</v>
      </c>
      <c r="L9" s="81">
        <v>2.4465861572084635E-2</v>
      </c>
    </row>
    <row r="10" spans="1:17" x14ac:dyDescent="0.4">
      <c r="A10" s="38" t="s">
        <v>86</v>
      </c>
      <c r="B10" s="191">
        <v>7128</v>
      </c>
      <c r="C10" s="191">
        <v>6959</v>
      </c>
      <c r="D10" s="84">
        <v>1.0242850984336831</v>
      </c>
      <c r="E10" s="71">
        <v>169</v>
      </c>
      <c r="F10" s="191">
        <v>7610</v>
      </c>
      <c r="G10" s="191">
        <v>7628</v>
      </c>
      <c r="H10" s="84">
        <v>0.99764027267960143</v>
      </c>
      <c r="I10" s="71">
        <v>-18</v>
      </c>
      <c r="J10" s="84">
        <v>0.93666228646517735</v>
      </c>
      <c r="K10" s="84">
        <v>0.91229680125852119</v>
      </c>
      <c r="L10" s="89">
        <v>2.4365485206656157E-2</v>
      </c>
    </row>
    <row r="11" spans="1:17" x14ac:dyDescent="0.4">
      <c r="A11" s="38" t="s">
        <v>104</v>
      </c>
      <c r="B11" s="191">
        <v>11399</v>
      </c>
      <c r="C11" s="191">
        <v>8132</v>
      </c>
      <c r="D11" s="84">
        <v>1.4017461878996558</v>
      </c>
      <c r="E11" s="71">
        <v>3267</v>
      </c>
      <c r="F11" s="191">
        <v>15512</v>
      </c>
      <c r="G11" s="191">
        <v>12198</v>
      </c>
      <c r="H11" s="84">
        <v>1.2716838826037056</v>
      </c>
      <c r="I11" s="71">
        <v>3314</v>
      </c>
      <c r="J11" s="84">
        <v>0.73485043837029396</v>
      </c>
      <c r="K11" s="84">
        <v>0.66666666666666663</v>
      </c>
      <c r="L11" s="89">
        <v>6.8183771703627327E-2</v>
      </c>
    </row>
    <row r="12" spans="1:17" x14ac:dyDescent="0.4">
      <c r="A12" s="38" t="s">
        <v>82</v>
      </c>
      <c r="B12" s="191">
        <v>8562</v>
      </c>
      <c r="C12" s="191">
        <v>6509</v>
      </c>
      <c r="D12" s="84">
        <v>1.3154094330926409</v>
      </c>
      <c r="E12" s="71">
        <v>2053</v>
      </c>
      <c r="F12" s="191">
        <v>9949</v>
      </c>
      <c r="G12" s="191">
        <v>7415</v>
      </c>
      <c r="H12" s="84">
        <v>1.34173971679029</v>
      </c>
      <c r="I12" s="71">
        <v>2534</v>
      </c>
      <c r="J12" s="84">
        <v>0.86058900391999194</v>
      </c>
      <c r="K12" s="84">
        <v>0.8778152393796359</v>
      </c>
      <c r="L12" s="89">
        <v>-1.7226235459643968E-2</v>
      </c>
    </row>
    <row r="13" spans="1:17" x14ac:dyDescent="0.4">
      <c r="A13" s="38" t="s">
        <v>83</v>
      </c>
      <c r="B13" s="191">
        <v>8455</v>
      </c>
      <c r="C13" s="191">
        <v>8951</v>
      </c>
      <c r="D13" s="84">
        <v>0.94458719696123339</v>
      </c>
      <c r="E13" s="71">
        <v>-496</v>
      </c>
      <c r="F13" s="191">
        <v>12375</v>
      </c>
      <c r="G13" s="191">
        <v>10920</v>
      </c>
      <c r="H13" s="84">
        <v>1.1332417582417582</v>
      </c>
      <c r="I13" s="71">
        <v>1455</v>
      </c>
      <c r="J13" s="84">
        <v>0.68323232323232319</v>
      </c>
      <c r="K13" s="84">
        <v>0.81968864468864466</v>
      </c>
      <c r="L13" s="89">
        <v>-0.13645632145632147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176</v>
      </c>
      <c r="B16" s="191">
        <v>0</v>
      </c>
      <c r="C16" s="191">
        <v>2363</v>
      </c>
      <c r="D16" s="84">
        <v>0</v>
      </c>
      <c r="E16" s="71">
        <v>-2363</v>
      </c>
      <c r="F16" s="191">
        <v>0</v>
      </c>
      <c r="G16" s="191">
        <v>2610</v>
      </c>
      <c r="H16" s="82">
        <v>0</v>
      </c>
      <c r="I16" s="83">
        <v>-2610</v>
      </c>
      <c r="J16" s="86" t="e">
        <v>#DIV/0!</v>
      </c>
      <c r="K16" s="86">
        <v>0.90536398467432955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174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20176</v>
      </c>
      <c r="C19" s="121">
        <v>19370</v>
      </c>
      <c r="D19" s="88">
        <v>1.0416107382550335</v>
      </c>
      <c r="E19" s="74">
        <v>806</v>
      </c>
      <c r="F19" s="121">
        <v>23853</v>
      </c>
      <c r="G19" s="121">
        <v>22480</v>
      </c>
      <c r="H19" s="88">
        <v>1.0610765124555159</v>
      </c>
      <c r="I19" s="74">
        <v>1373</v>
      </c>
      <c r="J19" s="88">
        <v>0.84584748249696051</v>
      </c>
      <c r="K19" s="88">
        <v>0.86165480427046259</v>
      </c>
      <c r="L19" s="87">
        <v>-1.5807321773502081E-2</v>
      </c>
    </row>
    <row r="20" spans="1:12" x14ac:dyDescent="0.4">
      <c r="A20" s="37" t="s">
        <v>173</v>
      </c>
      <c r="B20" s="182">
        <v>121</v>
      </c>
      <c r="C20" s="191">
        <v>1416</v>
      </c>
      <c r="D20" s="82">
        <v>8.5451977401129947E-2</v>
      </c>
      <c r="E20" s="83">
        <v>-1295</v>
      </c>
      <c r="F20" s="191">
        <v>450</v>
      </c>
      <c r="G20" s="186">
        <v>1495</v>
      </c>
      <c r="H20" s="82">
        <v>0.30100334448160537</v>
      </c>
      <c r="I20" s="83">
        <v>-1045</v>
      </c>
      <c r="J20" s="82">
        <v>0.2688888888888889</v>
      </c>
      <c r="K20" s="82">
        <v>0.94715719063545145</v>
      </c>
      <c r="L20" s="81">
        <v>-0.6782683017465625</v>
      </c>
    </row>
    <row r="21" spans="1:12" x14ac:dyDescent="0.4">
      <c r="A21" s="38" t="s">
        <v>104</v>
      </c>
      <c r="B21" s="206">
        <v>1345</v>
      </c>
      <c r="C21" s="191">
        <v>913</v>
      </c>
      <c r="D21" s="84">
        <v>1.4731653888280394</v>
      </c>
      <c r="E21" s="71">
        <v>432</v>
      </c>
      <c r="F21" s="191">
        <v>1800</v>
      </c>
      <c r="G21" s="186">
        <v>1500</v>
      </c>
      <c r="H21" s="84">
        <v>1.2</v>
      </c>
      <c r="I21" s="71">
        <v>300</v>
      </c>
      <c r="J21" s="84">
        <v>0.74722222222222223</v>
      </c>
      <c r="K21" s="84">
        <v>0.60866666666666669</v>
      </c>
      <c r="L21" s="89">
        <v>0.13855555555555554</v>
      </c>
    </row>
    <row r="22" spans="1:12" x14ac:dyDescent="0.4">
      <c r="A22" s="38" t="s">
        <v>123</v>
      </c>
      <c r="B22" s="182">
        <v>1098</v>
      </c>
      <c r="C22" s="191">
        <v>1067</v>
      </c>
      <c r="D22" s="84">
        <v>1.029053420805998</v>
      </c>
      <c r="E22" s="71">
        <v>31</v>
      </c>
      <c r="F22" s="191">
        <v>1305</v>
      </c>
      <c r="G22" s="186">
        <v>1455</v>
      </c>
      <c r="H22" s="84">
        <v>0.89690721649484539</v>
      </c>
      <c r="I22" s="71">
        <v>-150</v>
      </c>
      <c r="J22" s="84">
        <v>0.8413793103448276</v>
      </c>
      <c r="K22" s="84">
        <v>0.73333333333333328</v>
      </c>
      <c r="L22" s="89">
        <v>0.10804597701149432</v>
      </c>
    </row>
    <row r="23" spans="1:12" x14ac:dyDescent="0.4">
      <c r="A23" s="38" t="s">
        <v>172</v>
      </c>
      <c r="B23" s="182">
        <v>1470</v>
      </c>
      <c r="C23" s="191">
        <v>1384</v>
      </c>
      <c r="D23" s="84">
        <v>1.0621387283236994</v>
      </c>
      <c r="E23" s="71">
        <v>86</v>
      </c>
      <c r="F23" s="191">
        <v>1500</v>
      </c>
      <c r="G23" s="186">
        <v>1495</v>
      </c>
      <c r="H23" s="84">
        <v>1.0033444816053512</v>
      </c>
      <c r="I23" s="71">
        <v>5</v>
      </c>
      <c r="J23" s="84">
        <v>0.98</v>
      </c>
      <c r="K23" s="84">
        <v>0.92575250836120404</v>
      </c>
      <c r="L23" s="89">
        <v>5.4247491638795942E-2</v>
      </c>
    </row>
    <row r="24" spans="1:12" x14ac:dyDescent="0.4">
      <c r="A24" s="38" t="s">
        <v>171</v>
      </c>
      <c r="B24" s="184">
        <v>2413</v>
      </c>
      <c r="C24" s="191">
        <v>2406</v>
      </c>
      <c r="D24" s="79">
        <v>1.0029093931837074</v>
      </c>
      <c r="E24" s="70">
        <v>7</v>
      </c>
      <c r="F24" s="191">
        <v>2700</v>
      </c>
      <c r="G24" s="186">
        <v>2610</v>
      </c>
      <c r="H24" s="79">
        <v>1.0344827586206897</v>
      </c>
      <c r="I24" s="70">
        <v>90</v>
      </c>
      <c r="J24" s="79">
        <v>0.89370370370370367</v>
      </c>
      <c r="K24" s="79">
        <v>0.92183908045977014</v>
      </c>
      <c r="L24" s="78">
        <v>-2.8135376756066477E-2</v>
      </c>
    </row>
    <row r="25" spans="1:12" x14ac:dyDescent="0.4">
      <c r="A25" s="44" t="s">
        <v>170</v>
      </c>
      <c r="B25" s="182">
        <v>1110</v>
      </c>
      <c r="C25" s="191">
        <v>1182</v>
      </c>
      <c r="D25" s="84">
        <v>0.93908629441624369</v>
      </c>
      <c r="E25" s="71">
        <v>-72</v>
      </c>
      <c r="F25" s="191">
        <v>1500</v>
      </c>
      <c r="G25" s="186">
        <v>1485</v>
      </c>
      <c r="H25" s="84">
        <v>1.0101010101010102</v>
      </c>
      <c r="I25" s="71">
        <v>15</v>
      </c>
      <c r="J25" s="84">
        <v>0.74</v>
      </c>
      <c r="K25" s="84">
        <v>0.79595959595959598</v>
      </c>
      <c r="L25" s="89">
        <v>-5.5959595959595987E-2</v>
      </c>
    </row>
    <row r="26" spans="1:12" x14ac:dyDescent="0.4">
      <c r="A26" s="44" t="s">
        <v>119</v>
      </c>
      <c r="B26" s="182">
        <v>1437</v>
      </c>
      <c r="C26" s="191">
        <v>1340</v>
      </c>
      <c r="D26" s="84">
        <v>1.0723880597014925</v>
      </c>
      <c r="E26" s="71">
        <v>97</v>
      </c>
      <c r="F26" s="191">
        <v>1500</v>
      </c>
      <c r="G26" s="186">
        <v>1500</v>
      </c>
      <c r="H26" s="84">
        <v>1</v>
      </c>
      <c r="I26" s="71">
        <v>0</v>
      </c>
      <c r="J26" s="84">
        <v>0.95799999999999996</v>
      </c>
      <c r="K26" s="84">
        <v>0.89333333333333331</v>
      </c>
      <c r="L26" s="89">
        <v>6.466666666666665E-2</v>
      </c>
    </row>
    <row r="27" spans="1:12" x14ac:dyDescent="0.4">
      <c r="A27" s="38" t="s">
        <v>169</v>
      </c>
      <c r="B27" s="182">
        <v>1226</v>
      </c>
      <c r="C27" s="191">
        <v>1249</v>
      </c>
      <c r="D27" s="84">
        <v>0.9815852682145717</v>
      </c>
      <c r="E27" s="71">
        <v>-23</v>
      </c>
      <c r="F27" s="191">
        <v>1500</v>
      </c>
      <c r="G27" s="186">
        <v>1500</v>
      </c>
      <c r="H27" s="84">
        <v>1</v>
      </c>
      <c r="I27" s="71">
        <v>0</v>
      </c>
      <c r="J27" s="84">
        <v>0.81733333333333336</v>
      </c>
      <c r="K27" s="84">
        <v>0.83266666666666667</v>
      </c>
      <c r="L27" s="89">
        <v>-1.533333333333331E-2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763</v>
      </c>
      <c r="C29" s="191">
        <v>630</v>
      </c>
      <c r="D29" s="79">
        <v>1.211111111111111</v>
      </c>
      <c r="E29" s="70">
        <v>133</v>
      </c>
      <c r="F29" s="191">
        <v>895</v>
      </c>
      <c r="G29" s="186">
        <v>750</v>
      </c>
      <c r="H29" s="79">
        <v>1.1933333333333334</v>
      </c>
      <c r="I29" s="70">
        <v>145</v>
      </c>
      <c r="J29" s="79">
        <v>0.85251396648044697</v>
      </c>
      <c r="K29" s="79">
        <v>0.84</v>
      </c>
      <c r="L29" s="78">
        <v>1.2513966480447003E-2</v>
      </c>
    </row>
    <row r="30" spans="1:12" x14ac:dyDescent="0.4">
      <c r="A30" s="44" t="s">
        <v>115</v>
      </c>
      <c r="B30" s="182">
        <v>410</v>
      </c>
      <c r="C30" s="191">
        <v>638</v>
      </c>
      <c r="D30" s="84">
        <v>0.64263322884012541</v>
      </c>
      <c r="E30" s="71">
        <v>-228</v>
      </c>
      <c r="F30" s="191">
        <v>600</v>
      </c>
      <c r="G30" s="186">
        <v>750</v>
      </c>
      <c r="H30" s="84">
        <v>0.8</v>
      </c>
      <c r="I30" s="71">
        <v>-150</v>
      </c>
      <c r="J30" s="84">
        <v>0.68333333333333335</v>
      </c>
      <c r="K30" s="84">
        <v>0.85066666666666668</v>
      </c>
      <c r="L30" s="89">
        <v>-0.16733333333333333</v>
      </c>
    </row>
    <row r="31" spans="1:12" x14ac:dyDescent="0.4">
      <c r="A31" s="38" t="s">
        <v>114</v>
      </c>
      <c r="B31" s="182">
        <v>1350</v>
      </c>
      <c r="C31" s="191">
        <v>1436</v>
      </c>
      <c r="D31" s="84">
        <v>0.94011142061281339</v>
      </c>
      <c r="E31" s="71">
        <v>-86</v>
      </c>
      <c r="F31" s="191">
        <v>1495</v>
      </c>
      <c r="G31" s="186">
        <v>1495</v>
      </c>
      <c r="H31" s="84">
        <v>1</v>
      </c>
      <c r="I31" s="71">
        <v>0</v>
      </c>
      <c r="J31" s="84">
        <v>0.90301003344481601</v>
      </c>
      <c r="K31" s="84">
        <v>0.96053511705685624</v>
      </c>
      <c r="L31" s="89">
        <v>-5.7525083612040229E-2</v>
      </c>
    </row>
    <row r="32" spans="1:12" x14ac:dyDescent="0.4">
      <c r="A32" s="44" t="s">
        <v>113</v>
      </c>
      <c r="B32" s="184">
        <v>1251</v>
      </c>
      <c r="C32" s="191">
        <v>1374</v>
      </c>
      <c r="D32" s="79">
        <v>0.91048034934497812</v>
      </c>
      <c r="E32" s="70">
        <v>-123</v>
      </c>
      <c r="F32" s="191">
        <v>1490</v>
      </c>
      <c r="G32" s="186">
        <v>1500</v>
      </c>
      <c r="H32" s="79">
        <v>0.99333333333333329</v>
      </c>
      <c r="I32" s="70">
        <v>-10</v>
      </c>
      <c r="J32" s="79">
        <v>0.83959731543624161</v>
      </c>
      <c r="K32" s="79">
        <v>0.91600000000000004</v>
      </c>
      <c r="L32" s="78">
        <v>-7.6402684563758427E-2</v>
      </c>
    </row>
    <row r="33" spans="1:12" x14ac:dyDescent="0.4">
      <c r="A33" s="44" t="s">
        <v>112</v>
      </c>
      <c r="B33" s="184">
        <v>1421</v>
      </c>
      <c r="C33" s="205">
        <v>1725</v>
      </c>
      <c r="D33" s="79">
        <v>0.82376811594202903</v>
      </c>
      <c r="E33" s="70">
        <v>-304</v>
      </c>
      <c r="F33" s="205">
        <v>1500</v>
      </c>
      <c r="G33" s="192">
        <v>1950</v>
      </c>
      <c r="H33" s="79">
        <v>0.76923076923076927</v>
      </c>
      <c r="I33" s="70">
        <v>-450</v>
      </c>
      <c r="J33" s="79">
        <v>0.94733333333333336</v>
      </c>
      <c r="K33" s="79">
        <v>0.88461538461538458</v>
      </c>
      <c r="L33" s="78">
        <v>6.2717948717948779E-2</v>
      </c>
    </row>
    <row r="34" spans="1:12" x14ac:dyDescent="0.4">
      <c r="A34" s="38" t="s">
        <v>167</v>
      </c>
      <c r="B34" s="182">
        <v>1393</v>
      </c>
      <c r="C34" s="183">
        <v>1376</v>
      </c>
      <c r="D34" s="84">
        <v>1.0123546511627908</v>
      </c>
      <c r="E34" s="71">
        <v>17</v>
      </c>
      <c r="F34" s="183">
        <v>1500</v>
      </c>
      <c r="G34" s="183">
        <v>1495</v>
      </c>
      <c r="H34" s="84">
        <v>1.0033444816053512</v>
      </c>
      <c r="I34" s="71">
        <v>5</v>
      </c>
      <c r="J34" s="84">
        <v>0.92866666666666664</v>
      </c>
      <c r="K34" s="84">
        <v>0.9204013377926421</v>
      </c>
      <c r="L34" s="89">
        <v>8.2653288740245356E-3</v>
      </c>
    </row>
    <row r="35" spans="1:12" x14ac:dyDescent="0.4">
      <c r="A35" s="44" t="s">
        <v>166</v>
      </c>
      <c r="B35" s="184">
        <v>3368</v>
      </c>
      <c r="C35" s="191">
        <v>1234</v>
      </c>
      <c r="D35" s="84">
        <v>2.7293354943273904</v>
      </c>
      <c r="E35" s="71">
        <v>2134</v>
      </c>
      <c r="F35" s="191">
        <v>4118</v>
      </c>
      <c r="G35" s="186">
        <v>1500</v>
      </c>
      <c r="H35" s="84">
        <v>2.7453333333333334</v>
      </c>
      <c r="I35" s="71">
        <v>2618</v>
      </c>
      <c r="J35" s="84">
        <v>0.81787275376396307</v>
      </c>
      <c r="K35" s="84">
        <v>0.82266666666666666</v>
      </c>
      <c r="L35" s="89">
        <v>-4.7939129027035898E-3</v>
      </c>
    </row>
    <row r="36" spans="1:12" x14ac:dyDescent="0.4">
      <c r="A36" s="69" t="s">
        <v>93</v>
      </c>
      <c r="B36" s="121">
        <v>1744</v>
      </c>
      <c r="C36" s="121">
        <v>1524</v>
      </c>
      <c r="D36" s="88">
        <v>1.1443569553805775</v>
      </c>
      <c r="E36" s="74">
        <v>220</v>
      </c>
      <c r="F36" s="121">
        <v>1911</v>
      </c>
      <c r="G36" s="121">
        <v>1914</v>
      </c>
      <c r="H36" s="88">
        <v>0.99843260188087779</v>
      </c>
      <c r="I36" s="74">
        <v>-3</v>
      </c>
      <c r="J36" s="88">
        <v>0.91261119832548399</v>
      </c>
      <c r="K36" s="88">
        <v>0.79623824451410663</v>
      </c>
      <c r="L36" s="87">
        <v>0.11637295381137736</v>
      </c>
    </row>
    <row r="37" spans="1:12" x14ac:dyDescent="0.4">
      <c r="A37" s="37" t="s">
        <v>109</v>
      </c>
      <c r="B37" s="191">
        <v>1406</v>
      </c>
      <c r="C37" s="191">
        <v>1247</v>
      </c>
      <c r="D37" s="82">
        <v>1.1275060144346432</v>
      </c>
      <c r="E37" s="83">
        <v>159</v>
      </c>
      <c r="F37" s="191">
        <v>1521</v>
      </c>
      <c r="G37" s="191">
        <v>1563</v>
      </c>
      <c r="H37" s="82">
        <v>0.97312859884836855</v>
      </c>
      <c r="I37" s="83">
        <v>-42</v>
      </c>
      <c r="J37" s="82">
        <v>0.92439184746877057</v>
      </c>
      <c r="K37" s="82">
        <v>0.79782469609724893</v>
      </c>
      <c r="L37" s="81">
        <v>0.12656715137152164</v>
      </c>
    </row>
    <row r="38" spans="1:12" x14ac:dyDescent="0.4">
      <c r="A38" s="38" t="s">
        <v>108</v>
      </c>
      <c r="B38" s="191">
        <v>338</v>
      </c>
      <c r="C38" s="191">
        <v>277</v>
      </c>
      <c r="D38" s="84">
        <v>1.220216606498195</v>
      </c>
      <c r="E38" s="71">
        <v>61</v>
      </c>
      <c r="F38" s="191">
        <v>390</v>
      </c>
      <c r="G38" s="191">
        <v>351</v>
      </c>
      <c r="H38" s="84">
        <v>1.1111111111111112</v>
      </c>
      <c r="I38" s="71">
        <v>39</v>
      </c>
      <c r="J38" s="84">
        <v>0.8666666666666667</v>
      </c>
      <c r="K38" s="84">
        <v>0.78917378917378922</v>
      </c>
      <c r="L38" s="89">
        <v>7.7492877492877477E-2</v>
      </c>
    </row>
    <row r="39" spans="1:12" s="57" customFormat="1" x14ac:dyDescent="0.4">
      <c r="A39" s="66" t="s">
        <v>107</v>
      </c>
      <c r="B39" s="110">
        <v>103170</v>
      </c>
      <c r="C39" s="110">
        <v>98222</v>
      </c>
      <c r="D39" s="76">
        <v>1.0503756795829855</v>
      </c>
      <c r="E39" s="77">
        <v>4948</v>
      </c>
      <c r="F39" s="110">
        <v>125283</v>
      </c>
      <c r="G39" s="110">
        <v>122904</v>
      </c>
      <c r="H39" s="76">
        <v>1.0193565709822301</v>
      </c>
      <c r="I39" s="77">
        <v>2379</v>
      </c>
      <c r="J39" s="76">
        <v>0.82349560594813342</v>
      </c>
      <c r="K39" s="76">
        <v>0.79917659311332423</v>
      </c>
      <c r="L39" s="90">
        <v>2.4319012834809195E-2</v>
      </c>
    </row>
    <row r="40" spans="1:12" x14ac:dyDescent="0.4">
      <c r="A40" s="38" t="s">
        <v>84</v>
      </c>
      <c r="B40" s="108">
        <v>39780</v>
      </c>
      <c r="C40" s="108">
        <v>38812</v>
      </c>
      <c r="D40" s="107">
        <v>1.0249407399773267</v>
      </c>
      <c r="E40" s="70">
        <v>968</v>
      </c>
      <c r="F40" s="108">
        <v>46394</v>
      </c>
      <c r="G40" s="108">
        <v>46790</v>
      </c>
      <c r="H40" s="79">
        <v>0.99153665313101091</v>
      </c>
      <c r="I40" s="70">
        <v>-396</v>
      </c>
      <c r="J40" s="79">
        <v>0.85743846187006945</v>
      </c>
      <c r="K40" s="79">
        <v>0.82949348151314384</v>
      </c>
      <c r="L40" s="78">
        <v>2.7944980356925608E-2</v>
      </c>
    </row>
    <row r="41" spans="1:12" x14ac:dyDescent="0.4">
      <c r="A41" s="38" t="s">
        <v>165</v>
      </c>
      <c r="B41" s="112">
        <v>1672</v>
      </c>
      <c r="C41" s="112">
        <v>1714</v>
      </c>
      <c r="D41" s="84">
        <v>0.97549591598599772</v>
      </c>
      <c r="E41" s="71">
        <v>-42</v>
      </c>
      <c r="F41" s="163">
        <v>2140</v>
      </c>
      <c r="G41" s="112">
        <v>2144</v>
      </c>
      <c r="H41" s="84">
        <v>0.99813432835820892</v>
      </c>
      <c r="I41" s="71">
        <v>-4</v>
      </c>
      <c r="J41" s="84">
        <v>0.78130841121495331</v>
      </c>
      <c r="K41" s="84">
        <v>0.79944029850746268</v>
      </c>
      <c r="L41" s="89">
        <v>-1.8131887292509363E-2</v>
      </c>
    </row>
    <row r="42" spans="1:12" x14ac:dyDescent="0.4">
      <c r="A42" s="38" t="s">
        <v>105</v>
      </c>
      <c r="B42" s="112">
        <v>6528</v>
      </c>
      <c r="C42" s="112">
        <v>6252</v>
      </c>
      <c r="D42" s="84">
        <v>1.0441458733205373</v>
      </c>
      <c r="E42" s="71">
        <v>276</v>
      </c>
      <c r="F42" s="163">
        <v>7930</v>
      </c>
      <c r="G42" s="112">
        <v>6940</v>
      </c>
      <c r="H42" s="169">
        <v>1.1426512968299711</v>
      </c>
      <c r="I42" s="71">
        <v>990</v>
      </c>
      <c r="J42" s="84">
        <v>0.82320302648171506</v>
      </c>
      <c r="K42" s="84">
        <v>0.90086455331412107</v>
      </c>
      <c r="L42" s="89">
        <v>-7.7661526832406014E-2</v>
      </c>
    </row>
    <row r="43" spans="1:12" x14ac:dyDescent="0.4">
      <c r="A43" s="44" t="s">
        <v>104</v>
      </c>
      <c r="B43" s="112">
        <v>10197</v>
      </c>
      <c r="C43" s="112">
        <v>7853</v>
      </c>
      <c r="D43" s="168">
        <v>1.2984846555456513</v>
      </c>
      <c r="E43" s="91">
        <v>2344</v>
      </c>
      <c r="F43" s="112">
        <v>14880</v>
      </c>
      <c r="G43" s="112">
        <v>11620</v>
      </c>
      <c r="H43" s="169">
        <v>1.2805507745266782</v>
      </c>
      <c r="I43" s="71">
        <v>3260</v>
      </c>
      <c r="J43" s="84">
        <v>0.68528225806451615</v>
      </c>
      <c r="K43" s="84">
        <v>0.67581755593803783</v>
      </c>
      <c r="L43" s="89">
        <v>9.4647021264783193E-3</v>
      </c>
    </row>
    <row r="44" spans="1:12" x14ac:dyDescent="0.4">
      <c r="A44" s="44" t="s">
        <v>103</v>
      </c>
      <c r="B44" s="112">
        <v>6046</v>
      </c>
      <c r="C44" s="112">
        <v>5756</v>
      </c>
      <c r="D44" s="168">
        <v>1.0503822098679638</v>
      </c>
      <c r="E44" s="91">
        <v>290</v>
      </c>
      <c r="F44" s="112">
        <v>7240</v>
      </c>
      <c r="G44" s="112">
        <v>7240</v>
      </c>
      <c r="H44" s="169">
        <v>1</v>
      </c>
      <c r="I44" s="71">
        <v>0</v>
      </c>
      <c r="J44" s="84">
        <v>0.83508287292817684</v>
      </c>
      <c r="K44" s="84">
        <v>0.79502762430939222</v>
      </c>
      <c r="L44" s="89">
        <v>4.0055248618784622E-2</v>
      </c>
    </row>
    <row r="45" spans="1:12" x14ac:dyDescent="0.4">
      <c r="A45" s="38" t="s">
        <v>82</v>
      </c>
      <c r="B45" s="112">
        <v>14491</v>
      </c>
      <c r="C45" s="112">
        <v>14895</v>
      </c>
      <c r="D45" s="168">
        <v>0.97287680429674384</v>
      </c>
      <c r="E45" s="91">
        <v>-404</v>
      </c>
      <c r="F45" s="120">
        <v>17793</v>
      </c>
      <c r="G45" s="120">
        <v>21185</v>
      </c>
      <c r="H45" s="169">
        <v>0.83988671229643619</v>
      </c>
      <c r="I45" s="71">
        <v>-3392</v>
      </c>
      <c r="J45" s="84">
        <v>0.81442140167481591</v>
      </c>
      <c r="K45" s="84">
        <v>0.70309181024309653</v>
      </c>
      <c r="L45" s="89">
        <v>0.11132959143171939</v>
      </c>
    </row>
    <row r="46" spans="1:12" x14ac:dyDescent="0.4">
      <c r="A46" s="38" t="s">
        <v>83</v>
      </c>
      <c r="B46" s="112">
        <v>9480</v>
      </c>
      <c r="C46" s="112">
        <v>10147</v>
      </c>
      <c r="D46" s="168">
        <v>0.9342662856016557</v>
      </c>
      <c r="E46" s="70">
        <v>-667</v>
      </c>
      <c r="F46" s="163">
        <v>10890</v>
      </c>
      <c r="G46" s="112">
        <v>11825</v>
      </c>
      <c r="H46" s="169">
        <v>0.92093023255813955</v>
      </c>
      <c r="I46" s="71">
        <v>-935</v>
      </c>
      <c r="J46" s="84">
        <v>0.87052341597796146</v>
      </c>
      <c r="K46" s="84">
        <v>0.85809725158562367</v>
      </c>
      <c r="L46" s="89">
        <v>1.2426164392337791E-2</v>
      </c>
    </row>
    <row r="47" spans="1:12" x14ac:dyDescent="0.4">
      <c r="A47" s="38" t="s">
        <v>81</v>
      </c>
      <c r="B47" s="112">
        <v>2288</v>
      </c>
      <c r="C47" s="112">
        <v>2202</v>
      </c>
      <c r="D47" s="168">
        <v>1.03905540417802</v>
      </c>
      <c r="E47" s="70">
        <v>86</v>
      </c>
      <c r="F47" s="165">
        <v>2790</v>
      </c>
      <c r="G47" s="164">
        <v>2790</v>
      </c>
      <c r="H47" s="166">
        <v>1</v>
      </c>
      <c r="I47" s="71">
        <v>0</v>
      </c>
      <c r="J47" s="84">
        <v>0.82007168458781365</v>
      </c>
      <c r="K47" s="84">
        <v>0.78924731182795704</v>
      </c>
      <c r="L47" s="89">
        <v>3.0824372759856611E-2</v>
      </c>
    </row>
    <row r="48" spans="1:12" x14ac:dyDescent="0.4">
      <c r="A48" s="38" t="s">
        <v>164</v>
      </c>
      <c r="B48" s="112">
        <v>0</v>
      </c>
      <c r="C48" s="112">
        <v>0</v>
      </c>
      <c r="D48" s="168" t="e">
        <v>#DIV/0!</v>
      </c>
      <c r="E48" s="70">
        <v>0</v>
      </c>
      <c r="F48" s="163">
        <v>0</v>
      </c>
      <c r="G48" s="112">
        <v>0</v>
      </c>
      <c r="H48" s="170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12">
        <v>2659</v>
      </c>
      <c r="C49" s="112">
        <v>2630</v>
      </c>
      <c r="D49" s="168">
        <v>1.0110266159695818</v>
      </c>
      <c r="E49" s="70">
        <v>29</v>
      </c>
      <c r="F49" s="163">
        <v>2790</v>
      </c>
      <c r="G49" s="112">
        <v>2790</v>
      </c>
      <c r="H49" s="169">
        <v>1</v>
      </c>
      <c r="I49" s="71">
        <v>0</v>
      </c>
      <c r="J49" s="84">
        <v>0.95304659498207889</v>
      </c>
      <c r="K49" s="84">
        <v>0.94265232974910396</v>
      </c>
      <c r="L49" s="89">
        <v>1.0394265232974931E-2</v>
      </c>
    </row>
    <row r="50" spans="1:12" x14ac:dyDescent="0.4">
      <c r="A50" s="44" t="s">
        <v>78</v>
      </c>
      <c r="B50" s="112">
        <v>2148</v>
      </c>
      <c r="C50" s="112">
        <v>2125</v>
      </c>
      <c r="D50" s="168">
        <v>1.0108235294117647</v>
      </c>
      <c r="E50" s="70">
        <v>23</v>
      </c>
      <c r="F50" s="165">
        <v>2790</v>
      </c>
      <c r="G50" s="164">
        <v>2790</v>
      </c>
      <c r="H50" s="169">
        <v>1</v>
      </c>
      <c r="I50" s="71">
        <v>0</v>
      </c>
      <c r="J50" s="84">
        <v>0.76989247311827957</v>
      </c>
      <c r="K50" s="79">
        <v>0.76164874551971329</v>
      </c>
      <c r="L50" s="78">
        <v>8.2437275985662861E-3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12">
        <v>1872</v>
      </c>
      <c r="C52" s="112">
        <v>0</v>
      </c>
      <c r="D52" s="168" t="e">
        <v>#DIV/0!</v>
      </c>
      <c r="E52" s="71">
        <v>1872</v>
      </c>
      <c r="F52" s="163">
        <v>2790</v>
      </c>
      <c r="G52" s="164">
        <v>0</v>
      </c>
      <c r="H52" s="166" t="e">
        <v>#DIV/0!</v>
      </c>
      <c r="I52" s="71">
        <v>2790</v>
      </c>
      <c r="J52" s="84">
        <v>0.67096774193548392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12">
        <v>3407</v>
      </c>
      <c r="C53" s="112">
        <v>3324</v>
      </c>
      <c r="D53" s="168">
        <v>1.0249699157641396</v>
      </c>
      <c r="E53" s="71">
        <v>83</v>
      </c>
      <c r="F53" s="167">
        <v>3780</v>
      </c>
      <c r="G53" s="112">
        <v>3870</v>
      </c>
      <c r="H53" s="166">
        <v>0.97674418604651159</v>
      </c>
      <c r="I53" s="71">
        <v>-90</v>
      </c>
      <c r="J53" s="84">
        <v>0.9013227513227513</v>
      </c>
      <c r="K53" s="84">
        <v>0.85891472868217056</v>
      </c>
      <c r="L53" s="89">
        <v>4.2408022640580745E-2</v>
      </c>
    </row>
    <row r="54" spans="1:12" x14ac:dyDescent="0.4">
      <c r="A54" s="38" t="s">
        <v>77</v>
      </c>
      <c r="B54" s="112">
        <v>1010</v>
      </c>
      <c r="C54" s="112">
        <v>1102</v>
      </c>
      <c r="D54" s="82">
        <v>0.91651542649727769</v>
      </c>
      <c r="E54" s="71">
        <v>-92</v>
      </c>
      <c r="F54" s="165">
        <v>1200</v>
      </c>
      <c r="G54" s="164">
        <v>1260</v>
      </c>
      <c r="H54" s="84">
        <v>0.95238095238095233</v>
      </c>
      <c r="I54" s="71">
        <v>-60</v>
      </c>
      <c r="J54" s="84">
        <v>0.84166666666666667</v>
      </c>
      <c r="K54" s="84">
        <v>0.8746031746031746</v>
      </c>
      <c r="L54" s="89">
        <v>-3.2936507936507931E-2</v>
      </c>
    </row>
    <row r="55" spans="1:12" x14ac:dyDescent="0.4">
      <c r="A55" s="38" t="s">
        <v>76</v>
      </c>
      <c r="B55" s="112">
        <v>1592</v>
      </c>
      <c r="C55" s="112">
        <v>1410</v>
      </c>
      <c r="D55" s="82">
        <v>1.1290780141843972</v>
      </c>
      <c r="E55" s="71">
        <v>182</v>
      </c>
      <c r="F55" s="163">
        <v>1876</v>
      </c>
      <c r="G55" s="112">
        <v>1660</v>
      </c>
      <c r="H55" s="84">
        <v>1.1301204819277109</v>
      </c>
      <c r="I55" s="71">
        <v>216</v>
      </c>
      <c r="J55" s="84">
        <v>0.84861407249466947</v>
      </c>
      <c r="K55" s="84">
        <v>0.8493975903614458</v>
      </c>
      <c r="L55" s="89">
        <v>-7.8351786677632873E-4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2008年8月中旬航空旅客輸送実績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８月(下旬)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185</v>
      </c>
      <c r="C4" s="277" t="s">
        <v>184</v>
      </c>
      <c r="D4" s="261" t="s">
        <v>90</v>
      </c>
      <c r="E4" s="261"/>
      <c r="F4" s="258" t="s">
        <v>185</v>
      </c>
      <c r="G4" s="258" t="s">
        <v>184</v>
      </c>
      <c r="H4" s="261" t="s">
        <v>90</v>
      </c>
      <c r="I4" s="261"/>
      <c r="J4" s="258" t="s">
        <v>185</v>
      </c>
      <c r="K4" s="258" t="s">
        <v>184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208781</v>
      </c>
      <c r="C6" s="110">
        <v>219732</v>
      </c>
      <c r="D6" s="76">
        <v>0.95016201554621083</v>
      </c>
      <c r="E6" s="77">
        <v>-10951</v>
      </c>
      <c r="F6" s="110">
        <v>286229</v>
      </c>
      <c r="G6" s="110">
        <v>271087</v>
      </c>
      <c r="H6" s="76">
        <v>1.0558566069195499</v>
      </c>
      <c r="I6" s="77">
        <v>15142</v>
      </c>
      <c r="J6" s="76">
        <v>0.72941945085927706</v>
      </c>
      <c r="K6" s="76">
        <v>0.81055897184298764</v>
      </c>
      <c r="L6" s="90">
        <v>-8.1139520983710578E-2</v>
      </c>
    </row>
    <row r="7" spans="1:17" s="57" customFormat="1" x14ac:dyDescent="0.4">
      <c r="A7" s="66" t="s">
        <v>87</v>
      </c>
      <c r="B7" s="176">
        <v>105850</v>
      </c>
      <c r="C7" s="110">
        <v>108569</v>
      </c>
      <c r="D7" s="76">
        <v>0.97495601875305105</v>
      </c>
      <c r="E7" s="77">
        <v>-2719</v>
      </c>
      <c r="F7" s="110">
        <v>142422</v>
      </c>
      <c r="G7" s="110">
        <v>131669</v>
      </c>
      <c r="H7" s="76">
        <v>1.0816669071687337</v>
      </c>
      <c r="I7" s="175">
        <v>10753</v>
      </c>
      <c r="J7" s="76">
        <v>0.74321382932412128</v>
      </c>
      <c r="K7" s="76">
        <v>0.82456007108734786</v>
      </c>
      <c r="L7" s="90">
        <v>-8.1346241763226579E-2</v>
      </c>
    </row>
    <row r="8" spans="1:17" x14ac:dyDescent="0.4">
      <c r="A8" s="69" t="s">
        <v>95</v>
      </c>
      <c r="B8" s="177">
        <v>84785</v>
      </c>
      <c r="C8" s="121">
        <v>87041</v>
      </c>
      <c r="D8" s="88">
        <v>0.97408118013350031</v>
      </c>
      <c r="E8" s="93">
        <v>-2256</v>
      </c>
      <c r="F8" s="121">
        <v>114464</v>
      </c>
      <c r="G8" s="121">
        <v>104605</v>
      </c>
      <c r="H8" s="88">
        <v>1.0942497968548348</v>
      </c>
      <c r="I8" s="93">
        <v>9859</v>
      </c>
      <c r="J8" s="88">
        <v>0.74071323734973438</v>
      </c>
      <c r="K8" s="88">
        <v>0.83209215620668231</v>
      </c>
      <c r="L8" s="87">
        <v>-9.1378918856947933E-2</v>
      </c>
    </row>
    <row r="9" spans="1:17" x14ac:dyDescent="0.4">
      <c r="A9" s="37" t="s">
        <v>84</v>
      </c>
      <c r="B9" s="167">
        <v>51740</v>
      </c>
      <c r="C9" s="120">
        <v>50618</v>
      </c>
      <c r="D9" s="82">
        <v>1.0221660278952152</v>
      </c>
      <c r="E9" s="92">
        <v>1122</v>
      </c>
      <c r="F9" s="120">
        <v>65511</v>
      </c>
      <c r="G9" s="120">
        <v>60019</v>
      </c>
      <c r="H9" s="82">
        <v>1.0915043569536313</v>
      </c>
      <c r="I9" s="92">
        <v>5492</v>
      </c>
      <c r="J9" s="82">
        <v>0.78979102746103713</v>
      </c>
      <c r="K9" s="82">
        <v>0.84336626734867293</v>
      </c>
      <c r="L9" s="81">
        <v>-5.3575239887635795E-2</v>
      </c>
    </row>
    <row r="10" spans="1:17" x14ac:dyDescent="0.4">
      <c r="A10" s="38" t="s">
        <v>86</v>
      </c>
      <c r="B10" s="167">
        <v>6529</v>
      </c>
      <c r="C10" s="120">
        <v>7695</v>
      </c>
      <c r="D10" s="84">
        <v>0.84847303443794675</v>
      </c>
      <c r="E10" s="91">
        <v>-1166</v>
      </c>
      <c r="F10" s="120">
        <v>8371</v>
      </c>
      <c r="G10" s="120">
        <v>8380</v>
      </c>
      <c r="H10" s="84">
        <v>0.9989260143198091</v>
      </c>
      <c r="I10" s="91">
        <v>-9</v>
      </c>
      <c r="J10" s="84">
        <v>0.77995460518456572</v>
      </c>
      <c r="K10" s="84">
        <v>0.91825775656324582</v>
      </c>
      <c r="L10" s="89">
        <v>-0.1383031513786801</v>
      </c>
    </row>
    <row r="11" spans="1:17" x14ac:dyDescent="0.4">
      <c r="A11" s="38" t="s">
        <v>104</v>
      </c>
      <c r="B11" s="167">
        <v>9236</v>
      </c>
      <c r="C11" s="120">
        <v>8974</v>
      </c>
      <c r="D11" s="84">
        <v>1.029195453532427</v>
      </c>
      <c r="E11" s="91">
        <v>262</v>
      </c>
      <c r="F11" s="120">
        <v>15882</v>
      </c>
      <c r="G11" s="120">
        <v>12762</v>
      </c>
      <c r="H11" s="84">
        <v>1.2444757874941232</v>
      </c>
      <c r="I11" s="91">
        <v>3120</v>
      </c>
      <c r="J11" s="84">
        <v>0.58153884901145947</v>
      </c>
      <c r="K11" s="84">
        <v>0.70318131954239149</v>
      </c>
      <c r="L11" s="89">
        <v>-0.12164247053093202</v>
      </c>
    </row>
    <row r="12" spans="1:17" x14ac:dyDescent="0.4">
      <c r="A12" s="38" t="s">
        <v>82</v>
      </c>
      <c r="B12" s="167">
        <v>8069</v>
      </c>
      <c r="C12" s="120">
        <v>7111</v>
      </c>
      <c r="D12" s="84">
        <v>1.1347208550133596</v>
      </c>
      <c r="E12" s="91">
        <v>958</v>
      </c>
      <c r="F12" s="120">
        <v>10547</v>
      </c>
      <c r="G12" s="120">
        <v>8015</v>
      </c>
      <c r="H12" s="84">
        <v>1.3159076731129133</v>
      </c>
      <c r="I12" s="91">
        <v>2532</v>
      </c>
      <c r="J12" s="84">
        <v>0.76505167346164782</v>
      </c>
      <c r="K12" s="84">
        <v>0.88721147847785398</v>
      </c>
      <c r="L12" s="89">
        <v>-0.12215980501620616</v>
      </c>
    </row>
    <row r="13" spans="1:17" x14ac:dyDescent="0.4">
      <c r="A13" s="38" t="s">
        <v>83</v>
      </c>
      <c r="B13" s="167">
        <v>9211</v>
      </c>
      <c r="C13" s="120">
        <v>9983</v>
      </c>
      <c r="D13" s="84">
        <v>0.92266853651207048</v>
      </c>
      <c r="E13" s="91">
        <v>-772</v>
      </c>
      <c r="F13" s="120">
        <v>14153</v>
      </c>
      <c r="G13" s="120">
        <v>12558</v>
      </c>
      <c r="H13" s="84">
        <v>1.1270106704889313</v>
      </c>
      <c r="I13" s="91">
        <v>1595</v>
      </c>
      <c r="J13" s="84">
        <v>0.65081608139617042</v>
      </c>
      <c r="K13" s="84">
        <v>0.794951425386208</v>
      </c>
      <c r="L13" s="89">
        <v>-0.14413534399003758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2660</v>
      </c>
      <c r="D16" s="84">
        <v>0</v>
      </c>
      <c r="E16" s="91">
        <v>-2660</v>
      </c>
      <c r="F16" s="120">
        <v>0</v>
      </c>
      <c r="G16" s="120">
        <v>2871</v>
      </c>
      <c r="H16" s="35">
        <v>0</v>
      </c>
      <c r="I16" s="48">
        <v>-2871</v>
      </c>
      <c r="J16" s="35" t="e">
        <v>#DIV/0!</v>
      </c>
      <c r="K16" s="35">
        <v>0.92650644374782309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174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19243</v>
      </c>
      <c r="C19" s="177">
        <v>20252</v>
      </c>
      <c r="D19" s="88">
        <v>0.9501777602212127</v>
      </c>
      <c r="E19" s="93">
        <v>-1009</v>
      </c>
      <c r="F19" s="121">
        <v>25891</v>
      </c>
      <c r="G19" s="121">
        <v>24716</v>
      </c>
      <c r="H19" s="88">
        <v>1.0475400550250851</v>
      </c>
      <c r="I19" s="93">
        <v>1175</v>
      </c>
      <c r="J19" s="88">
        <v>0.74323123865435869</v>
      </c>
      <c r="K19" s="88">
        <v>0.81938825052597508</v>
      </c>
      <c r="L19" s="87">
        <v>-7.6157011871616387E-2</v>
      </c>
    </row>
    <row r="20" spans="1:12" x14ac:dyDescent="0.4">
      <c r="A20" s="37" t="s">
        <v>173</v>
      </c>
      <c r="B20" s="167">
        <v>65</v>
      </c>
      <c r="C20" s="120">
        <v>1311</v>
      </c>
      <c r="D20" s="82">
        <v>4.958047292143402E-2</v>
      </c>
      <c r="E20" s="92">
        <v>-1246</v>
      </c>
      <c r="F20" s="120">
        <v>150</v>
      </c>
      <c r="G20" s="120">
        <v>1650</v>
      </c>
      <c r="H20" s="82">
        <v>9.0909090909090912E-2</v>
      </c>
      <c r="I20" s="92">
        <v>-1500</v>
      </c>
      <c r="J20" s="82">
        <v>0.43333333333333335</v>
      </c>
      <c r="K20" s="82">
        <v>0.79454545454545455</v>
      </c>
      <c r="L20" s="81">
        <v>-0.36121212121212121</v>
      </c>
    </row>
    <row r="21" spans="1:12" x14ac:dyDescent="0.4">
      <c r="A21" s="38" t="s">
        <v>104</v>
      </c>
      <c r="B21" s="167">
        <v>1131</v>
      </c>
      <c r="C21" s="120">
        <v>1001</v>
      </c>
      <c r="D21" s="84">
        <v>1.1298701298701299</v>
      </c>
      <c r="E21" s="91">
        <v>130</v>
      </c>
      <c r="F21" s="120">
        <v>1650</v>
      </c>
      <c r="G21" s="120">
        <v>1650</v>
      </c>
      <c r="H21" s="84">
        <v>1</v>
      </c>
      <c r="I21" s="91">
        <v>0</v>
      </c>
      <c r="J21" s="84">
        <v>0.68545454545454543</v>
      </c>
      <c r="K21" s="84">
        <v>0.60666666666666669</v>
      </c>
      <c r="L21" s="89">
        <v>7.878787878787874E-2</v>
      </c>
    </row>
    <row r="22" spans="1:12" x14ac:dyDescent="0.4">
      <c r="A22" s="38" t="s">
        <v>123</v>
      </c>
      <c r="B22" s="167">
        <v>1335</v>
      </c>
      <c r="C22" s="120">
        <v>1379</v>
      </c>
      <c r="D22" s="84">
        <v>0.96809282088469906</v>
      </c>
      <c r="E22" s="91">
        <v>-44</v>
      </c>
      <c r="F22" s="120">
        <v>1610</v>
      </c>
      <c r="G22" s="120">
        <v>1600</v>
      </c>
      <c r="H22" s="84">
        <v>1.0062500000000001</v>
      </c>
      <c r="I22" s="91">
        <v>10</v>
      </c>
      <c r="J22" s="84">
        <v>0.82919254658385089</v>
      </c>
      <c r="K22" s="84">
        <v>0.86187499999999995</v>
      </c>
      <c r="L22" s="89">
        <v>-3.268245341614906E-2</v>
      </c>
    </row>
    <row r="23" spans="1:12" x14ac:dyDescent="0.4">
      <c r="A23" s="38" t="s">
        <v>172</v>
      </c>
      <c r="B23" s="167">
        <v>1584</v>
      </c>
      <c r="C23" s="120">
        <v>1626</v>
      </c>
      <c r="D23" s="84">
        <v>0.97416974169741699</v>
      </c>
      <c r="E23" s="91">
        <v>-42</v>
      </c>
      <c r="F23" s="120">
        <v>1650</v>
      </c>
      <c r="G23" s="120">
        <v>1650</v>
      </c>
      <c r="H23" s="84">
        <v>1</v>
      </c>
      <c r="I23" s="91">
        <v>0</v>
      </c>
      <c r="J23" s="84">
        <v>0.96</v>
      </c>
      <c r="K23" s="84">
        <v>0.98545454545454547</v>
      </c>
      <c r="L23" s="89">
        <v>-2.5454545454545507E-2</v>
      </c>
    </row>
    <row r="24" spans="1:12" x14ac:dyDescent="0.4">
      <c r="A24" s="38" t="s">
        <v>171</v>
      </c>
      <c r="B24" s="167">
        <v>2571</v>
      </c>
      <c r="C24" s="120">
        <v>2754</v>
      </c>
      <c r="D24" s="79">
        <v>0.93355119825708066</v>
      </c>
      <c r="E24" s="97">
        <v>-183</v>
      </c>
      <c r="F24" s="120">
        <v>2970</v>
      </c>
      <c r="G24" s="120">
        <v>2871</v>
      </c>
      <c r="H24" s="79">
        <v>1.0344827586206897</v>
      </c>
      <c r="I24" s="97">
        <v>99</v>
      </c>
      <c r="J24" s="79">
        <v>0.86565656565656568</v>
      </c>
      <c r="K24" s="79">
        <v>0.95924764890282133</v>
      </c>
      <c r="L24" s="78">
        <v>-9.3591083246255646E-2</v>
      </c>
    </row>
    <row r="25" spans="1:12" x14ac:dyDescent="0.4">
      <c r="A25" s="44" t="s">
        <v>170</v>
      </c>
      <c r="B25" s="167">
        <v>1114</v>
      </c>
      <c r="C25" s="120">
        <v>1327</v>
      </c>
      <c r="D25" s="84">
        <v>0.8394875659382065</v>
      </c>
      <c r="E25" s="91">
        <v>-213</v>
      </c>
      <c r="F25" s="120">
        <v>1650</v>
      </c>
      <c r="G25" s="120">
        <v>1650</v>
      </c>
      <c r="H25" s="84">
        <v>1</v>
      </c>
      <c r="I25" s="91">
        <v>0</v>
      </c>
      <c r="J25" s="84">
        <v>0.67515151515151517</v>
      </c>
      <c r="K25" s="84">
        <v>0.8042424242424242</v>
      </c>
      <c r="L25" s="89">
        <v>-0.12909090909090903</v>
      </c>
    </row>
    <row r="26" spans="1:12" x14ac:dyDescent="0.4">
      <c r="A26" s="44" t="s">
        <v>119</v>
      </c>
      <c r="B26" s="167">
        <v>1325</v>
      </c>
      <c r="C26" s="120">
        <v>1603</v>
      </c>
      <c r="D26" s="84">
        <v>0.82657517155333748</v>
      </c>
      <c r="E26" s="91">
        <v>-278</v>
      </c>
      <c r="F26" s="120">
        <v>1650</v>
      </c>
      <c r="G26" s="120">
        <v>1650</v>
      </c>
      <c r="H26" s="84">
        <v>1</v>
      </c>
      <c r="I26" s="91">
        <v>0</v>
      </c>
      <c r="J26" s="84">
        <v>0.80303030303030298</v>
      </c>
      <c r="K26" s="84">
        <v>0.97151515151515155</v>
      </c>
      <c r="L26" s="89">
        <v>-0.16848484848484857</v>
      </c>
    </row>
    <row r="27" spans="1:12" x14ac:dyDescent="0.4">
      <c r="A27" s="38" t="s">
        <v>169</v>
      </c>
      <c r="B27" s="167">
        <v>1032</v>
      </c>
      <c r="C27" s="120">
        <v>1457</v>
      </c>
      <c r="D27" s="84">
        <v>0.70830473575840769</v>
      </c>
      <c r="E27" s="91">
        <v>-425</v>
      </c>
      <c r="F27" s="120">
        <v>1650</v>
      </c>
      <c r="G27" s="120">
        <v>1650</v>
      </c>
      <c r="H27" s="84">
        <v>1</v>
      </c>
      <c r="I27" s="91">
        <v>0</v>
      </c>
      <c r="J27" s="84">
        <v>0.62545454545454549</v>
      </c>
      <c r="K27" s="84">
        <v>0.88303030303030305</v>
      </c>
      <c r="L27" s="89">
        <v>-0.25757575757575757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702</v>
      </c>
      <c r="C29" s="120">
        <v>883</v>
      </c>
      <c r="D29" s="79">
        <v>0.79501698754246886</v>
      </c>
      <c r="E29" s="97">
        <v>-181</v>
      </c>
      <c r="F29" s="120">
        <v>900</v>
      </c>
      <c r="G29" s="115">
        <v>1050</v>
      </c>
      <c r="H29" s="79">
        <v>0.8571428571428571</v>
      </c>
      <c r="I29" s="97">
        <v>-150</v>
      </c>
      <c r="J29" s="79">
        <v>0.78</v>
      </c>
      <c r="K29" s="79">
        <v>0.84095238095238101</v>
      </c>
      <c r="L29" s="78">
        <v>-6.095238095238098E-2</v>
      </c>
    </row>
    <row r="30" spans="1:12" x14ac:dyDescent="0.4">
      <c r="A30" s="44" t="s">
        <v>115</v>
      </c>
      <c r="B30" s="167">
        <v>475</v>
      </c>
      <c r="C30" s="120">
        <v>423</v>
      </c>
      <c r="D30" s="84">
        <v>1.1229314420803782</v>
      </c>
      <c r="E30" s="91">
        <v>52</v>
      </c>
      <c r="F30" s="120">
        <v>750</v>
      </c>
      <c r="G30" s="115">
        <v>600</v>
      </c>
      <c r="H30" s="84">
        <v>1.25</v>
      </c>
      <c r="I30" s="91">
        <v>150</v>
      </c>
      <c r="J30" s="84">
        <v>0.6333333333333333</v>
      </c>
      <c r="K30" s="84">
        <v>0.70499999999999996</v>
      </c>
      <c r="L30" s="89">
        <v>-7.1666666666666656E-2</v>
      </c>
    </row>
    <row r="31" spans="1:12" x14ac:dyDescent="0.4">
      <c r="A31" s="38" t="s">
        <v>114</v>
      </c>
      <c r="B31" s="167">
        <v>1356</v>
      </c>
      <c r="C31" s="120">
        <v>1518</v>
      </c>
      <c r="D31" s="84">
        <v>0.89328063241106714</v>
      </c>
      <c r="E31" s="91">
        <v>-162</v>
      </c>
      <c r="F31" s="120">
        <v>1645</v>
      </c>
      <c r="G31" s="115">
        <v>1650</v>
      </c>
      <c r="H31" s="84">
        <v>0.99696969696969695</v>
      </c>
      <c r="I31" s="91">
        <v>-5</v>
      </c>
      <c r="J31" s="84">
        <v>0.82431610942249245</v>
      </c>
      <c r="K31" s="84">
        <v>0.92</v>
      </c>
      <c r="L31" s="89">
        <v>-9.5683890577507591E-2</v>
      </c>
    </row>
    <row r="32" spans="1:12" x14ac:dyDescent="0.4">
      <c r="A32" s="44" t="s">
        <v>113</v>
      </c>
      <c r="B32" s="167">
        <v>770</v>
      </c>
      <c r="C32" s="120">
        <v>708</v>
      </c>
      <c r="D32" s="79">
        <v>1.0875706214689265</v>
      </c>
      <c r="E32" s="97">
        <v>62</v>
      </c>
      <c r="F32" s="120">
        <v>1650</v>
      </c>
      <c r="G32" s="120">
        <v>1650</v>
      </c>
      <c r="H32" s="79">
        <v>1</v>
      </c>
      <c r="I32" s="97">
        <v>0</v>
      </c>
      <c r="J32" s="79">
        <v>0.46666666666666667</v>
      </c>
      <c r="K32" s="79">
        <v>0.42909090909090908</v>
      </c>
      <c r="L32" s="78">
        <v>3.7575757575757596E-2</v>
      </c>
    </row>
    <row r="33" spans="1:12" x14ac:dyDescent="0.4">
      <c r="A33" s="44" t="s">
        <v>112</v>
      </c>
      <c r="B33" s="165">
        <v>1307</v>
      </c>
      <c r="C33" s="164">
        <v>1578</v>
      </c>
      <c r="D33" s="79">
        <v>0.82826362484157157</v>
      </c>
      <c r="E33" s="97">
        <v>-271</v>
      </c>
      <c r="F33" s="120">
        <v>1800</v>
      </c>
      <c r="G33" s="164">
        <v>2100</v>
      </c>
      <c r="H33" s="79">
        <v>0.8571428571428571</v>
      </c>
      <c r="I33" s="97">
        <v>-300</v>
      </c>
      <c r="J33" s="79">
        <v>0.72611111111111115</v>
      </c>
      <c r="K33" s="79">
        <v>0.75142857142857145</v>
      </c>
      <c r="L33" s="78">
        <v>-2.5317460317460294E-2</v>
      </c>
    </row>
    <row r="34" spans="1:12" x14ac:dyDescent="0.4">
      <c r="A34" s="38" t="s">
        <v>167</v>
      </c>
      <c r="B34" s="163">
        <v>1376</v>
      </c>
      <c r="C34" s="112">
        <v>1564</v>
      </c>
      <c r="D34" s="84">
        <v>0.87979539641943738</v>
      </c>
      <c r="E34" s="91">
        <v>-188</v>
      </c>
      <c r="F34" s="120">
        <v>1650</v>
      </c>
      <c r="G34" s="112">
        <v>1645</v>
      </c>
      <c r="H34" s="84">
        <v>1.0030395136778116</v>
      </c>
      <c r="I34" s="91">
        <v>5</v>
      </c>
      <c r="J34" s="84">
        <v>0.83393939393939398</v>
      </c>
      <c r="K34" s="84">
        <v>0.95075987841945286</v>
      </c>
      <c r="L34" s="89">
        <v>-0.11682048448005888</v>
      </c>
    </row>
    <row r="35" spans="1:12" x14ac:dyDescent="0.4">
      <c r="A35" s="44" t="s">
        <v>166</v>
      </c>
      <c r="B35" s="167">
        <v>3100</v>
      </c>
      <c r="C35" s="120">
        <v>1120</v>
      </c>
      <c r="D35" s="84">
        <v>2.7678571428571428</v>
      </c>
      <c r="E35" s="91">
        <v>1980</v>
      </c>
      <c r="F35" s="120">
        <v>4516</v>
      </c>
      <c r="G35" s="120">
        <v>1650</v>
      </c>
      <c r="H35" s="84">
        <v>2.7369696969696968</v>
      </c>
      <c r="I35" s="91">
        <v>2866</v>
      </c>
      <c r="J35" s="84">
        <v>0.68644818423383525</v>
      </c>
      <c r="K35" s="84">
        <v>0.67878787878787883</v>
      </c>
      <c r="L35" s="89">
        <v>7.6603054459564168E-3</v>
      </c>
    </row>
    <row r="36" spans="1:12" x14ac:dyDescent="0.4">
      <c r="A36" s="69" t="s">
        <v>93</v>
      </c>
      <c r="B36" s="177">
        <v>1822</v>
      </c>
      <c r="C36" s="121">
        <v>1276</v>
      </c>
      <c r="D36" s="88">
        <v>1.4278996865203761</v>
      </c>
      <c r="E36" s="93">
        <v>546</v>
      </c>
      <c r="F36" s="121">
        <v>2067</v>
      </c>
      <c r="G36" s="121">
        <v>2348</v>
      </c>
      <c r="H36" s="88">
        <v>0.88032367972742764</v>
      </c>
      <c r="I36" s="93">
        <v>-281</v>
      </c>
      <c r="J36" s="88">
        <v>0.88147073052733427</v>
      </c>
      <c r="K36" s="88">
        <v>0.54344122657580918</v>
      </c>
      <c r="L36" s="87">
        <v>0.33802950395152509</v>
      </c>
    </row>
    <row r="37" spans="1:12" x14ac:dyDescent="0.4">
      <c r="A37" s="37" t="s">
        <v>109</v>
      </c>
      <c r="B37" s="167">
        <v>1506</v>
      </c>
      <c r="C37" s="120">
        <v>962</v>
      </c>
      <c r="D37" s="82">
        <v>1.5654885654885655</v>
      </c>
      <c r="E37" s="92">
        <v>544</v>
      </c>
      <c r="F37" s="120">
        <v>1638</v>
      </c>
      <c r="G37" s="120">
        <v>1919</v>
      </c>
      <c r="H37" s="82">
        <v>0.85356956748306412</v>
      </c>
      <c r="I37" s="92">
        <v>-281</v>
      </c>
      <c r="J37" s="82">
        <v>0.91941391941391937</v>
      </c>
      <c r="K37" s="82">
        <v>0.50130276185513289</v>
      </c>
      <c r="L37" s="81">
        <v>0.41811115755878647</v>
      </c>
    </row>
    <row r="38" spans="1:12" x14ac:dyDescent="0.4">
      <c r="A38" s="38" t="s">
        <v>108</v>
      </c>
      <c r="B38" s="167">
        <v>316</v>
      </c>
      <c r="C38" s="120">
        <v>314</v>
      </c>
      <c r="D38" s="84">
        <v>1.0063694267515924</v>
      </c>
      <c r="E38" s="91">
        <v>2</v>
      </c>
      <c r="F38" s="120">
        <v>429</v>
      </c>
      <c r="G38" s="120">
        <v>429</v>
      </c>
      <c r="H38" s="84">
        <v>1</v>
      </c>
      <c r="I38" s="91">
        <v>0</v>
      </c>
      <c r="J38" s="84">
        <v>0.73659673659673663</v>
      </c>
      <c r="K38" s="84">
        <v>0.73193473193473191</v>
      </c>
      <c r="L38" s="89">
        <v>4.6620046620047262E-3</v>
      </c>
    </row>
    <row r="39" spans="1:12" s="57" customFormat="1" x14ac:dyDescent="0.4">
      <c r="A39" s="66" t="s">
        <v>107</v>
      </c>
      <c r="B39" s="176">
        <v>102931</v>
      </c>
      <c r="C39" s="110">
        <v>111163</v>
      </c>
      <c r="D39" s="76">
        <v>0.92594658294576437</v>
      </c>
      <c r="E39" s="175">
        <v>-8232</v>
      </c>
      <c r="F39" s="176">
        <v>143807</v>
      </c>
      <c r="G39" s="110">
        <v>139418</v>
      </c>
      <c r="H39" s="76">
        <v>1.0314808704758354</v>
      </c>
      <c r="I39" s="175">
        <v>4389</v>
      </c>
      <c r="J39" s="76">
        <v>0.71575792555299811</v>
      </c>
      <c r="K39" s="76">
        <v>0.79733606851339134</v>
      </c>
      <c r="L39" s="90">
        <v>-8.157814296039323E-2</v>
      </c>
    </row>
    <row r="40" spans="1:12" x14ac:dyDescent="0.4">
      <c r="A40" s="38" t="s">
        <v>84</v>
      </c>
      <c r="B40" s="174">
        <v>45366</v>
      </c>
      <c r="C40" s="118">
        <v>47192</v>
      </c>
      <c r="D40" s="98">
        <v>0.96130700118664181</v>
      </c>
      <c r="E40" s="97">
        <v>-1826</v>
      </c>
      <c r="F40" s="173">
        <v>56272</v>
      </c>
      <c r="G40" s="173">
        <v>56805</v>
      </c>
      <c r="H40" s="79">
        <v>0.99061702314937061</v>
      </c>
      <c r="I40" s="91">
        <v>-533</v>
      </c>
      <c r="J40" s="84">
        <v>0.80619135626954797</v>
      </c>
      <c r="K40" s="84">
        <v>0.8307719390898689</v>
      </c>
      <c r="L40" s="89">
        <v>-2.458058282032094E-2</v>
      </c>
    </row>
    <row r="41" spans="1:12" x14ac:dyDescent="0.4">
      <c r="A41" s="38" t="s">
        <v>165</v>
      </c>
      <c r="B41" s="163">
        <v>1791</v>
      </c>
      <c r="C41" s="112">
        <v>1822</v>
      </c>
      <c r="D41" s="82">
        <v>0.98298572996706912</v>
      </c>
      <c r="E41" s="97">
        <v>-31</v>
      </c>
      <c r="F41" s="163">
        <v>2359</v>
      </c>
      <c r="G41" s="163">
        <v>2372</v>
      </c>
      <c r="H41" s="79">
        <v>0.99451939291736935</v>
      </c>
      <c r="I41" s="91">
        <v>-13</v>
      </c>
      <c r="J41" s="84">
        <v>0.75922000847816873</v>
      </c>
      <c r="K41" s="84">
        <v>0.76812816188870148</v>
      </c>
      <c r="L41" s="89">
        <v>-8.9081534105327487E-3</v>
      </c>
    </row>
    <row r="42" spans="1:12" x14ac:dyDescent="0.4">
      <c r="A42" s="38" t="s">
        <v>105</v>
      </c>
      <c r="B42" s="163">
        <v>5639</v>
      </c>
      <c r="C42" s="112">
        <v>6956</v>
      </c>
      <c r="D42" s="82">
        <v>0.81066705002875217</v>
      </c>
      <c r="E42" s="97">
        <v>-1317</v>
      </c>
      <c r="F42" s="163">
        <v>8723</v>
      </c>
      <c r="G42" s="163">
        <v>7634</v>
      </c>
      <c r="H42" s="79">
        <v>1.1426512968299711</v>
      </c>
      <c r="I42" s="91">
        <v>1089</v>
      </c>
      <c r="J42" s="84">
        <v>0.64645190874699077</v>
      </c>
      <c r="K42" s="84">
        <v>0.91118679591302065</v>
      </c>
      <c r="L42" s="89">
        <v>-0.26473488716602989</v>
      </c>
    </row>
    <row r="43" spans="1:12" x14ac:dyDescent="0.4">
      <c r="A43" s="44" t="s">
        <v>104</v>
      </c>
      <c r="B43" s="163">
        <v>9320</v>
      </c>
      <c r="C43" s="112">
        <v>7835</v>
      </c>
      <c r="D43" s="82">
        <v>1.1895341416719847</v>
      </c>
      <c r="E43" s="97">
        <v>1485</v>
      </c>
      <c r="F43" s="165">
        <v>16368</v>
      </c>
      <c r="G43" s="165">
        <v>12782</v>
      </c>
      <c r="H43" s="79">
        <v>1.2805507745266782</v>
      </c>
      <c r="I43" s="91">
        <v>3586</v>
      </c>
      <c r="J43" s="84">
        <v>0.56940371456500494</v>
      </c>
      <c r="K43" s="84">
        <v>0.61297136598341417</v>
      </c>
      <c r="L43" s="89">
        <v>-4.3567651418409237E-2</v>
      </c>
    </row>
    <row r="44" spans="1:12" x14ac:dyDescent="0.4">
      <c r="A44" s="44" t="s">
        <v>103</v>
      </c>
      <c r="B44" s="165">
        <v>5634</v>
      </c>
      <c r="C44" s="164">
        <v>6638</v>
      </c>
      <c r="D44" s="82">
        <v>0.84874962338053628</v>
      </c>
      <c r="E44" s="97">
        <v>-1004</v>
      </c>
      <c r="F44" s="172">
        <v>7964</v>
      </c>
      <c r="G44" s="172">
        <v>7964</v>
      </c>
      <c r="H44" s="79">
        <v>1</v>
      </c>
      <c r="I44" s="91">
        <v>0</v>
      </c>
      <c r="J44" s="84">
        <v>0.70743345052737316</v>
      </c>
      <c r="K44" s="84">
        <v>0.8335007533902562</v>
      </c>
      <c r="L44" s="89">
        <v>-0.12606730286288303</v>
      </c>
    </row>
    <row r="45" spans="1:12" x14ac:dyDescent="0.4">
      <c r="A45" s="38" t="s">
        <v>82</v>
      </c>
      <c r="B45" s="163">
        <v>13833</v>
      </c>
      <c r="C45" s="112">
        <v>17676</v>
      </c>
      <c r="D45" s="82">
        <v>0.78258655804480648</v>
      </c>
      <c r="E45" s="97">
        <v>-3843</v>
      </c>
      <c r="F45" s="163">
        <v>20562</v>
      </c>
      <c r="G45" s="163">
        <v>22975</v>
      </c>
      <c r="H45" s="79">
        <v>0.89497279651795425</v>
      </c>
      <c r="I45" s="91">
        <v>-2413</v>
      </c>
      <c r="J45" s="84">
        <v>0.67274584184417863</v>
      </c>
      <c r="K45" s="84">
        <v>0.76935799782372138</v>
      </c>
      <c r="L45" s="89">
        <v>-9.6612155979542758E-2</v>
      </c>
    </row>
    <row r="46" spans="1:12" x14ac:dyDescent="0.4">
      <c r="A46" s="38" t="s">
        <v>83</v>
      </c>
      <c r="B46" s="165">
        <v>8902</v>
      </c>
      <c r="C46" s="164">
        <v>11249</v>
      </c>
      <c r="D46" s="86">
        <v>0.7913592319317273</v>
      </c>
      <c r="E46" s="97">
        <v>-2347</v>
      </c>
      <c r="F46" s="163">
        <v>11979</v>
      </c>
      <c r="G46" s="163">
        <v>12199</v>
      </c>
      <c r="H46" s="79">
        <v>0.98196573489630301</v>
      </c>
      <c r="I46" s="91">
        <v>-220</v>
      </c>
      <c r="J46" s="84">
        <v>0.74313381751398278</v>
      </c>
      <c r="K46" s="84">
        <v>0.92212476432494461</v>
      </c>
      <c r="L46" s="89">
        <v>-0.17899094681096184</v>
      </c>
    </row>
    <row r="47" spans="1:12" x14ac:dyDescent="0.4">
      <c r="A47" s="38" t="s">
        <v>81</v>
      </c>
      <c r="B47" s="163">
        <v>1327</v>
      </c>
      <c r="C47" s="112">
        <v>1472</v>
      </c>
      <c r="D47" s="84">
        <v>0.90149456521739135</v>
      </c>
      <c r="E47" s="97">
        <v>-145</v>
      </c>
      <c r="F47" s="167">
        <v>3069</v>
      </c>
      <c r="G47" s="167">
        <v>3069</v>
      </c>
      <c r="H47" s="79">
        <v>1</v>
      </c>
      <c r="I47" s="91">
        <v>0</v>
      </c>
      <c r="J47" s="84">
        <v>0.43238840013033564</v>
      </c>
      <c r="K47" s="84">
        <v>0.47963506028022157</v>
      </c>
      <c r="L47" s="89">
        <v>-4.7246660149885933E-2</v>
      </c>
    </row>
    <row r="48" spans="1:12" x14ac:dyDescent="0.4">
      <c r="A48" s="38" t="s">
        <v>164</v>
      </c>
      <c r="B48" s="165">
        <v>0</v>
      </c>
      <c r="C48" s="164">
        <v>0</v>
      </c>
      <c r="D48" s="82" t="e">
        <v>#DIV/0!</v>
      </c>
      <c r="E48" s="97">
        <v>0</v>
      </c>
      <c r="F48" s="165">
        <v>0</v>
      </c>
      <c r="G48" s="163">
        <v>0</v>
      </c>
      <c r="H48" s="79" t="e">
        <v>#DIV/0!</v>
      </c>
      <c r="I48" s="9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63">
        <v>2320</v>
      </c>
      <c r="C49" s="112">
        <v>2757</v>
      </c>
      <c r="D49" s="82">
        <v>0.84149437794704385</v>
      </c>
      <c r="E49" s="97">
        <v>-437</v>
      </c>
      <c r="F49" s="163">
        <v>3069</v>
      </c>
      <c r="G49" s="163">
        <v>3069</v>
      </c>
      <c r="H49" s="79">
        <v>1</v>
      </c>
      <c r="I49" s="91">
        <v>0</v>
      </c>
      <c r="J49" s="84">
        <v>0.75594656239817526</v>
      </c>
      <c r="K49" s="84">
        <v>0.89833822091886606</v>
      </c>
      <c r="L49" s="89">
        <v>-0.1423916585206908</v>
      </c>
    </row>
    <row r="50" spans="1:12" x14ac:dyDescent="0.4">
      <c r="A50" s="44" t="s">
        <v>78</v>
      </c>
      <c r="B50" s="165">
        <v>1907</v>
      </c>
      <c r="C50" s="164">
        <v>1780</v>
      </c>
      <c r="D50" s="82">
        <v>1.0713483146067415</v>
      </c>
      <c r="E50" s="97">
        <v>127</v>
      </c>
      <c r="F50" s="163">
        <v>3069</v>
      </c>
      <c r="G50" s="163">
        <v>3069</v>
      </c>
      <c r="H50" s="79">
        <v>1</v>
      </c>
      <c r="I50" s="91">
        <v>0</v>
      </c>
      <c r="J50" s="84">
        <v>0.62137504072987948</v>
      </c>
      <c r="K50" s="79">
        <v>0.57999348321928967</v>
      </c>
      <c r="L50" s="78">
        <v>4.1381557510589806E-2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65">
        <v>1486</v>
      </c>
      <c r="C52" s="164">
        <v>0</v>
      </c>
      <c r="D52" s="82" t="e">
        <v>#DIV/0!</v>
      </c>
      <c r="E52" s="91">
        <v>1486</v>
      </c>
      <c r="F52" s="165">
        <v>3069</v>
      </c>
      <c r="G52" s="165">
        <v>0</v>
      </c>
      <c r="H52" s="84" t="e">
        <v>#DIV/0!</v>
      </c>
      <c r="I52" s="91">
        <v>3069</v>
      </c>
      <c r="J52" s="84">
        <v>0.48419680677745192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63">
        <v>3138</v>
      </c>
      <c r="C53" s="112">
        <v>3290</v>
      </c>
      <c r="D53" s="82">
        <v>0.95379939209726439</v>
      </c>
      <c r="E53" s="91">
        <v>-152</v>
      </c>
      <c r="F53" s="163">
        <v>4158</v>
      </c>
      <c r="G53" s="163">
        <v>4268</v>
      </c>
      <c r="H53" s="84">
        <v>0.97422680412371132</v>
      </c>
      <c r="I53" s="91">
        <v>-110</v>
      </c>
      <c r="J53" s="84">
        <v>0.75468975468975474</v>
      </c>
      <c r="K53" s="84">
        <v>0.77085285848172447</v>
      </c>
      <c r="L53" s="89">
        <v>-1.6163103791969724E-2</v>
      </c>
    </row>
    <row r="54" spans="1:12" x14ac:dyDescent="0.4">
      <c r="A54" s="38" t="s">
        <v>77</v>
      </c>
      <c r="B54" s="165">
        <v>943</v>
      </c>
      <c r="C54" s="164">
        <v>1177</v>
      </c>
      <c r="D54" s="82">
        <v>0.80118946474086661</v>
      </c>
      <c r="E54" s="91">
        <v>-234</v>
      </c>
      <c r="F54" s="163">
        <v>1320</v>
      </c>
      <c r="G54" s="163">
        <v>1386</v>
      </c>
      <c r="H54" s="84">
        <v>0.95238095238095233</v>
      </c>
      <c r="I54" s="91">
        <v>-66</v>
      </c>
      <c r="J54" s="84">
        <v>0.71439393939393936</v>
      </c>
      <c r="K54" s="84">
        <v>0.84920634920634919</v>
      </c>
      <c r="L54" s="89">
        <v>-0.13481240981240983</v>
      </c>
    </row>
    <row r="55" spans="1:12" x14ac:dyDescent="0.4">
      <c r="A55" s="38" t="s">
        <v>76</v>
      </c>
      <c r="B55" s="163">
        <v>1325</v>
      </c>
      <c r="C55" s="112">
        <v>1319</v>
      </c>
      <c r="D55" s="82">
        <v>1.0045489006823352</v>
      </c>
      <c r="E55" s="91">
        <v>6</v>
      </c>
      <c r="F55" s="165">
        <v>1826</v>
      </c>
      <c r="G55" s="165">
        <v>1826</v>
      </c>
      <c r="H55" s="84">
        <v>1</v>
      </c>
      <c r="I55" s="91">
        <v>0</v>
      </c>
      <c r="J55" s="84">
        <v>0.72562979189485211</v>
      </c>
      <c r="K55" s="84">
        <v>0.72234392113910184</v>
      </c>
      <c r="L55" s="89">
        <v>3.2858707557502642E-3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2008年8月下旬航空旅客輸送実績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９月(月間)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187</v>
      </c>
      <c r="C4" s="277" t="s">
        <v>186</v>
      </c>
      <c r="D4" s="261" t="s">
        <v>90</v>
      </c>
      <c r="E4" s="261"/>
      <c r="F4" s="258" t="s">
        <v>187</v>
      </c>
      <c r="G4" s="258" t="s">
        <v>186</v>
      </c>
      <c r="H4" s="261" t="s">
        <v>90</v>
      </c>
      <c r="I4" s="261"/>
      <c r="J4" s="258" t="s">
        <v>187</v>
      </c>
      <c r="K4" s="258" t="s">
        <v>186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557595</v>
      </c>
      <c r="C6" s="110">
        <v>555009</v>
      </c>
      <c r="D6" s="76">
        <v>1.0046593839018827</v>
      </c>
      <c r="E6" s="77">
        <v>2586</v>
      </c>
      <c r="F6" s="110">
        <v>754614</v>
      </c>
      <c r="G6" s="110">
        <v>708238</v>
      </c>
      <c r="H6" s="76">
        <v>1.0654808129470601</v>
      </c>
      <c r="I6" s="77">
        <v>46376</v>
      </c>
      <c r="J6" s="76">
        <v>0.73891419984256856</v>
      </c>
      <c r="K6" s="76">
        <v>0.78364758739293849</v>
      </c>
      <c r="L6" s="90">
        <v>-4.473338755036993E-2</v>
      </c>
    </row>
    <row r="7" spans="1:17" s="57" customFormat="1" x14ac:dyDescent="0.4">
      <c r="A7" s="66" t="s">
        <v>87</v>
      </c>
      <c r="B7" s="110">
        <v>278129</v>
      </c>
      <c r="C7" s="110">
        <v>270629</v>
      </c>
      <c r="D7" s="76">
        <v>1.027713216248074</v>
      </c>
      <c r="E7" s="77">
        <v>7500</v>
      </c>
      <c r="F7" s="110">
        <v>374861</v>
      </c>
      <c r="G7" s="110">
        <v>346217</v>
      </c>
      <c r="H7" s="76">
        <v>1.082734238931075</v>
      </c>
      <c r="I7" s="77">
        <v>28644</v>
      </c>
      <c r="J7" s="76">
        <v>0.74195235033785856</v>
      </c>
      <c r="K7" s="76">
        <v>0.78167449894141539</v>
      </c>
      <c r="L7" s="90">
        <v>-3.9722148603556828E-2</v>
      </c>
    </row>
    <row r="8" spans="1:17" x14ac:dyDescent="0.4">
      <c r="A8" s="69" t="s">
        <v>95</v>
      </c>
      <c r="B8" s="121">
        <v>228064</v>
      </c>
      <c r="C8" s="121">
        <v>220374</v>
      </c>
      <c r="D8" s="88">
        <v>1.0348952235744688</v>
      </c>
      <c r="E8" s="74">
        <v>7690</v>
      </c>
      <c r="F8" s="121">
        <v>304057</v>
      </c>
      <c r="G8" s="121">
        <v>279209</v>
      </c>
      <c r="H8" s="88">
        <v>1.0889942659441494</v>
      </c>
      <c r="I8" s="74">
        <v>24848</v>
      </c>
      <c r="J8" s="88">
        <v>0.7500698882117498</v>
      </c>
      <c r="K8" s="88">
        <v>0.78927971519542706</v>
      </c>
      <c r="L8" s="87">
        <v>-3.9209826983677254E-2</v>
      </c>
    </row>
    <row r="9" spans="1:17" x14ac:dyDescent="0.4">
      <c r="A9" s="37" t="s">
        <v>84</v>
      </c>
      <c r="B9" s="191">
        <v>142262</v>
      </c>
      <c r="C9" s="191">
        <v>136255</v>
      </c>
      <c r="D9" s="82">
        <v>1.0440864555429159</v>
      </c>
      <c r="E9" s="83">
        <v>6007</v>
      </c>
      <c r="F9" s="191">
        <v>177244</v>
      </c>
      <c r="G9" s="191">
        <v>168270</v>
      </c>
      <c r="H9" s="82">
        <v>1.0533309562013431</v>
      </c>
      <c r="I9" s="83">
        <v>8974</v>
      </c>
      <c r="J9" s="82">
        <v>0.80263365755681437</v>
      </c>
      <c r="K9" s="82">
        <v>0.80974029833006478</v>
      </c>
      <c r="L9" s="81">
        <v>-7.1066407732504056E-3</v>
      </c>
    </row>
    <row r="10" spans="1:17" x14ac:dyDescent="0.4">
      <c r="A10" s="38" t="s">
        <v>86</v>
      </c>
      <c r="B10" s="183">
        <v>11656</v>
      </c>
      <c r="C10" s="183">
        <v>12802</v>
      </c>
      <c r="D10" s="84">
        <v>0.9104827370723324</v>
      </c>
      <c r="E10" s="71">
        <v>-1146</v>
      </c>
      <c r="F10" s="183">
        <v>15000</v>
      </c>
      <c r="G10" s="183">
        <v>15000</v>
      </c>
      <c r="H10" s="84">
        <v>1</v>
      </c>
      <c r="I10" s="71">
        <v>0</v>
      </c>
      <c r="J10" s="84">
        <v>0.77706666666666668</v>
      </c>
      <c r="K10" s="84">
        <v>0.85346666666666671</v>
      </c>
      <c r="L10" s="89">
        <v>-7.6400000000000023E-2</v>
      </c>
    </row>
    <row r="11" spans="1:17" x14ac:dyDescent="0.4">
      <c r="A11" s="38" t="s">
        <v>104</v>
      </c>
      <c r="B11" s="183">
        <v>32133</v>
      </c>
      <c r="C11" s="183">
        <v>27223</v>
      </c>
      <c r="D11" s="84">
        <v>1.1803621937332403</v>
      </c>
      <c r="E11" s="71">
        <v>4910</v>
      </c>
      <c r="F11" s="183">
        <v>46449</v>
      </c>
      <c r="G11" s="183">
        <v>34635</v>
      </c>
      <c r="H11" s="84">
        <v>1.3411000433087916</v>
      </c>
      <c r="I11" s="71">
        <v>11814</v>
      </c>
      <c r="J11" s="84">
        <v>0.6917909965768908</v>
      </c>
      <c r="K11" s="84">
        <v>0.78599682402194315</v>
      </c>
      <c r="L11" s="89">
        <v>-9.4205827445052348E-2</v>
      </c>
    </row>
    <row r="12" spans="1:17" x14ac:dyDescent="0.4">
      <c r="A12" s="38" t="s">
        <v>82</v>
      </c>
      <c r="B12" s="183">
        <v>20851</v>
      </c>
      <c r="C12" s="183">
        <v>17963</v>
      </c>
      <c r="D12" s="84">
        <v>1.1607749262372655</v>
      </c>
      <c r="E12" s="71">
        <v>2888</v>
      </c>
      <c r="F12" s="183">
        <v>28338</v>
      </c>
      <c r="G12" s="183">
        <v>22067</v>
      </c>
      <c r="H12" s="84">
        <v>1.2841799972810077</v>
      </c>
      <c r="I12" s="71">
        <v>6271</v>
      </c>
      <c r="J12" s="84">
        <v>0.73579645705413221</v>
      </c>
      <c r="K12" s="84">
        <v>0.8140209362396339</v>
      </c>
      <c r="L12" s="89">
        <v>-7.8224479185501683E-2</v>
      </c>
    </row>
    <row r="13" spans="1:17" x14ac:dyDescent="0.4">
      <c r="A13" s="38" t="s">
        <v>83</v>
      </c>
      <c r="B13" s="183">
        <v>21162</v>
      </c>
      <c r="C13" s="183">
        <v>19184</v>
      </c>
      <c r="D13" s="84">
        <v>1.1031067556296914</v>
      </c>
      <c r="E13" s="71">
        <v>1978</v>
      </c>
      <c r="F13" s="183">
        <v>37026</v>
      </c>
      <c r="G13" s="183">
        <v>31668</v>
      </c>
      <c r="H13" s="84">
        <v>1.1691928760894279</v>
      </c>
      <c r="I13" s="71">
        <v>5358</v>
      </c>
      <c r="J13" s="84">
        <v>0.57154432020742185</v>
      </c>
      <c r="K13" s="84">
        <v>0.60578501957812303</v>
      </c>
      <c r="L13" s="89">
        <v>-3.4240699370701178E-2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3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82">
        <v>0</v>
      </c>
      <c r="C16" s="182">
        <v>6947</v>
      </c>
      <c r="D16" s="35">
        <v>0</v>
      </c>
      <c r="E16" s="36">
        <v>-6947</v>
      </c>
      <c r="F16" s="182">
        <v>0</v>
      </c>
      <c r="G16" s="182">
        <v>7569</v>
      </c>
      <c r="H16" s="35">
        <v>0</v>
      </c>
      <c r="I16" s="48">
        <v>-7569</v>
      </c>
      <c r="J16" s="35" t="e">
        <v>#DIV/0!</v>
      </c>
      <c r="K16" s="35">
        <v>0.91782269784647907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47030</v>
      </c>
      <c r="C19" s="121">
        <v>47316</v>
      </c>
      <c r="D19" s="88">
        <v>0.99395553301208894</v>
      </c>
      <c r="E19" s="74">
        <v>-286</v>
      </c>
      <c r="F19" s="121">
        <v>66358</v>
      </c>
      <c r="G19" s="121">
        <v>62640</v>
      </c>
      <c r="H19" s="88">
        <v>1.0593550446998723</v>
      </c>
      <c r="I19" s="74">
        <v>3718</v>
      </c>
      <c r="J19" s="88">
        <v>0.70873142650471688</v>
      </c>
      <c r="K19" s="88">
        <v>0.75536398467432952</v>
      </c>
      <c r="L19" s="87">
        <v>-4.6632558169612648E-2</v>
      </c>
    </row>
    <row r="20" spans="1:12" x14ac:dyDescent="0.4">
      <c r="A20" s="37" t="s">
        <v>173</v>
      </c>
      <c r="B20" s="191">
        <v>11</v>
      </c>
      <c r="C20" s="186">
        <v>3297</v>
      </c>
      <c r="D20" s="82">
        <v>3.3363663936912345E-3</v>
      </c>
      <c r="E20" s="83">
        <v>-3286</v>
      </c>
      <c r="F20" s="191">
        <v>150</v>
      </c>
      <c r="G20" s="186">
        <v>4340</v>
      </c>
      <c r="H20" s="82">
        <v>3.4562211981566823E-2</v>
      </c>
      <c r="I20" s="83">
        <v>-4190</v>
      </c>
      <c r="J20" s="82">
        <v>7.3333333333333334E-2</v>
      </c>
      <c r="K20" s="82">
        <v>0.75967741935483868</v>
      </c>
      <c r="L20" s="81">
        <v>-0.68634408602150532</v>
      </c>
    </row>
    <row r="21" spans="1:12" x14ac:dyDescent="0.4">
      <c r="A21" s="38" t="s">
        <v>104</v>
      </c>
      <c r="B21" s="183">
        <v>2809</v>
      </c>
      <c r="C21" s="182">
        <v>3209</v>
      </c>
      <c r="D21" s="84">
        <v>0.87535057650358372</v>
      </c>
      <c r="E21" s="71">
        <v>-400</v>
      </c>
      <c r="F21" s="183">
        <v>4500</v>
      </c>
      <c r="G21" s="182">
        <v>4500</v>
      </c>
      <c r="H21" s="84">
        <v>1</v>
      </c>
      <c r="I21" s="71">
        <v>0</v>
      </c>
      <c r="J21" s="84">
        <v>0.62422222222222223</v>
      </c>
      <c r="K21" s="84">
        <v>0.71311111111111114</v>
      </c>
      <c r="L21" s="89">
        <v>-8.8888888888888906E-2</v>
      </c>
    </row>
    <row r="22" spans="1:12" x14ac:dyDescent="0.4">
      <c r="A22" s="38" t="s">
        <v>123</v>
      </c>
      <c r="B22" s="183">
        <v>3022</v>
      </c>
      <c r="C22" s="182">
        <v>2602</v>
      </c>
      <c r="D22" s="84">
        <v>1.1614142966948502</v>
      </c>
      <c r="E22" s="71">
        <v>420</v>
      </c>
      <c r="F22" s="183">
        <v>4375</v>
      </c>
      <c r="G22" s="182">
        <v>4225</v>
      </c>
      <c r="H22" s="84">
        <v>1.0355029585798816</v>
      </c>
      <c r="I22" s="71">
        <v>150</v>
      </c>
      <c r="J22" s="84">
        <v>0.6907428571428571</v>
      </c>
      <c r="K22" s="84">
        <v>0.61585798816568049</v>
      </c>
      <c r="L22" s="89">
        <v>7.4884868977176611E-2</v>
      </c>
    </row>
    <row r="23" spans="1:12" x14ac:dyDescent="0.4">
      <c r="A23" s="38" t="s">
        <v>172</v>
      </c>
      <c r="B23" s="183">
        <v>3675</v>
      </c>
      <c r="C23" s="182">
        <v>4089</v>
      </c>
      <c r="D23" s="84">
        <v>0.89875275128393251</v>
      </c>
      <c r="E23" s="71">
        <v>-414</v>
      </c>
      <c r="F23" s="183">
        <v>3900</v>
      </c>
      <c r="G23" s="182">
        <v>4200</v>
      </c>
      <c r="H23" s="84">
        <v>0.9285714285714286</v>
      </c>
      <c r="I23" s="71">
        <v>-300</v>
      </c>
      <c r="J23" s="84">
        <v>0.94230769230769229</v>
      </c>
      <c r="K23" s="84">
        <v>0.97357142857142853</v>
      </c>
      <c r="L23" s="89">
        <v>-3.1263736263736241E-2</v>
      </c>
    </row>
    <row r="24" spans="1:12" x14ac:dyDescent="0.4">
      <c r="A24" s="38" t="s">
        <v>171</v>
      </c>
      <c r="B24" s="185">
        <v>4035</v>
      </c>
      <c r="C24" s="184">
        <v>4084</v>
      </c>
      <c r="D24" s="79">
        <v>0.988001958863859</v>
      </c>
      <c r="E24" s="70">
        <v>-49</v>
      </c>
      <c r="F24" s="185">
        <v>4500</v>
      </c>
      <c r="G24" s="184">
        <v>4195</v>
      </c>
      <c r="H24" s="79">
        <v>1.0727056019070322</v>
      </c>
      <c r="I24" s="70">
        <v>305</v>
      </c>
      <c r="J24" s="79">
        <v>0.89666666666666661</v>
      </c>
      <c r="K24" s="79">
        <v>0.97353992848629323</v>
      </c>
      <c r="L24" s="78">
        <v>-7.6873261819626615E-2</v>
      </c>
    </row>
    <row r="25" spans="1:12" x14ac:dyDescent="0.4">
      <c r="A25" s="44" t="s">
        <v>170</v>
      </c>
      <c r="B25" s="183">
        <v>2472</v>
      </c>
      <c r="C25" s="182">
        <v>2506</v>
      </c>
      <c r="D25" s="84">
        <v>0.98643256185155626</v>
      </c>
      <c r="E25" s="71">
        <v>-34</v>
      </c>
      <c r="F25" s="183">
        <v>4500</v>
      </c>
      <c r="G25" s="182">
        <v>4500</v>
      </c>
      <c r="H25" s="84">
        <v>1</v>
      </c>
      <c r="I25" s="71">
        <v>0</v>
      </c>
      <c r="J25" s="84">
        <v>0.54933333333333334</v>
      </c>
      <c r="K25" s="84">
        <v>0.55688888888888888</v>
      </c>
      <c r="L25" s="89">
        <v>-7.5555555555555376E-3</v>
      </c>
    </row>
    <row r="26" spans="1:12" x14ac:dyDescent="0.4">
      <c r="A26" s="44" t="s">
        <v>119</v>
      </c>
      <c r="B26" s="183">
        <v>3204</v>
      </c>
      <c r="C26" s="182">
        <v>4008</v>
      </c>
      <c r="D26" s="84">
        <v>0.79940119760479045</v>
      </c>
      <c r="E26" s="71">
        <v>-804</v>
      </c>
      <c r="F26" s="183">
        <v>4040</v>
      </c>
      <c r="G26" s="182">
        <v>4350</v>
      </c>
      <c r="H26" s="84">
        <v>0.92873563218390809</v>
      </c>
      <c r="I26" s="71">
        <v>-310</v>
      </c>
      <c r="J26" s="84">
        <v>0.79306930693069311</v>
      </c>
      <c r="K26" s="84">
        <v>0.92137931034482756</v>
      </c>
      <c r="L26" s="89">
        <v>-0.12831000341413445</v>
      </c>
    </row>
    <row r="27" spans="1:12" x14ac:dyDescent="0.4">
      <c r="A27" s="38" t="s">
        <v>169</v>
      </c>
      <c r="B27" s="183">
        <v>2486</v>
      </c>
      <c r="C27" s="182">
        <v>3387</v>
      </c>
      <c r="D27" s="84">
        <v>0.73398287570121046</v>
      </c>
      <c r="E27" s="71">
        <v>-901</v>
      </c>
      <c r="F27" s="183">
        <v>4045</v>
      </c>
      <c r="G27" s="182">
        <v>4350</v>
      </c>
      <c r="H27" s="84">
        <v>0.92988505747126438</v>
      </c>
      <c r="I27" s="71">
        <v>-305</v>
      </c>
      <c r="J27" s="84">
        <v>0.61458590852904815</v>
      </c>
      <c r="K27" s="84">
        <v>0.77862068965517239</v>
      </c>
      <c r="L27" s="89">
        <v>-0.16403478112612424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1960</v>
      </c>
      <c r="C29" s="184">
        <v>2219</v>
      </c>
      <c r="D29" s="79">
        <v>0.88328075709779175</v>
      </c>
      <c r="E29" s="70">
        <v>-259</v>
      </c>
      <c r="F29" s="185">
        <v>2550</v>
      </c>
      <c r="G29" s="184">
        <v>2545</v>
      </c>
      <c r="H29" s="79">
        <v>1.0019646365422397</v>
      </c>
      <c r="I29" s="70">
        <v>5</v>
      </c>
      <c r="J29" s="79">
        <v>0.7686274509803922</v>
      </c>
      <c r="K29" s="79">
        <v>0.87190569744597246</v>
      </c>
      <c r="L29" s="78">
        <v>-0.10327824646558026</v>
      </c>
    </row>
    <row r="30" spans="1:12" x14ac:dyDescent="0.4">
      <c r="A30" s="44" t="s">
        <v>115</v>
      </c>
      <c r="B30" s="183">
        <v>1185</v>
      </c>
      <c r="C30" s="182">
        <v>1306</v>
      </c>
      <c r="D30" s="84">
        <v>0.9073506891271057</v>
      </c>
      <c r="E30" s="71">
        <v>-121</v>
      </c>
      <c r="F30" s="183">
        <v>1950</v>
      </c>
      <c r="G30" s="182">
        <v>1940</v>
      </c>
      <c r="H30" s="84">
        <v>1.0051546391752577</v>
      </c>
      <c r="I30" s="71">
        <v>10</v>
      </c>
      <c r="J30" s="84">
        <v>0.60769230769230764</v>
      </c>
      <c r="K30" s="84">
        <v>0.67319587628865984</v>
      </c>
      <c r="L30" s="89">
        <v>-6.5503568596352202E-2</v>
      </c>
    </row>
    <row r="31" spans="1:12" x14ac:dyDescent="0.4">
      <c r="A31" s="38" t="s">
        <v>114</v>
      </c>
      <c r="B31" s="183">
        <v>3263</v>
      </c>
      <c r="C31" s="182">
        <v>3568</v>
      </c>
      <c r="D31" s="84">
        <v>0.91451793721973096</v>
      </c>
      <c r="E31" s="71">
        <v>-305</v>
      </c>
      <c r="F31" s="183">
        <v>4500</v>
      </c>
      <c r="G31" s="182">
        <v>4490</v>
      </c>
      <c r="H31" s="84">
        <v>1.0022271714922049</v>
      </c>
      <c r="I31" s="71">
        <v>10</v>
      </c>
      <c r="J31" s="84">
        <v>0.72511111111111115</v>
      </c>
      <c r="K31" s="84">
        <v>0.79465478841870829</v>
      </c>
      <c r="L31" s="89">
        <v>-6.954367730759714E-2</v>
      </c>
    </row>
    <row r="32" spans="1:12" x14ac:dyDescent="0.4">
      <c r="A32" s="44" t="s">
        <v>113</v>
      </c>
      <c r="B32" s="185">
        <v>3214</v>
      </c>
      <c r="C32" s="184">
        <v>2682</v>
      </c>
      <c r="D32" s="79">
        <v>1.1983594332587622</v>
      </c>
      <c r="E32" s="70">
        <v>532</v>
      </c>
      <c r="F32" s="185">
        <v>4500</v>
      </c>
      <c r="G32" s="184">
        <v>4350</v>
      </c>
      <c r="H32" s="79">
        <v>1.0344827586206897</v>
      </c>
      <c r="I32" s="70">
        <v>150</v>
      </c>
      <c r="J32" s="79">
        <v>0.7142222222222222</v>
      </c>
      <c r="K32" s="79">
        <v>0.61655172413793102</v>
      </c>
      <c r="L32" s="78">
        <v>9.767049808429118E-2</v>
      </c>
    </row>
    <row r="33" spans="1:12" x14ac:dyDescent="0.4">
      <c r="A33" s="44" t="s">
        <v>112</v>
      </c>
      <c r="B33" s="185">
        <v>3944</v>
      </c>
      <c r="C33" s="184">
        <v>4153</v>
      </c>
      <c r="D33" s="79">
        <v>0.94967493378280765</v>
      </c>
      <c r="E33" s="70">
        <v>-209</v>
      </c>
      <c r="F33" s="185">
        <v>5850</v>
      </c>
      <c r="G33" s="184">
        <v>5845</v>
      </c>
      <c r="H33" s="79">
        <v>1.0008554319931566</v>
      </c>
      <c r="I33" s="70">
        <v>5</v>
      </c>
      <c r="J33" s="79">
        <v>0.67418803418803419</v>
      </c>
      <c r="K33" s="79">
        <v>0.71052181351582544</v>
      </c>
      <c r="L33" s="78">
        <v>-3.6333779327791249E-2</v>
      </c>
    </row>
    <row r="34" spans="1:12" x14ac:dyDescent="0.4">
      <c r="A34" s="38" t="s">
        <v>167</v>
      </c>
      <c r="B34" s="183">
        <v>3454</v>
      </c>
      <c r="C34" s="182">
        <v>3628</v>
      </c>
      <c r="D34" s="84">
        <v>0.95203969128996691</v>
      </c>
      <c r="E34" s="71">
        <v>-174</v>
      </c>
      <c r="F34" s="183">
        <v>4500</v>
      </c>
      <c r="G34" s="182">
        <v>4485</v>
      </c>
      <c r="H34" s="84">
        <v>1.0033444816053512</v>
      </c>
      <c r="I34" s="71">
        <v>15</v>
      </c>
      <c r="J34" s="84">
        <v>0.76755555555555555</v>
      </c>
      <c r="K34" s="84">
        <v>0.80891861761426975</v>
      </c>
      <c r="L34" s="89">
        <v>-4.1363062058714206E-2</v>
      </c>
    </row>
    <row r="35" spans="1:12" x14ac:dyDescent="0.4">
      <c r="A35" s="44" t="s">
        <v>166</v>
      </c>
      <c r="B35" s="183">
        <v>8296</v>
      </c>
      <c r="C35" s="182">
        <v>2578</v>
      </c>
      <c r="D35" s="84">
        <v>3.2179984484096198</v>
      </c>
      <c r="E35" s="71">
        <v>5718</v>
      </c>
      <c r="F35" s="183">
        <v>12498</v>
      </c>
      <c r="G35" s="182">
        <v>4325</v>
      </c>
      <c r="H35" s="84">
        <v>2.8897109826589595</v>
      </c>
      <c r="I35" s="71">
        <v>8173</v>
      </c>
      <c r="J35" s="84">
        <v>0.66378620579292691</v>
      </c>
      <c r="K35" s="84">
        <v>0.59606936416184975</v>
      </c>
      <c r="L35" s="89">
        <v>6.7716841631077163E-2</v>
      </c>
    </row>
    <row r="36" spans="1:12" x14ac:dyDescent="0.4">
      <c r="A36" s="69" t="s">
        <v>93</v>
      </c>
      <c r="B36" s="121">
        <v>3035</v>
      </c>
      <c r="C36" s="121">
        <v>2939</v>
      </c>
      <c r="D36" s="88">
        <v>1.0326641714869003</v>
      </c>
      <c r="E36" s="74">
        <v>96</v>
      </c>
      <c r="F36" s="121">
        <v>4446</v>
      </c>
      <c r="G36" s="121">
        <v>4368</v>
      </c>
      <c r="H36" s="88">
        <v>1.0178571428571428</v>
      </c>
      <c r="I36" s="74">
        <v>78</v>
      </c>
      <c r="J36" s="88">
        <v>0.68263607737291943</v>
      </c>
      <c r="K36" s="88">
        <v>0.6728479853479854</v>
      </c>
      <c r="L36" s="87">
        <v>9.7880920249340253E-3</v>
      </c>
    </row>
    <row r="37" spans="1:12" x14ac:dyDescent="0.4">
      <c r="A37" s="37" t="s">
        <v>109</v>
      </c>
      <c r="B37" s="191">
        <v>2369</v>
      </c>
      <c r="C37" s="186">
        <v>2188</v>
      </c>
      <c r="D37" s="82">
        <v>1.0827239488117002</v>
      </c>
      <c r="E37" s="83">
        <v>181</v>
      </c>
      <c r="F37" s="191">
        <v>3315</v>
      </c>
      <c r="G37" s="186">
        <v>3237</v>
      </c>
      <c r="H37" s="82">
        <v>1.0240963855421688</v>
      </c>
      <c r="I37" s="83">
        <v>78</v>
      </c>
      <c r="J37" s="82">
        <v>0.71463046757164406</v>
      </c>
      <c r="K37" s="82">
        <v>0.67593450725980841</v>
      </c>
      <c r="L37" s="81">
        <v>3.8695960311835642E-2</v>
      </c>
    </row>
    <row r="38" spans="1:12" x14ac:dyDescent="0.4">
      <c r="A38" s="38" t="s">
        <v>108</v>
      </c>
      <c r="B38" s="183">
        <v>666</v>
      </c>
      <c r="C38" s="182">
        <v>751</v>
      </c>
      <c r="D38" s="84">
        <v>0.8868175765645806</v>
      </c>
      <c r="E38" s="71">
        <v>-85</v>
      </c>
      <c r="F38" s="183">
        <v>1131</v>
      </c>
      <c r="G38" s="182">
        <v>1131</v>
      </c>
      <c r="H38" s="84">
        <v>1</v>
      </c>
      <c r="I38" s="71">
        <v>0</v>
      </c>
      <c r="J38" s="84">
        <v>0.58885941644562334</v>
      </c>
      <c r="K38" s="84">
        <v>0.66401414677276749</v>
      </c>
      <c r="L38" s="89">
        <v>-7.5154730327144148E-2</v>
      </c>
    </row>
    <row r="39" spans="1:12" s="57" customFormat="1" x14ac:dyDescent="0.4">
      <c r="A39" s="66" t="s">
        <v>107</v>
      </c>
      <c r="B39" s="110">
        <v>265156</v>
      </c>
      <c r="C39" s="110">
        <v>269213</v>
      </c>
      <c r="D39" s="76">
        <v>0.98493014824692715</v>
      </c>
      <c r="E39" s="77">
        <v>-4057</v>
      </c>
      <c r="F39" s="110">
        <v>361183</v>
      </c>
      <c r="G39" s="110">
        <v>344593</v>
      </c>
      <c r="H39" s="76">
        <v>1.048143752194618</v>
      </c>
      <c r="I39" s="77">
        <v>16590</v>
      </c>
      <c r="J39" s="76">
        <v>0.73413200510544518</v>
      </c>
      <c r="K39" s="76">
        <v>0.78124918381975261</v>
      </c>
      <c r="L39" s="90">
        <v>-4.7117178714307428E-2</v>
      </c>
    </row>
    <row r="40" spans="1:12" x14ac:dyDescent="0.4">
      <c r="A40" s="38" t="s">
        <v>84</v>
      </c>
      <c r="B40" s="182">
        <v>115611</v>
      </c>
      <c r="C40" s="190">
        <v>115457</v>
      </c>
      <c r="D40" s="98">
        <v>1.0013338299107026</v>
      </c>
      <c r="E40" s="70">
        <v>154</v>
      </c>
      <c r="F40" s="189">
        <v>134477</v>
      </c>
      <c r="G40" s="182">
        <v>131564</v>
      </c>
      <c r="H40" s="79">
        <v>1.0221413152534129</v>
      </c>
      <c r="I40" s="71">
        <v>2913</v>
      </c>
      <c r="J40" s="84">
        <v>0.8597083516140307</v>
      </c>
      <c r="K40" s="84">
        <v>0.87757289228056312</v>
      </c>
      <c r="L40" s="89">
        <v>-1.7864540666532425E-2</v>
      </c>
    </row>
    <row r="41" spans="1:12" x14ac:dyDescent="0.4">
      <c r="A41" s="38" t="s">
        <v>165</v>
      </c>
      <c r="B41" s="182">
        <v>4528</v>
      </c>
      <c r="C41" s="182">
        <v>4413</v>
      </c>
      <c r="D41" s="82">
        <v>1.0260593700430547</v>
      </c>
      <c r="E41" s="70">
        <v>115</v>
      </c>
      <c r="F41" s="183">
        <v>6454</v>
      </c>
      <c r="G41" s="182">
        <v>6457</v>
      </c>
      <c r="H41" s="79">
        <v>0.99953538795106089</v>
      </c>
      <c r="I41" s="71">
        <v>-3</v>
      </c>
      <c r="J41" s="84">
        <v>0.70158041524635884</v>
      </c>
      <c r="K41" s="84">
        <v>0.68344432398946875</v>
      </c>
      <c r="L41" s="89">
        <v>1.8136091256890086E-2</v>
      </c>
    </row>
    <row r="42" spans="1:12" x14ac:dyDescent="0.4">
      <c r="A42" s="38" t="s">
        <v>105</v>
      </c>
      <c r="B42" s="182">
        <v>13099</v>
      </c>
      <c r="C42" s="182">
        <v>10423</v>
      </c>
      <c r="D42" s="82">
        <v>1.2567399021394992</v>
      </c>
      <c r="E42" s="70">
        <v>2676</v>
      </c>
      <c r="F42" s="183">
        <v>15419</v>
      </c>
      <c r="G42" s="182">
        <v>12450</v>
      </c>
      <c r="H42" s="79">
        <v>1.2384738955823293</v>
      </c>
      <c r="I42" s="71">
        <v>2969</v>
      </c>
      <c r="J42" s="84">
        <v>0.8495362863998962</v>
      </c>
      <c r="K42" s="84">
        <v>0.83718875502008028</v>
      </c>
      <c r="L42" s="89">
        <v>1.2347531379815924E-2</v>
      </c>
    </row>
    <row r="43" spans="1:12" x14ac:dyDescent="0.4">
      <c r="A43" s="44" t="s">
        <v>104</v>
      </c>
      <c r="B43" s="182">
        <v>26206</v>
      </c>
      <c r="C43" s="182">
        <v>24443</v>
      </c>
      <c r="D43" s="82">
        <v>1.0721269893220964</v>
      </c>
      <c r="E43" s="70">
        <v>1763</v>
      </c>
      <c r="F43" s="183">
        <v>44639</v>
      </c>
      <c r="G43" s="182">
        <v>35941</v>
      </c>
      <c r="H43" s="79">
        <v>1.2420077348988621</v>
      </c>
      <c r="I43" s="71">
        <v>8698</v>
      </c>
      <c r="J43" s="84">
        <v>0.5870651224265776</v>
      </c>
      <c r="K43" s="84">
        <v>0.68008680893686879</v>
      </c>
      <c r="L43" s="89">
        <v>-9.3021686510291191E-2</v>
      </c>
    </row>
    <row r="44" spans="1:12" x14ac:dyDescent="0.4">
      <c r="A44" s="44" t="s">
        <v>103</v>
      </c>
      <c r="B44" s="182">
        <v>16306</v>
      </c>
      <c r="C44" s="182">
        <v>18593</v>
      </c>
      <c r="D44" s="82">
        <v>0.87699671919539612</v>
      </c>
      <c r="E44" s="70">
        <v>-2287</v>
      </c>
      <c r="F44" s="183">
        <v>21720</v>
      </c>
      <c r="G44" s="182">
        <v>21441</v>
      </c>
      <c r="H44" s="79">
        <v>1.0130124527773892</v>
      </c>
      <c r="I44" s="71">
        <v>279</v>
      </c>
      <c r="J44" s="84">
        <v>0.75073664825046038</v>
      </c>
      <c r="K44" s="84">
        <v>0.86717037451611401</v>
      </c>
      <c r="L44" s="89">
        <v>-0.11643372626565363</v>
      </c>
    </row>
    <row r="45" spans="1:12" x14ac:dyDescent="0.4">
      <c r="A45" s="38" t="s">
        <v>82</v>
      </c>
      <c r="B45" s="182">
        <v>34684</v>
      </c>
      <c r="C45" s="182">
        <v>41346</v>
      </c>
      <c r="D45" s="82">
        <v>0.8388719585933343</v>
      </c>
      <c r="E45" s="70">
        <v>-6662</v>
      </c>
      <c r="F45" s="183">
        <v>52627</v>
      </c>
      <c r="G45" s="182">
        <v>62315</v>
      </c>
      <c r="H45" s="79">
        <v>0.84453181416994305</v>
      </c>
      <c r="I45" s="71">
        <v>-9688</v>
      </c>
      <c r="J45" s="84">
        <v>0.65905333764037466</v>
      </c>
      <c r="K45" s="84">
        <v>0.66349995988124855</v>
      </c>
      <c r="L45" s="89">
        <v>-4.4466222408738876E-3</v>
      </c>
    </row>
    <row r="46" spans="1:12" x14ac:dyDescent="0.4">
      <c r="A46" s="38" t="s">
        <v>83</v>
      </c>
      <c r="B46" s="182">
        <v>22388</v>
      </c>
      <c r="C46" s="182">
        <v>23547</v>
      </c>
      <c r="D46" s="82">
        <v>0.95077929247887205</v>
      </c>
      <c r="E46" s="70">
        <v>-1159</v>
      </c>
      <c r="F46" s="188">
        <v>32670</v>
      </c>
      <c r="G46" s="182">
        <v>29299</v>
      </c>
      <c r="H46" s="79">
        <v>1.1150551213351991</v>
      </c>
      <c r="I46" s="71">
        <v>3371</v>
      </c>
      <c r="J46" s="84">
        <v>0.68527701254973983</v>
      </c>
      <c r="K46" s="84">
        <v>0.80367930646097141</v>
      </c>
      <c r="L46" s="89">
        <v>-0.11840229391123158</v>
      </c>
    </row>
    <row r="47" spans="1:12" x14ac:dyDescent="0.4">
      <c r="A47" s="38" t="s">
        <v>81</v>
      </c>
      <c r="B47" s="182">
        <v>6140</v>
      </c>
      <c r="C47" s="182">
        <v>6159</v>
      </c>
      <c r="D47" s="82">
        <v>0.99691508361747039</v>
      </c>
      <c r="E47" s="70">
        <v>-19</v>
      </c>
      <c r="F47" s="187">
        <v>8370</v>
      </c>
      <c r="G47" s="182">
        <v>8091</v>
      </c>
      <c r="H47" s="79">
        <v>1.0344827586206897</v>
      </c>
      <c r="I47" s="71">
        <v>279</v>
      </c>
      <c r="J47" s="84">
        <v>0.73357228195937874</v>
      </c>
      <c r="K47" s="84">
        <v>0.76121616611049314</v>
      </c>
      <c r="L47" s="89">
        <v>-2.7643884151114406E-2</v>
      </c>
    </row>
    <row r="48" spans="1:12" x14ac:dyDescent="0.4">
      <c r="A48" s="38" t="s">
        <v>164</v>
      </c>
      <c r="B48" s="182">
        <v>0</v>
      </c>
      <c r="C48" s="186">
        <v>0</v>
      </c>
      <c r="D48" s="82" t="e">
        <v>#DIV/0!</v>
      </c>
      <c r="E48" s="70">
        <v>0</v>
      </c>
      <c r="F48" s="183">
        <v>0</v>
      </c>
      <c r="G48" s="182">
        <v>0</v>
      </c>
      <c r="H48" s="79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82">
        <v>6938</v>
      </c>
      <c r="C49" s="182">
        <v>7572</v>
      </c>
      <c r="D49" s="82">
        <v>0.91627047015319596</v>
      </c>
      <c r="E49" s="70">
        <v>-634</v>
      </c>
      <c r="F49" s="185">
        <v>8370</v>
      </c>
      <c r="G49" s="182">
        <v>8370</v>
      </c>
      <c r="H49" s="79">
        <v>1</v>
      </c>
      <c r="I49" s="71">
        <v>0</v>
      </c>
      <c r="J49" s="84">
        <v>0.82891278375149346</v>
      </c>
      <c r="K49" s="84">
        <v>0.90465949820788527</v>
      </c>
      <c r="L49" s="89">
        <v>-7.5746714456391806E-2</v>
      </c>
    </row>
    <row r="50" spans="1:12" x14ac:dyDescent="0.4">
      <c r="A50" s="44" t="s">
        <v>78</v>
      </c>
      <c r="B50" s="182">
        <v>3758</v>
      </c>
      <c r="C50" s="184">
        <v>4385</v>
      </c>
      <c r="D50" s="82">
        <v>0.85701254275940708</v>
      </c>
      <c r="E50" s="70">
        <v>-627</v>
      </c>
      <c r="F50" s="183">
        <v>8370</v>
      </c>
      <c r="G50" s="182">
        <v>8370</v>
      </c>
      <c r="H50" s="79">
        <v>1</v>
      </c>
      <c r="I50" s="71">
        <v>0</v>
      </c>
      <c r="J50" s="84">
        <v>0.44898446833930705</v>
      </c>
      <c r="K50" s="79">
        <v>0.52389486260453999</v>
      </c>
      <c r="L50" s="78">
        <v>-7.4910394265232938E-2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82">
        <v>3726</v>
      </c>
      <c r="C52" s="182">
        <v>0</v>
      </c>
      <c r="D52" s="82" t="e">
        <v>#DIV/0!</v>
      </c>
      <c r="E52" s="71">
        <v>3726</v>
      </c>
      <c r="F52" s="183">
        <v>8088</v>
      </c>
      <c r="G52" s="182">
        <v>0</v>
      </c>
      <c r="H52" s="84" t="e">
        <v>#DIV/0!</v>
      </c>
      <c r="I52" s="71">
        <v>8088</v>
      </c>
      <c r="J52" s="84">
        <v>0.46068249258160238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82">
        <v>7140</v>
      </c>
      <c r="C53" s="182">
        <v>7622</v>
      </c>
      <c r="D53" s="82">
        <v>0.93676200472316973</v>
      </c>
      <c r="E53" s="71">
        <v>-482</v>
      </c>
      <c r="F53" s="183">
        <v>11399</v>
      </c>
      <c r="G53" s="182">
        <v>11535</v>
      </c>
      <c r="H53" s="84">
        <v>0.98820979627221495</v>
      </c>
      <c r="I53" s="71">
        <v>-136</v>
      </c>
      <c r="J53" s="84">
        <v>0.62637073427493639</v>
      </c>
      <c r="K53" s="84">
        <v>0.66077156480277421</v>
      </c>
      <c r="L53" s="89">
        <v>-3.4400830527837822E-2</v>
      </c>
    </row>
    <row r="54" spans="1:12" x14ac:dyDescent="0.4">
      <c r="A54" s="38" t="s">
        <v>77</v>
      </c>
      <c r="B54" s="182">
        <v>2095</v>
      </c>
      <c r="C54" s="182">
        <v>2462</v>
      </c>
      <c r="D54" s="82">
        <v>0.85093419983753049</v>
      </c>
      <c r="E54" s="71">
        <v>-367</v>
      </c>
      <c r="F54" s="183">
        <v>3600</v>
      </c>
      <c r="G54" s="182">
        <v>3780</v>
      </c>
      <c r="H54" s="84">
        <v>0.95238095238095233</v>
      </c>
      <c r="I54" s="71">
        <v>-180</v>
      </c>
      <c r="J54" s="84">
        <v>0.58194444444444449</v>
      </c>
      <c r="K54" s="84">
        <v>0.6513227513227513</v>
      </c>
      <c r="L54" s="89">
        <v>-6.9378306878306817E-2</v>
      </c>
    </row>
    <row r="55" spans="1:12" x14ac:dyDescent="0.4">
      <c r="A55" s="38" t="s">
        <v>76</v>
      </c>
      <c r="B55" s="182">
        <v>2537</v>
      </c>
      <c r="C55" s="182">
        <v>2791</v>
      </c>
      <c r="D55" s="82">
        <v>0.90899319240415621</v>
      </c>
      <c r="E55" s="71">
        <v>-254</v>
      </c>
      <c r="F55" s="183">
        <v>4980</v>
      </c>
      <c r="G55" s="182">
        <v>4980</v>
      </c>
      <c r="H55" s="84">
        <v>1</v>
      </c>
      <c r="I55" s="71">
        <v>0</v>
      </c>
      <c r="J55" s="84">
        <v>0.50943775100401611</v>
      </c>
      <c r="K55" s="84">
        <v>0.56044176706827309</v>
      </c>
      <c r="L55" s="89">
        <v>-5.1004016064256974E-2</v>
      </c>
    </row>
    <row r="56" spans="1:12" x14ac:dyDescent="0.4">
      <c r="A56" s="66" t="s">
        <v>99</v>
      </c>
      <c r="B56" s="110">
        <v>14310</v>
      </c>
      <c r="C56" s="110">
        <v>15167</v>
      </c>
      <c r="D56" s="76">
        <v>0.94349574734621222</v>
      </c>
      <c r="E56" s="77">
        <v>-857</v>
      </c>
      <c r="F56" s="110">
        <v>18570</v>
      </c>
      <c r="G56" s="110">
        <v>17428</v>
      </c>
      <c r="H56" s="76">
        <v>1.0655267385815927</v>
      </c>
      <c r="I56" s="77">
        <v>1142</v>
      </c>
      <c r="J56" s="76">
        <v>0.77059773828756062</v>
      </c>
      <c r="K56" s="76">
        <v>0.8702662382373193</v>
      </c>
      <c r="L56" s="90">
        <v>-9.9668499949758682E-2</v>
      </c>
    </row>
    <row r="57" spans="1:12" x14ac:dyDescent="0.4">
      <c r="A57" s="109" t="s">
        <v>163</v>
      </c>
      <c r="B57" s="181">
        <v>14310</v>
      </c>
      <c r="C57" s="181">
        <v>14869</v>
      </c>
      <c r="D57" s="107">
        <v>0.96240500369897097</v>
      </c>
      <c r="E57" s="106">
        <v>-559</v>
      </c>
      <c r="F57" s="181">
        <v>18570</v>
      </c>
      <c r="G57" s="181">
        <v>16366</v>
      </c>
      <c r="H57" s="107">
        <v>1.1346694366369303</v>
      </c>
      <c r="I57" s="106">
        <v>2204</v>
      </c>
      <c r="J57" s="105">
        <v>0.77059773828756062</v>
      </c>
      <c r="K57" s="105">
        <v>0.90852987901747528</v>
      </c>
      <c r="L57" s="104">
        <v>-0.13793214072991467</v>
      </c>
    </row>
    <row r="58" spans="1:12" x14ac:dyDescent="0.4">
      <c r="A58" s="33" t="s">
        <v>162</v>
      </c>
      <c r="B58" s="180">
        <v>0</v>
      </c>
      <c r="C58" s="180">
        <v>298</v>
      </c>
      <c r="D58" s="102">
        <v>0</v>
      </c>
      <c r="E58" s="67">
        <v>-298</v>
      </c>
      <c r="F58" s="180">
        <v>0</v>
      </c>
      <c r="G58" s="180">
        <v>1062</v>
      </c>
      <c r="H58" s="102">
        <v>0</v>
      </c>
      <c r="I58" s="67">
        <v>-1062</v>
      </c>
      <c r="J58" s="101" t="e">
        <v>#DIV/0!</v>
      </c>
      <c r="K58" s="101">
        <v>0.28060263653483991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2008年9月月間航空旅客輸送実績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９月(上旬)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189</v>
      </c>
      <c r="C4" s="277" t="s">
        <v>188</v>
      </c>
      <c r="D4" s="270" t="s">
        <v>90</v>
      </c>
      <c r="E4" s="270"/>
      <c r="F4" s="267" t="s">
        <v>189</v>
      </c>
      <c r="G4" s="267" t="s">
        <v>188</v>
      </c>
      <c r="H4" s="270" t="s">
        <v>90</v>
      </c>
      <c r="I4" s="270"/>
      <c r="J4" s="267" t="s">
        <v>189</v>
      </c>
      <c r="K4" s="267" t="s">
        <v>188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180184</v>
      </c>
      <c r="C6" s="145">
        <v>175994</v>
      </c>
      <c r="D6" s="65">
        <v>1.0238076298055616</v>
      </c>
      <c r="E6" s="80">
        <v>4190</v>
      </c>
      <c r="F6" s="145">
        <v>244677</v>
      </c>
      <c r="G6" s="145">
        <v>226908</v>
      </c>
      <c r="H6" s="65">
        <v>1.0783092707176476</v>
      </c>
      <c r="I6" s="80">
        <v>17769</v>
      </c>
      <c r="J6" s="65">
        <v>0.73641576445681445</v>
      </c>
      <c r="K6" s="65">
        <v>0.77561831226752698</v>
      </c>
      <c r="L6" s="75">
        <v>-3.9202547810712529E-2</v>
      </c>
    </row>
    <row r="7" spans="1:17" s="29" customFormat="1" x14ac:dyDescent="0.4">
      <c r="A7" s="66" t="s">
        <v>87</v>
      </c>
      <c r="B7" s="145">
        <v>92095</v>
      </c>
      <c r="C7" s="145">
        <v>87062</v>
      </c>
      <c r="D7" s="65">
        <v>1.0578093772254256</v>
      </c>
      <c r="E7" s="80">
        <v>5033</v>
      </c>
      <c r="F7" s="145">
        <v>124609</v>
      </c>
      <c r="G7" s="145">
        <v>112212</v>
      </c>
      <c r="H7" s="65">
        <v>1.1104783802088902</v>
      </c>
      <c r="I7" s="80">
        <v>12397</v>
      </c>
      <c r="J7" s="65">
        <v>0.73907181664245758</v>
      </c>
      <c r="K7" s="65">
        <v>0.77587067336826721</v>
      </c>
      <c r="L7" s="75">
        <v>-3.6798856725809626E-2</v>
      </c>
    </row>
    <row r="8" spans="1:17" x14ac:dyDescent="0.4">
      <c r="A8" s="69" t="s">
        <v>95</v>
      </c>
      <c r="B8" s="146">
        <v>74841</v>
      </c>
      <c r="C8" s="146">
        <v>69967</v>
      </c>
      <c r="D8" s="68">
        <v>1.069661411808424</v>
      </c>
      <c r="E8" s="73">
        <v>4874</v>
      </c>
      <c r="F8" s="146">
        <v>100710</v>
      </c>
      <c r="G8" s="146">
        <v>89896</v>
      </c>
      <c r="H8" s="68">
        <v>1.1202945626056777</v>
      </c>
      <c r="I8" s="73">
        <v>10814</v>
      </c>
      <c r="J8" s="68">
        <v>0.74313375037235629</v>
      </c>
      <c r="K8" s="68">
        <v>0.77831049212423242</v>
      </c>
      <c r="L8" s="72">
        <v>-3.5176741751876128E-2</v>
      </c>
    </row>
    <row r="9" spans="1:17" x14ac:dyDescent="0.4">
      <c r="A9" s="37" t="s">
        <v>84</v>
      </c>
      <c r="B9" s="191">
        <v>45753</v>
      </c>
      <c r="C9" s="191">
        <v>42214</v>
      </c>
      <c r="D9" s="45">
        <v>1.0838347467664755</v>
      </c>
      <c r="E9" s="51">
        <v>3539</v>
      </c>
      <c r="F9" s="191">
        <v>57997</v>
      </c>
      <c r="G9" s="191">
        <v>53213</v>
      </c>
      <c r="H9" s="45">
        <v>1.0899028432901734</v>
      </c>
      <c r="I9" s="51">
        <v>4784</v>
      </c>
      <c r="J9" s="45">
        <v>0.78888563201544903</v>
      </c>
      <c r="K9" s="45">
        <v>0.79330238851408486</v>
      </c>
      <c r="L9" s="58">
        <v>-4.416756498635821E-3</v>
      </c>
    </row>
    <row r="10" spans="1:17" x14ac:dyDescent="0.4">
      <c r="A10" s="38" t="s">
        <v>86</v>
      </c>
      <c r="B10" s="183">
        <v>4370</v>
      </c>
      <c r="C10" s="183">
        <v>4362</v>
      </c>
      <c r="D10" s="35">
        <v>1.0018340210912426</v>
      </c>
      <c r="E10" s="36">
        <v>8</v>
      </c>
      <c r="F10" s="183">
        <v>5000</v>
      </c>
      <c r="G10" s="183">
        <v>5000</v>
      </c>
      <c r="H10" s="35">
        <v>1</v>
      </c>
      <c r="I10" s="36">
        <v>0</v>
      </c>
      <c r="J10" s="35">
        <v>0.874</v>
      </c>
      <c r="K10" s="35">
        <v>0.87239999999999995</v>
      </c>
      <c r="L10" s="34">
        <v>1.6000000000000458E-3</v>
      </c>
    </row>
    <row r="11" spans="1:17" x14ac:dyDescent="0.4">
      <c r="A11" s="38" t="s">
        <v>104</v>
      </c>
      <c r="B11" s="183">
        <v>11458</v>
      </c>
      <c r="C11" s="183">
        <v>9010</v>
      </c>
      <c r="D11" s="35">
        <v>1.2716981132075471</v>
      </c>
      <c r="E11" s="36">
        <v>2448</v>
      </c>
      <c r="F11" s="183">
        <v>15758</v>
      </c>
      <c r="G11" s="183">
        <v>11680</v>
      </c>
      <c r="H11" s="35">
        <v>1.3491438356164382</v>
      </c>
      <c r="I11" s="36">
        <v>4078</v>
      </c>
      <c r="J11" s="35">
        <v>0.72712273131108007</v>
      </c>
      <c r="K11" s="35">
        <v>0.77140410958904104</v>
      </c>
      <c r="L11" s="34">
        <v>-4.428137827796097E-2</v>
      </c>
    </row>
    <row r="12" spans="1:17" x14ac:dyDescent="0.4">
      <c r="A12" s="38" t="s">
        <v>82</v>
      </c>
      <c r="B12" s="183">
        <v>7113</v>
      </c>
      <c r="C12" s="183">
        <v>6124</v>
      </c>
      <c r="D12" s="35">
        <v>1.1614957544088831</v>
      </c>
      <c r="E12" s="36">
        <v>989</v>
      </c>
      <c r="F12" s="183">
        <v>9575</v>
      </c>
      <c r="G12" s="183">
        <v>7280</v>
      </c>
      <c r="H12" s="35">
        <v>1.3152472527472527</v>
      </c>
      <c r="I12" s="36">
        <v>2295</v>
      </c>
      <c r="J12" s="35">
        <v>0.7428720626631854</v>
      </c>
      <c r="K12" s="35">
        <v>0.84120879120879122</v>
      </c>
      <c r="L12" s="34">
        <v>-9.8336728545605823E-2</v>
      </c>
    </row>
    <row r="13" spans="1:17" x14ac:dyDescent="0.4">
      <c r="A13" s="38" t="s">
        <v>83</v>
      </c>
      <c r="B13" s="183">
        <v>6147</v>
      </c>
      <c r="C13" s="183">
        <v>6034</v>
      </c>
      <c r="D13" s="35">
        <v>1.0187272124627114</v>
      </c>
      <c r="E13" s="36">
        <v>113</v>
      </c>
      <c r="F13" s="183">
        <v>12380</v>
      </c>
      <c r="G13" s="183">
        <v>10374</v>
      </c>
      <c r="H13" s="35">
        <v>1.1933680354732987</v>
      </c>
      <c r="I13" s="36">
        <v>2006</v>
      </c>
      <c r="J13" s="35">
        <v>0.49652665589660744</v>
      </c>
      <c r="K13" s="35">
        <v>0.58164642375168696</v>
      </c>
      <c r="L13" s="34">
        <v>-8.511976785507952E-2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176</v>
      </c>
      <c r="B16" s="182">
        <v>0</v>
      </c>
      <c r="C16" s="182">
        <v>2223</v>
      </c>
      <c r="D16" s="59">
        <v>0</v>
      </c>
      <c r="E16" s="36">
        <v>-2223</v>
      </c>
      <c r="F16" s="182">
        <v>0</v>
      </c>
      <c r="G16" s="182">
        <v>2349</v>
      </c>
      <c r="H16" s="45">
        <v>0</v>
      </c>
      <c r="I16" s="51">
        <v>-2349</v>
      </c>
      <c r="J16" s="35" t="e">
        <v>#DIV/0!</v>
      </c>
      <c r="K16" s="35">
        <v>0.94636015325670497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16370</v>
      </c>
      <c r="C19" s="146">
        <v>16024</v>
      </c>
      <c r="D19" s="68">
        <v>1.0215926110833748</v>
      </c>
      <c r="E19" s="73">
        <v>346</v>
      </c>
      <c r="F19" s="146">
        <v>22378</v>
      </c>
      <c r="G19" s="146">
        <v>20795</v>
      </c>
      <c r="H19" s="68">
        <v>1.0761240682856457</v>
      </c>
      <c r="I19" s="73">
        <v>1583</v>
      </c>
      <c r="J19" s="68">
        <v>0.73152203056573417</v>
      </c>
      <c r="K19" s="68">
        <v>0.77056984852127919</v>
      </c>
      <c r="L19" s="72">
        <v>-3.9047817955545017E-2</v>
      </c>
    </row>
    <row r="20" spans="1:12" x14ac:dyDescent="0.4">
      <c r="A20" s="37" t="s">
        <v>173</v>
      </c>
      <c r="B20" s="186">
        <v>0</v>
      </c>
      <c r="C20" s="186">
        <v>904</v>
      </c>
      <c r="D20" s="35">
        <v>0</v>
      </c>
      <c r="E20" s="36">
        <v>-904</v>
      </c>
      <c r="F20" s="186">
        <v>0</v>
      </c>
      <c r="G20" s="186">
        <v>1350</v>
      </c>
      <c r="H20" s="45">
        <v>0</v>
      </c>
      <c r="I20" s="36">
        <v>-1350</v>
      </c>
      <c r="J20" s="35" t="e">
        <v>#DIV/0!</v>
      </c>
      <c r="K20" s="35">
        <v>0.66962962962962957</v>
      </c>
      <c r="L20" s="58" t="e">
        <v>#DIV/0!</v>
      </c>
    </row>
    <row r="21" spans="1:12" x14ac:dyDescent="0.4">
      <c r="A21" s="38" t="s">
        <v>104</v>
      </c>
      <c r="B21" s="182">
        <v>914</v>
      </c>
      <c r="C21" s="182">
        <v>1019</v>
      </c>
      <c r="D21" s="35">
        <v>0.89695780176643769</v>
      </c>
      <c r="E21" s="36">
        <v>-105</v>
      </c>
      <c r="F21" s="182">
        <v>1500</v>
      </c>
      <c r="G21" s="182">
        <v>1500</v>
      </c>
      <c r="H21" s="35">
        <v>1</v>
      </c>
      <c r="I21" s="36">
        <v>0</v>
      </c>
      <c r="J21" s="42">
        <v>0.60933333333333328</v>
      </c>
      <c r="K21" s="35">
        <v>0.67933333333333334</v>
      </c>
      <c r="L21" s="34">
        <v>-7.0000000000000062E-2</v>
      </c>
    </row>
    <row r="22" spans="1:12" x14ac:dyDescent="0.4">
      <c r="A22" s="38" t="s">
        <v>123</v>
      </c>
      <c r="B22" s="182">
        <v>957</v>
      </c>
      <c r="C22" s="182">
        <v>970</v>
      </c>
      <c r="D22" s="35">
        <v>0.98659793814432994</v>
      </c>
      <c r="E22" s="36">
        <v>-13</v>
      </c>
      <c r="F22" s="182">
        <v>1455</v>
      </c>
      <c r="G22" s="182">
        <v>1465</v>
      </c>
      <c r="H22" s="42">
        <v>0.99317406143344711</v>
      </c>
      <c r="I22" s="36">
        <v>-10</v>
      </c>
      <c r="J22" s="35">
        <v>0.65773195876288659</v>
      </c>
      <c r="K22" s="35">
        <v>0.66211604095563137</v>
      </c>
      <c r="L22" s="34">
        <v>-4.384082192744776E-3</v>
      </c>
    </row>
    <row r="23" spans="1:12" x14ac:dyDescent="0.4">
      <c r="A23" s="38" t="s">
        <v>172</v>
      </c>
      <c r="B23" s="182">
        <v>1471</v>
      </c>
      <c r="C23" s="182">
        <v>1323</v>
      </c>
      <c r="D23" s="35">
        <v>1.1118669690098262</v>
      </c>
      <c r="E23" s="36">
        <v>148</v>
      </c>
      <c r="F23" s="182">
        <v>1500</v>
      </c>
      <c r="G23" s="182">
        <v>1350</v>
      </c>
      <c r="H23" s="35">
        <v>1.1111111111111112</v>
      </c>
      <c r="I23" s="36">
        <v>150</v>
      </c>
      <c r="J23" s="35">
        <v>0.98066666666666669</v>
      </c>
      <c r="K23" s="35">
        <v>0.98</v>
      </c>
      <c r="L23" s="34">
        <v>6.6666666666670427E-4</v>
      </c>
    </row>
    <row r="24" spans="1:12" x14ac:dyDescent="0.4">
      <c r="A24" s="38" t="s">
        <v>171</v>
      </c>
      <c r="B24" s="184">
        <v>1461</v>
      </c>
      <c r="C24" s="184">
        <v>1325</v>
      </c>
      <c r="D24" s="35">
        <v>1.1026415094339623</v>
      </c>
      <c r="E24" s="43">
        <v>136</v>
      </c>
      <c r="F24" s="184">
        <v>1500</v>
      </c>
      <c r="G24" s="184">
        <v>1350</v>
      </c>
      <c r="H24" s="42">
        <v>1.1111111111111112</v>
      </c>
      <c r="I24" s="43">
        <v>150</v>
      </c>
      <c r="J24" s="42">
        <v>0.97399999999999998</v>
      </c>
      <c r="K24" s="35">
        <v>0.98148148148148151</v>
      </c>
      <c r="L24" s="41">
        <v>-7.4814814814815334E-3</v>
      </c>
    </row>
    <row r="25" spans="1:12" x14ac:dyDescent="0.4">
      <c r="A25" s="44" t="s">
        <v>170</v>
      </c>
      <c r="B25" s="182">
        <v>970</v>
      </c>
      <c r="C25" s="182">
        <v>938</v>
      </c>
      <c r="D25" s="35">
        <v>1.0341151385927505</v>
      </c>
      <c r="E25" s="36">
        <v>32</v>
      </c>
      <c r="F25" s="182">
        <v>1500</v>
      </c>
      <c r="G25" s="182">
        <v>1500</v>
      </c>
      <c r="H25" s="35">
        <v>1</v>
      </c>
      <c r="I25" s="36">
        <v>0</v>
      </c>
      <c r="J25" s="35">
        <v>0.64666666666666661</v>
      </c>
      <c r="K25" s="35">
        <v>0.6253333333333333</v>
      </c>
      <c r="L25" s="34">
        <v>2.1333333333333315E-2</v>
      </c>
    </row>
    <row r="26" spans="1:12" x14ac:dyDescent="0.4">
      <c r="A26" s="44" t="s">
        <v>119</v>
      </c>
      <c r="B26" s="182">
        <v>1295</v>
      </c>
      <c r="C26" s="182">
        <v>1473</v>
      </c>
      <c r="D26" s="35">
        <v>0.87915818058384254</v>
      </c>
      <c r="E26" s="36">
        <v>-178</v>
      </c>
      <c r="F26" s="182">
        <v>1495</v>
      </c>
      <c r="G26" s="182">
        <v>1500</v>
      </c>
      <c r="H26" s="35">
        <v>0.9966666666666667</v>
      </c>
      <c r="I26" s="36">
        <v>-5</v>
      </c>
      <c r="J26" s="35">
        <v>0.86622073578595316</v>
      </c>
      <c r="K26" s="35">
        <v>0.98199999999999998</v>
      </c>
      <c r="L26" s="34">
        <v>-0.11577926421404683</v>
      </c>
    </row>
    <row r="27" spans="1:12" x14ac:dyDescent="0.4">
      <c r="A27" s="38" t="s">
        <v>169</v>
      </c>
      <c r="B27" s="182">
        <v>901</v>
      </c>
      <c r="C27" s="182">
        <v>1239</v>
      </c>
      <c r="D27" s="35">
        <v>0.72719935431799843</v>
      </c>
      <c r="E27" s="36">
        <v>-338</v>
      </c>
      <c r="F27" s="182">
        <v>1500</v>
      </c>
      <c r="G27" s="182">
        <v>1500</v>
      </c>
      <c r="H27" s="35">
        <v>1</v>
      </c>
      <c r="I27" s="36">
        <v>0</v>
      </c>
      <c r="J27" s="35">
        <v>0.60066666666666668</v>
      </c>
      <c r="K27" s="35">
        <v>0.82599999999999996</v>
      </c>
      <c r="L27" s="34">
        <v>-0.22533333333333327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698</v>
      </c>
      <c r="C29" s="184">
        <v>665</v>
      </c>
      <c r="D29" s="35">
        <v>1.0496240601503759</v>
      </c>
      <c r="E29" s="43">
        <v>33</v>
      </c>
      <c r="F29" s="184">
        <v>900</v>
      </c>
      <c r="G29" s="184">
        <v>750</v>
      </c>
      <c r="H29" s="42">
        <v>1.2</v>
      </c>
      <c r="I29" s="43">
        <v>150</v>
      </c>
      <c r="J29" s="42">
        <v>0.77555555555555555</v>
      </c>
      <c r="K29" s="35">
        <v>0.88666666666666671</v>
      </c>
      <c r="L29" s="41">
        <v>-0.11111111111111116</v>
      </c>
    </row>
    <row r="30" spans="1:12" x14ac:dyDescent="0.4">
      <c r="A30" s="44" t="s">
        <v>115</v>
      </c>
      <c r="B30" s="182">
        <v>304</v>
      </c>
      <c r="C30" s="182">
        <v>538</v>
      </c>
      <c r="D30" s="35">
        <v>0.56505576208178443</v>
      </c>
      <c r="E30" s="36">
        <v>-234</v>
      </c>
      <c r="F30" s="182">
        <v>600</v>
      </c>
      <c r="G30" s="182">
        <v>745</v>
      </c>
      <c r="H30" s="35">
        <v>0.80536912751677847</v>
      </c>
      <c r="I30" s="36">
        <v>-145</v>
      </c>
      <c r="J30" s="35">
        <v>0.50666666666666671</v>
      </c>
      <c r="K30" s="35">
        <v>0.72214765100671141</v>
      </c>
      <c r="L30" s="34">
        <v>-0.2154809843400447</v>
      </c>
    </row>
    <row r="31" spans="1:12" x14ac:dyDescent="0.4">
      <c r="A31" s="38" t="s">
        <v>114</v>
      </c>
      <c r="B31" s="182">
        <v>1090</v>
      </c>
      <c r="C31" s="182">
        <v>1315</v>
      </c>
      <c r="D31" s="35">
        <v>0.82889733840304181</v>
      </c>
      <c r="E31" s="36">
        <v>-225</v>
      </c>
      <c r="F31" s="182">
        <v>1500</v>
      </c>
      <c r="G31" s="182">
        <v>1500</v>
      </c>
      <c r="H31" s="35">
        <v>1</v>
      </c>
      <c r="I31" s="36">
        <v>0</v>
      </c>
      <c r="J31" s="35">
        <v>0.72666666666666668</v>
      </c>
      <c r="K31" s="35">
        <v>0.87666666666666671</v>
      </c>
      <c r="L31" s="34">
        <v>-0.15</v>
      </c>
    </row>
    <row r="32" spans="1:12" x14ac:dyDescent="0.4">
      <c r="A32" s="44" t="s">
        <v>113</v>
      </c>
      <c r="B32" s="184">
        <v>1031</v>
      </c>
      <c r="C32" s="184">
        <v>838</v>
      </c>
      <c r="D32" s="35">
        <v>1.230310262529833</v>
      </c>
      <c r="E32" s="43">
        <v>193</v>
      </c>
      <c r="F32" s="184">
        <v>1500</v>
      </c>
      <c r="G32" s="184">
        <v>1350</v>
      </c>
      <c r="H32" s="42">
        <v>1.1111111111111112</v>
      </c>
      <c r="I32" s="43">
        <v>150</v>
      </c>
      <c r="J32" s="42">
        <v>0.68733333333333335</v>
      </c>
      <c r="K32" s="35">
        <v>0.6207407407407407</v>
      </c>
      <c r="L32" s="41">
        <v>6.6592592592592648E-2</v>
      </c>
    </row>
    <row r="33" spans="1:64" x14ac:dyDescent="0.4">
      <c r="A33" s="44" t="s">
        <v>112</v>
      </c>
      <c r="B33" s="184">
        <v>1167</v>
      </c>
      <c r="C33" s="184">
        <v>1375</v>
      </c>
      <c r="D33" s="42">
        <v>0.84872727272727277</v>
      </c>
      <c r="E33" s="43">
        <v>-208</v>
      </c>
      <c r="F33" s="184">
        <v>1800</v>
      </c>
      <c r="G33" s="184">
        <v>1950</v>
      </c>
      <c r="H33" s="42">
        <v>0.92307692307692313</v>
      </c>
      <c r="I33" s="43">
        <v>-150</v>
      </c>
      <c r="J33" s="42">
        <v>0.64833333333333332</v>
      </c>
      <c r="K33" s="42">
        <v>0.70512820512820518</v>
      </c>
      <c r="L33" s="41">
        <v>-5.679487179487186E-2</v>
      </c>
    </row>
    <row r="34" spans="1:64" x14ac:dyDescent="0.4">
      <c r="A34" s="38" t="s">
        <v>167</v>
      </c>
      <c r="B34" s="182">
        <v>1234</v>
      </c>
      <c r="C34" s="182">
        <v>1273</v>
      </c>
      <c r="D34" s="35">
        <v>0.96936370777690495</v>
      </c>
      <c r="E34" s="36">
        <v>-39</v>
      </c>
      <c r="F34" s="182">
        <v>1500</v>
      </c>
      <c r="G34" s="182">
        <v>1495</v>
      </c>
      <c r="H34" s="35">
        <v>1.0033444816053512</v>
      </c>
      <c r="I34" s="36">
        <v>5</v>
      </c>
      <c r="J34" s="35">
        <v>0.82266666666666666</v>
      </c>
      <c r="K34" s="35">
        <v>0.85150501672240808</v>
      </c>
      <c r="L34" s="34">
        <v>-2.8838350055741424E-2</v>
      </c>
    </row>
    <row r="35" spans="1:64" x14ac:dyDescent="0.4">
      <c r="A35" s="44" t="s">
        <v>166</v>
      </c>
      <c r="B35" s="184">
        <v>2877</v>
      </c>
      <c r="C35" s="184">
        <v>829</v>
      </c>
      <c r="D35" s="42">
        <v>3.4704463208685161</v>
      </c>
      <c r="E35" s="43">
        <v>2048</v>
      </c>
      <c r="F35" s="184">
        <v>4128</v>
      </c>
      <c r="G35" s="184">
        <v>1490</v>
      </c>
      <c r="H35" s="42">
        <v>2.770469798657718</v>
      </c>
      <c r="I35" s="43">
        <v>2638</v>
      </c>
      <c r="J35" s="42">
        <v>0.69694767441860461</v>
      </c>
      <c r="K35" s="42">
        <v>0.55637583892617448</v>
      </c>
      <c r="L35" s="41">
        <v>0.14057183549243013</v>
      </c>
    </row>
    <row r="36" spans="1:64" x14ac:dyDescent="0.4">
      <c r="A36" s="69" t="s">
        <v>93</v>
      </c>
      <c r="B36" s="146">
        <v>884</v>
      </c>
      <c r="C36" s="146">
        <v>1071</v>
      </c>
      <c r="D36" s="68">
        <v>0.82539682539682535</v>
      </c>
      <c r="E36" s="73">
        <v>-187</v>
      </c>
      <c r="F36" s="146">
        <v>1521</v>
      </c>
      <c r="G36" s="146">
        <v>1521</v>
      </c>
      <c r="H36" s="68">
        <v>1</v>
      </c>
      <c r="I36" s="73">
        <v>0</v>
      </c>
      <c r="J36" s="68">
        <v>0.58119658119658124</v>
      </c>
      <c r="K36" s="68">
        <v>0.70414201183431957</v>
      </c>
      <c r="L36" s="72">
        <v>-0.12294543063773833</v>
      </c>
    </row>
    <row r="37" spans="1:64" x14ac:dyDescent="0.4">
      <c r="A37" s="37" t="s">
        <v>109</v>
      </c>
      <c r="B37" s="186">
        <v>683</v>
      </c>
      <c r="C37" s="186">
        <v>826</v>
      </c>
      <c r="D37" s="45">
        <v>0.82687651331719125</v>
      </c>
      <c r="E37" s="51">
        <v>-143</v>
      </c>
      <c r="F37" s="186">
        <v>1131</v>
      </c>
      <c r="G37" s="186">
        <v>1131</v>
      </c>
      <c r="H37" s="45">
        <v>1</v>
      </c>
      <c r="I37" s="51">
        <v>0</v>
      </c>
      <c r="J37" s="45">
        <v>0.60389036251105221</v>
      </c>
      <c r="K37" s="45">
        <v>0.73032714412024757</v>
      </c>
      <c r="L37" s="58">
        <v>-0.12643678160919536</v>
      </c>
    </row>
    <row r="38" spans="1:64" x14ac:dyDescent="0.4">
      <c r="A38" s="38" t="s">
        <v>108</v>
      </c>
      <c r="B38" s="182">
        <v>201</v>
      </c>
      <c r="C38" s="182">
        <v>245</v>
      </c>
      <c r="D38" s="35">
        <v>0.82040816326530608</v>
      </c>
      <c r="E38" s="36">
        <v>-44</v>
      </c>
      <c r="F38" s="182">
        <v>390</v>
      </c>
      <c r="G38" s="182">
        <v>390</v>
      </c>
      <c r="H38" s="35">
        <v>1</v>
      </c>
      <c r="I38" s="36">
        <v>0</v>
      </c>
      <c r="J38" s="35">
        <v>0.51538461538461533</v>
      </c>
      <c r="K38" s="35">
        <v>0.62820512820512819</v>
      </c>
      <c r="L38" s="34">
        <v>-0.11282051282051286</v>
      </c>
    </row>
    <row r="39" spans="1:64" s="29" customFormat="1" x14ac:dyDescent="0.4">
      <c r="A39" s="66" t="s">
        <v>107</v>
      </c>
      <c r="B39" s="145">
        <v>88089</v>
      </c>
      <c r="C39" s="145">
        <v>88932</v>
      </c>
      <c r="D39" s="65">
        <v>0.99052084738901636</v>
      </c>
      <c r="E39" s="80">
        <v>-843</v>
      </c>
      <c r="F39" s="145">
        <v>120068</v>
      </c>
      <c r="G39" s="145">
        <v>114696</v>
      </c>
      <c r="H39" s="65">
        <v>1.0468368556880798</v>
      </c>
      <c r="I39" s="80">
        <v>5372</v>
      </c>
      <c r="J39" s="65">
        <v>0.73365925975280677</v>
      </c>
      <c r="K39" s="65">
        <v>0.77537141661435449</v>
      </c>
      <c r="L39" s="75">
        <v>-4.1712156861547722E-2</v>
      </c>
    </row>
    <row r="40" spans="1:64" x14ac:dyDescent="0.4">
      <c r="A40" s="38" t="s">
        <v>84</v>
      </c>
      <c r="B40" s="189">
        <v>37732</v>
      </c>
      <c r="C40" s="190">
        <v>37523</v>
      </c>
      <c r="D40" s="39">
        <v>1.0055699171175012</v>
      </c>
      <c r="E40" s="43">
        <v>209</v>
      </c>
      <c r="F40" s="189">
        <v>44343</v>
      </c>
      <c r="G40" s="182">
        <v>42741</v>
      </c>
      <c r="H40" s="42">
        <v>1.0374815750684354</v>
      </c>
      <c r="I40" s="48">
        <v>1602</v>
      </c>
      <c r="J40" s="35">
        <v>0.85091220711273485</v>
      </c>
      <c r="K40" s="35">
        <v>0.8779158185348962</v>
      </c>
      <c r="L40" s="46">
        <v>-2.7003611422161344E-2</v>
      </c>
    </row>
    <row r="41" spans="1:64" x14ac:dyDescent="0.4">
      <c r="A41" s="38" t="s">
        <v>165</v>
      </c>
      <c r="B41" s="183">
        <v>1549</v>
      </c>
      <c r="C41" s="198">
        <v>1452</v>
      </c>
      <c r="D41" s="45">
        <v>1.0668044077134986</v>
      </c>
      <c r="E41" s="43">
        <v>97</v>
      </c>
      <c r="F41" s="183">
        <v>2160</v>
      </c>
      <c r="G41" s="197">
        <v>2158</v>
      </c>
      <c r="H41" s="42">
        <v>1.0009267840593141</v>
      </c>
      <c r="I41" s="48">
        <v>2</v>
      </c>
      <c r="J41" s="35">
        <v>0.71712962962962967</v>
      </c>
      <c r="K41" s="35">
        <v>0.67284522706209449</v>
      </c>
      <c r="L41" s="46">
        <v>4.4284402567535186E-2</v>
      </c>
    </row>
    <row r="42" spans="1:64" x14ac:dyDescent="0.4">
      <c r="A42" s="38" t="s">
        <v>105</v>
      </c>
      <c r="B42" s="183">
        <v>4644</v>
      </c>
      <c r="C42" s="197">
        <v>3514</v>
      </c>
      <c r="D42" s="45">
        <v>1.3215708594194651</v>
      </c>
      <c r="E42" s="43">
        <v>1130</v>
      </c>
      <c r="F42" s="183">
        <v>5140</v>
      </c>
      <c r="G42" s="197">
        <v>4150</v>
      </c>
      <c r="H42" s="50">
        <v>1.2385542168674699</v>
      </c>
      <c r="I42" s="48">
        <v>990</v>
      </c>
      <c r="J42" s="35">
        <v>0.90350194552529184</v>
      </c>
      <c r="K42" s="35">
        <v>0.84674698795180725</v>
      </c>
      <c r="L42" s="46">
        <v>5.6754957573484588E-2</v>
      </c>
    </row>
    <row r="43" spans="1:64" x14ac:dyDescent="0.4">
      <c r="A43" s="44" t="s">
        <v>104</v>
      </c>
      <c r="B43" s="183">
        <v>9087</v>
      </c>
      <c r="C43" s="197">
        <v>8000</v>
      </c>
      <c r="D43" s="47">
        <v>1.135875</v>
      </c>
      <c r="E43" s="48">
        <v>1087</v>
      </c>
      <c r="F43" s="183">
        <v>14880</v>
      </c>
      <c r="G43" s="200">
        <v>12350</v>
      </c>
      <c r="H43" s="50">
        <v>1.2048582995951418</v>
      </c>
      <c r="I43" s="53">
        <v>2530</v>
      </c>
      <c r="J43" s="47">
        <v>0.61068548387096777</v>
      </c>
      <c r="K43" s="47">
        <v>0.64777327935222673</v>
      </c>
      <c r="L43" s="55">
        <v>-3.7087795481258956E-2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5874</v>
      </c>
      <c r="C44" s="199">
        <v>6269</v>
      </c>
      <c r="D44" s="47">
        <v>0.9369915457010688</v>
      </c>
      <c r="E44" s="48">
        <v>-395</v>
      </c>
      <c r="F44" s="183">
        <v>7240</v>
      </c>
      <c r="G44" s="197">
        <v>7240</v>
      </c>
      <c r="H44" s="50">
        <v>1</v>
      </c>
      <c r="I44" s="53">
        <v>0</v>
      </c>
      <c r="J44" s="47">
        <v>0.81132596685082869</v>
      </c>
      <c r="K44" s="56">
        <v>0.86588397790055249</v>
      </c>
      <c r="L44" s="55">
        <v>-5.4558011049723798E-2</v>
      </c>
    </row>
    <row r="45" spans="1:64" x14ac:dyDescent="0.4">
      <c r="A45" s="38" t="s">
        <v>82</v>
      </c>
      <c r="B45" s="183">
        <v>11920</v>
      </c>
      <c r="C45" s="197">
        <v>14200</v>
      </c>
      <c r="D45" s="49">
        <v>0.83943661971830985</v>
      </c>
      <c r="E45" s="52">
        <v>-2280</v>
      </c>
      <c r="F45" s="183">
        <v>17618</v>
      </c>
      <c r="G45" s="198">
        <v>21199</v>
      </c>
      <c r="H45" s="47">
        <v>0.83107693759139578</v>
      </c>
      <c r="I45" s="48">
        <v>-3581</v>
      </c>
      <c r="J45" s="49">
        <v>0.67658076966738567</v>
      </c>
      <c r="K45" s="47">
        <v>0.66984291711873201</v>
      </c>
      <c r="L45" s="46">
        <v>6.7378525486536667E-3</v>
      </c>
    </row>
    <row r="46" spans="1:64" x14ac:dyDescent="0.4">
      <c r="A46" s="38" t="s">
        <v>83</v>
      </c>
      <c r="B46" s="188">
        <v>6969</v>
      </c>
      <c r="C46" s="182">
        <v>7556</v>
      </c>
      <c r="D46" s="49">
        <v>0.92231339332980411</v>
      </c>
      <c r="E46" s="53">
        <v>-587</v>
      </c>
      <c r="F46" s="188">
        <v>10890</v>
      </c>
      <c r="G46" s="182">
        <v>9960</v>
      </c>
      <c r="H46" s="47">
        <v>1.0933734939759037</v>
      </c>
      <c r="I46" s="48">
        <v>930</v>
      </c>
      <c r="J46" s="47">
        <v>0.63994490358126721</v>
      </c>
      <c r="K46" s="47">
        <v>0.75863453815261039</v>
      </c>
      <c r="L46" s="46">
        <v>-0.11868963457134318</v>
      </c>
    </row>
    <row r="47" spans="1:64" x14ac:dyDescent="0.4">
      <c r="A47" s="38" t="s">
        <v>81</v>
      </c>
      <c r="B47" s="187">
        <v>1813</v>
      </c>
      <c r="C47" s="182">
        <v>2076</v>
      </c>
      <c r="D47" s="49">
        <v>0.87331406551059731</v>
      </c>
      <c r="E47" s="48">
        <v>-263</v>
      </c>
      <c r="F47" s="187">
        <v>2790</v>
      </c>
      <c r="G47" s="182">
        <v>2511</v>
      </c>
      <c r="H47" s="42">
        <v>1.1111111111111112</v>
      </c>
      <c r="I47" s="36">
        <v>279</v>
      </c>
      <c r="J47" s="35">
        <v>0.64982078853046599</v>
      </c>
      <c r="K47" s="47">
        <v>0.82676224611708482</v>
      </c>
      <c r="L47" s="46">
        <v>-0.17694145758661883</v>
      </c>
    </row>
    <row r="48" spans="1:64" x14ac:dyDescent="0.4">
      <c r="A48" s="38" t="s">
        <v>164</v>
      </c>
      <c r="B48" s="183">
        <v>0</v>
      </c>
      <c r="C48" s="186">
        <v>0</v>
      </c>
      <c r="D48" s="45" t="e">
        <v>#DIV/0!</v>
      </c>
      <c r="E48" s="43">
        <v>0</v>
      </c>
      <c r="F48" s="183">
        <v>0</v>
      </c>
      <c r="G48" s="197">
        <v>0</v>
      </c>
      <c r="H48" s="42" t="e">
        <v>#DIV/0!</v>
      </c>
      <c r="I48" s="36">
        <v>0</v>
      </c>
      <c r="J48" s="35" t="e">
        <v>#DIV/0!</v>
      </c>
      <c r="K48" s="35" t="e">
        <v>#DIV/0!</v>
      </c>
      <c r="L48" s="34" t="e">
        <v>#DIV/0!</v>
      </c>
    </row>
    <row r="49" spans="1:12" x14ac:dyDescent="0.4">
      <c r="A49" s="38" t="s">
        <v>80</v>
      </c>
      <c r="B49" s="185">
        <v>2498</v>
      </c>
      <c r="C49" s="182">
        <v>2613</v>
      </c>
      <c r="D49" s="45">
        <v>0.95598928434749331</v>
      </c>
      <c r="E49" s="43">
        <v>-115</v>
      </c>
      <c r="F49" s="185">
        <v>2790</v>
      </c>
      <c r="G49" s="182">
        <v>2790</v>
      </c>
      <c r="H49" s="42">
        <v>1</v>
      </c>
      <c r="I49" s="36">
        <v>0</v>
      </c>
      <c r="J49" s="35">
        <v>0.89534050179211466</v>
      </c>
      <c r="K49" s="35">
        <v>0.9365591397849462</v>
      </c>
      <c r="L49" s="34">
        <v>-4.1218637992831542E-2</v>
      </c>
    </row>
    <row r="50" spans="1:12" x14ac:dyDescent="0.4">
      <c r="A50" s="44" t="s">
        <v>78</v>
      </c>
      <c r="B50" s="183">
        <v>1210</v>
      </c>
      <c r="C50" s="184">
        <v>1454</v>
      </c>
      <c r="D50" s="45">
        <v>0.83218707015130677</v>
      </c>
      <c r="E50" s="43">
        <v>-244</v>
      </c>
      <c r="F50" s="183">
        <v>2790</v>
      </c>
      <c r="G50" s="184">
        <v>2790</v>
      </c>
      <c r="H50" s="42">
        <v>1</v>
      </c>
      <c r="I50" s="36">
        <v>0</v>
      </c>
      <c r="J50" s="35">
        <v>0.43369175627240142</v>
      </c>
      <c r="K50" s="42">
        <v>0.52114695340501793</v>
      </c>
      <c r="L50" s="41">
        <v>-8.7455197132616513E-2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79</v>
      </c>
      <c r="B52" s="183">
        <v>1153</v>
      </c>
      <c r="C52" s="182">
        <v>0</v>
      </c>
      <c r="D52" s="45" t="e">
        <v>#DIV/0!</v>
      </c>
      <c r="E52" s="36">
        <v>1153</v>
      </c>
      <c r="F52" s="183">
        <v>2787</v>
      </c>
      <c r="G52" s="182">
        <v>0</v>
      </c>
      <c r="H52" s="35" t="e">
        <v>#DIV/0!</v>
      </c>
      <c r="I52" s="36">
        <v>2787</v>
      </c>
      <c r="J52" s="35">
        <v>0.4137064944384643</v>
      </c>
      <c r="K52" s="35" t="e">
        <v>#DIV/0!</v>
      </c>
      <c r="L52" s="34" t="e">
        <v>#DIV/0!</v>
      </c>
    </row>
    <row r="53" spans="1:12" x14ac:dyDescent="0.4">
      <c r="A53" s="38" t="s">
        <v>75</v>
      </c>
      <c r="B53" s="183">
        <v>2167</v>
      </c>
      <c r="C53" s="182">
        <v>2605</v>
      </c>
      <c r="D53" s="45">
        <v>0.83186180422264877</v>
      </c>
      <c r="E53" s="36">
        <v>-438</v>
      </c>
      <c r="F53" s="183">
        <v>3780</v>
      </c>
      <c r="G53" s="182">
        <v>3887</v>
      </c>
      <c r="H53" s="35">
        <v>0.97247234370980196</v>
      </c>
      <c r="I53" s="36">
        <v>-107</v>
      </c>
      <c r="J53" s="35">
        <v>0.57328042328042328</v>
      </c>
      <c r="K53" s="35">
        <v>0.67018266014921535</v>
      </c>
      <c r="L53" s="34">
        <v>-9.6902236868792069E-2</v>
      </c>
    </row>
    <row r="54" spans="1:12" x14ac:dyDescent="0.4">
      <c r="A54" s="38" t="s">
        <v>77</v>
      </c>
      <c r="B54" s="183">
        <v>682</v>
      </c>
      <c r="C54" s="182">
        <v>768</v>
      </c>
      <c r="D54" s="45">
        <v>0.88802083333333337</v>
      </c>
      <c r="E54" s="36">
        <v>-86</v>
      </c>
      <c r="F54" s="183">
        <v>1200</v>
      </c>
      <c r="G54" s="182">
        <v>1260</v>
      </c>
      <c r="H54" s="35">
        <v>0.95238095238095233</v>
      </c>
      <c r="I54" s="36">
        <v>-60</v>
      </c>
      <c r="J54" s="35">
        <v>0.56833333333333336</v>
      </c>
      <c r="K54" s="35">
        <v>0.60952380952380958</v>
      </c>
      <c r="L54" s="34">
        <v>-4.1190476190476222E-2</v>
      </c>
    </row>
    <row r="55" spans="1:12" x14ac:dyDescent="0.4">
      <c r="A55" s="38" t="s">
        <v>76</v>
      </c>
      <c r="B55" s="183">
        <v>791</v>
      </c>
      <c r="C55" s="182">
        <v>902</v>
      </c>
      <c r="D55" s="45">
        <v>0.87694013303769403</v>
      </c>
      <c r="E55" s="36">
        <v>-111</v>
      </c>
      <c r="F55" s="183">
        <v>1660</v>
      </c>
      <c r="G55" s="182">
        <v>1660</v>
      </c>
      <c r="H55" s="35">
        <v>1</v>
      </c>
      <c r="I55" s="36">
        <v>0</v>
      </c>
      <c r="J55" s="35">
        <v>0.47650602409638554</v>
      </c>
      <c r="K55" s="35">
        <v>0.54337349397590362</v>
      </c>
      <c r="L55" s="34">
        <v>-6.6867469879518082E-2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163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162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2008年9月上旬航空旅客輸送実績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９月(中旬)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191</v>
      </c>
      <c r="C4" s="277" t="s">
        <v>190</v>
      </c>
      <c r="D4" s="261" t="s">
        <v>90</v>
      </c>
      <c r="E4" s="261"/>
      <c r="F4" s="258" t="s">
        <v>191</v>
      </c>
      <c r="G4" s="258" t="s">
        <v>190</v>
      </c>
      <c r="H4" s="261" t="s">
        <v>90</v>
      </c>
      <c r="I4" s="261"/>
      <c r="J4" s="258" t="s">
        <v>191</v>
      </c>
      <c r="K4" s="258" t="s">
        <v>190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193997</v>
      </c>
      <c r="C6" s="110">
        <v>186666</v>
      </c>
      <c r="D6" s="76">
        <v>1.0392733545476949</v>
      </c>
      <c r="E6" s="77">
        <v>7331</v>
      </c>
      <c r="F6" s="110">
        <v>247383</v>
      </c>
      <c r="G6" s="110">
        <v>230368</v>
      </c>
      <c r="H6" s="76">
        <v>1.0738600847339907</v>
      </c>
      <c r="I6" s="77">
        <v>17015</v>
      </c>
      <c r="J6" s="76">
        <v>0.78419697392302623</v>
      </c>
      <c r="K6" s="76">
        <v>0.81029483261564106</v>
      </c>
      <c r="L6" s="90">
        <v>-2.6097858692614828E-2</v>
      </c>
    </row>
    <row r="7" spans="1:17" s="57" customFormat="1" x14ac:dyDescent="0.4">
      <c r="A7" s="66" t="s">
        <v>87</v>
      </c>
      <c r="B7" s="110">
        <v>99809</v>
      </c>
      <c r="C7" s="110">
        <v>94503</v>
      </c>
      <c r="D7" s="76">
        <v>1.0561463657238395</v>
      </c>
      <c r="E7" s="77">
        <v>5306</v>
      </c>
      <c r="F7" s="110">
        <v>126193</v>
      </c>
      <c r="G7" s="110">
        <v>116924</v>
      </c>
      <c r="H7" s="76">
        <v>1.0792737162601347</v>
      </c>
      <c r="I7" s="77">
        <v>9269</v>
      </c>
      <c r="J7" s="76">
        <v>0.79092342681448258</v>
      </c>
      <c r="K7" s="76">
        <v>0.80824296123977968</v>
      </c>
      <c r="L7" s="90">
        <v>-1.7319534425297101E-2</v>
      </c>
    </row>
    <row r="8" spans="1:17" x14ac:dyDescent="0.4">
      <c r="A8" s="69" t="s">
        <v>95</v>
      </c>
      <c r="B8" s="121">
        <v>83486</v>
      </c>
      <c r="C8" s="121">
        <v>78436</v>
      </c>
      <c r="D8" s="88">
        <v>1.0643837013616197</v>
      </c>
      <c r="E8" s="74">
        <v>5050</v>
      </c>
      <c r="F8" s="121">
        <v>102946</v>
      </c>
      <c r="G8" s="121">
        <v>95317</v>
      </c>
      <c r="H8" s="88">
        <v>1.0800381883609429</v>
      </c>
      <c r="I8" s="74">
        <v>7629</v>
      </c>
      <c r="J8" s="88">
        <v>0.81096885745925051</v>
      </c>
      <c r="K8" s="88">
        <v>0.82289623047305305</v>
      </c>
      <c r="L8" s="87">
        <v>-1.1927373013802534E-2</v>
      </c>
    </row>
    <row r="9" spans="1:17" x14ac:dyDescent="0.4">
      <c r="A9" s="37" t="s">
        <v>84</v>
      </c>
      <c r="B9" s="191">
        <v>52761</v>
      </c>
      <c r="C9" s="191">
        <v>49349</v>
      </c>
      <c r="D9" s="82">
        <v>1.0691402054752883</v>
      </c>
      <c r="E9" s="83">
        <v>3412</v>
      </c>
      <c r="F9" s="191">
        <v>61098</v>
      </c>
      <c r="G9" s="191">
        <v>58650</v>
      </c>
      <c r="H9" s="82">
        <v>1.0417391304347825</v>
      </c>
      <c r="I9" s="83">
        <v>2448</v>
      </c>
      <c r="J9" s="82">
        <v>0.86354708828439553</v>
      </c>
      <c r="K9" s="82">
        <v>0.84141517476555838</v>
      </c>
      <c r="L9" s="81">
        <v>2.2131913518837143E-2</v>
      </c>
    </row>
    <row r="10" spans="1:17" x14ac:dyDescent="0.4">
      <c r="A10" s="38" t="s">
        <v>86</v>
      </c>
      <c r="B10" s="191">
        <v>4201</v>
      </c>
      <c r="C10" s="191">
        <v>4463</v>
      </c>
      <c r="D10" s="84">
        <v>0.94129509298678016</v>
      </c>
      <c r="E10" s="71">
        <v>-262</v>
      </c>
      <c r="F10" s="191">
        <v>5000</v>
      </c>
      <c r="G10" s="191">
        <v>5000</v>
      </c>
      <c r="H10" s="84">
        <v>1</v>
      </c>
      <c r="I10" s="71">
        <v>0</v>
      </c>
      <c r="J10" s="84">
        <v>0.84019999999999995</v>
      </c>
      <c r="K10" s="84">
        <v>0.89259999999999995</v>
      </c>
      <c r="L10" s="89">
        <v>-5.2400000000000002E-2</v>
      </c>
    </row>
    <row r="11" spans="1:17" x14ac:dyDescent="0.4">
      <c r="A11" s="38" t="s">
        <v>104</v>
      </c>
      <c r="B11" s="191">
        <v>11255</v>
      </c>
      <c r="C11" s="191">
        <v>9593</v>
      </c>
      <c r="D11" s="84">
        <v>1.1732513290941311</v>
      </c>
      <c r="E11" s="71">
        <v>1662</v>
      </c>
      <c r="F11" s="191">
        <v>15013</v>
      </c>
      <c r="G11" s="191">
        <v>11161</v>
      </c>
      <c r="H11" s="84">
        <v>1.3451303646626647</v>
      </c>
      <c r="I11" s="71">
        <v>3852</v>
      </c>
      <c r="J11" s="84">
        <v>0.74968360754013186</v>
      </c>
      <c r="K11" s="84">
        <v>0.85951079652360896</v>
      </c>
      <c r="L11" s="89">
        <v>-0.1098271889834771</v>
      </c>
    </row>
    <row r="12" spans="1:17" x14ac:dyDescent="0.4">
      <c r="A12" s="38" t="s">
        <v>82</v>
      </c>
      <c r="B12" s="191">
        <v>6934</v>
      </c>
      <c r="C12" s="191">
        <v>5895</v>
      </c>
      <c r="D12" s="84">
        <v>1.1762510602205258</v>
      </c>
      <c r="E12" s="71">
        <v>1039</v>
      </c>
      <c r="F12" s="191">
        <v>9455</v>
      </c>
      <c r="G12" s="191">
        <v>7522</v>
      </c>
      <c r="H12" s="84">
        <v>1.2569795267216166</v>
      </c>
      <c r="I12" s="71">
        <v>1933</v>
      </c>
      <c r="J12" s="84">
        <v>0.73336858804865146</v>
      </c>
      <c r="K12" s="84">
        <v>0.78370114331294871</v>
      </c>
      <c r="L12" s="89">
        <v>-5.0332555264297252E-2</v>
      </c>
    </row>
    <row r="13" spans="1:17" x14ac:dyDescent="0.4">
      <c r="A13" s="38" t="s">
        <v>83</v>
      </c>
      <c r="B13" s="191">
        <v>8335</v>
      </c>
      <c r="C13" s="191">
        <v>6638</v>
      </c>
      <c r="D13" s="84">
        <v>1.2556492919554083</v>
      </c>
      <c r="E13" s="71">
        <v>1697</v>
      </c>
      <c r="F13" s="191">
        <v>12380</v>
      </c>
      <c r="G13" s="191">
        <v>10374</v>
      </c>
      <c r="H13" s="84">
        <v>1.1933680354732987</v>
      </c>
      <c r="I13" s="71">
        <v>2006</v>
      </c>
      <c r="J13" s="84">
        <v>0.67326332794830368</v>
      </c>
      <c r="K13" s="84">
        <v>0.63986890302679778</v>
      </c>
      <c r="L13" s="89">
        <v>3.3394424921505905E-2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176</v>
      </c>
      <c r="B16" s="191">
        <v>0</v>
      </c>
      <c r="C16" s="191">
        <v>2498</v>
      </c>
      <c r="D16" s="84">
        <v>0</v>
      </c>
      <c r="E16" s="71">
        <v>-2498</v>
      </c>
      <c r="F16" s="191">
        <v>0</v>
      </c>
      <c r="G16" s="191">
        <v>2610</v>
      </c>
      <c r="H16" s="82">
        <v>0</v>
      </c>
      <c r="I16" s="83">
        <v>-2610</v>
      </c>
      <c r="J16" s="86" t="e">
        <v>#DIV/0!</v>
      </c>
      <c r="K16" s="86">
        <v>0.95708812260536402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174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15314</v>
      </c>
      <c r="C19" s="121">
        <v>15268</v>
      </c>
      <c r="D19" s="88">
        <v>1.0030128373067855</v>
      </c>
      <c r="E19" s="74">
        <v>46</v>
      </c>
      <c r="F19" s="121">
        <v>21765</v>
      </c>
      <c r="G19" s="121">
        <v>20320</v>
      </c>
      <c r="H19" s="88">
        <v>1.0711122047244095</v>
      </c>
      <c r="I19" s="74">
        <v>1445</v>
      </c>
      <c r="J19" s="88">
        <v>0.70360670801745917</v>
      </c>
      <c r="K19" s="88">
        <v>0.75137795275590546</v>
      </c>
      <c r="L19" s="87">
        <v>-4.7771244738446295E-2</v>
      </c>
    </row>
    <row r="20" spans="1:12" x14ac:dyDescent="0.4">
      <c r="A20" s="37" t="s">
        <v>173</v>
      </c>
      <c r="B20" s="182">
        <v>11</v>
      </c>
      <c r="C20" s="191">
        <v>1140</v>
      </c>
      <c r="D20" s="82">
        <v>9.6491228070175444E-3</v>
      </c>
      <c r="E20" s="83">
        <v>-1129</v>
      </c>
      <c r="F20" s="191">
        <v>150</v>
      </c>
      <c r="G20" s="186">
        <v>1500</v>
      </c>
      <c r="H20" s="82">
        <v>0.1</v>
      </c>
      <c r="I20" s="83">
        <v>-1350</v>
      </c>
      <c r="J20" s="82">
        <v>7.3333333333333334E-2</v>
      </c>
      <c r="K20" s="82">
        <v>0.76</v>
      </c>
      <c r="L20" s="81">
        <v>-0.68666666666666665</v>
      </c>
    </row>
    <row r="21" spans="1:12" x14ac:dyDescent="0.4">
      <c r="A21" s="38" t="s">
        <v>104</v>
      </c>
      <c r="B21" s="206">
        <v>977</v>
      </c>
      <c r="C21" s="191">
        <v>991</v>
      </c>
      <c r="D21" s="84">
        <v>0.98587285570131178</v>
      </c>
      <c r="E21" s="71">
        <v>-14</v>
      </c>
      <c r="F21" s="191">
        <v>1500</v>
      </c>
      <c r="G21" s="186">
        <v>1350</v>
      </c>
      <c r="H21" s="84">
        <v>1.1111111111111112</v>
      </c>
      <c r="I21" s="71">
        <v>150</v>
      </c>
      <c r="J21" s="84">
        <v>0.65133333333333332</v>
      </c>
      <c r="K21" s="84">
        <v>0.7340740740740741</v>
      </c>
      <c r="L21" s="89">
        <v>-8.2740740740740781E-2</v>
      </c>
    </row>
    <row r="22" spans="1:12" x14ac:dyDescent="0.4">
      <c r="A22" s="38" t="s">
        <v>123</v>
      </c>
      <c r="B22" s="182">
        <v>982</v>
      </c>
      <c r="C22" s="191">
        <v>762</v>
      </c>
      <c r="D22" s="84">
        <v>1.2887139107611549</v>
      </c>
      <c r="E22" s="71">
        <v>220</v>
      </c>
      <c r="F22" s="191">
        <v>1455</v>
      </c>
      <c r="G22" s="186">
        <v>1305</v>
      </c>
      <c r="H22" s="84">
        <v>1.1149425287356323</v>
      </c>
      <c r="I22" s="71">
        <v>150</v>
      </c>
      <c r="J22" s="84">
        <v>0.67491408934707908</v>
      </c>
      <c r="K22" s="84">
        <v>0.58390804597701151</v>
      </c>
      <c r="L22" s="89">
        <v>9.1006043370067569E-2</v>
      </c>
    </row>
    <row r="23" spans="1:12" x14ac:dyDescent="0.4">
      <c r="A23" s="38" t="s">
        <v>172</v>
      </c>
      <c r="B23" s="182">
        <v>938</v>
      </c>
      <c r="C23" s="191">
        <v>1313</v>
      </c>
      <c r="D23" s="84">
        <v>0.71439451637471441</v>
      </c>
      <c r="E23" s="71">
        <v>-375</v>
      </c>
      <c r="F23" s="191">
        <v>1050</v>
      </c>
      <c r="G23" s="186">
        <v>1350</v>
      </c>
      <c r="H23" s="84">
        <v>0.77777777777777779</v>
      </c>
      <c r="I23" s="71">
        <v>-300</v>
      </c>
      <c r="J23" s="84">
        <v>0.89333333333333331</v>
      </c>
      <c r="K23" s="84">
        <v>0.97259259259259256</v>
      </c>
      <c r="L23" s="89">
        <v>-7.9259259259259252E-2</v>
      </c>
    </row>
    <row r="24" spans="1:12" x14ac:dyDescent="0.4">
      <c r="A24" s="38" t="s">
        <v>171</v>
      </c>
      <c r="B24" s="184">
        <v>1229</v>
      </c>
      <c r="C24" s="191">
        <v>1308</v>
      </c>
      <c r="D24" s="79">
        <v>0.93960244648318048</v>
      </c>
      <c r="E24" s="70">
        <v>-79</v>
      </c>
      <c r="F24" s="191">
        <v>1500</v>
      </c>
      <c r="G24" s="186">
        <v>1345</v>
      </c>
      <c r="H24" s="79">
        <v>1.1152416356877324</v>
      </c>
      <c r="I24" s="70">
        <v>155</v>
      </c>
      <c r="J24" s="79">
        <v>0.81933333333333336</v>
      </c>
      <c r="K24" s="79">
        <v>0.97249070631970258</v>
      </c>
      <c r="L24" s="78">
        <v>-0.15315737298636922</v>
      </c>
    </row>
    <row r="25" spans="1:12" x14ac:dyDescent="0.4">
      <c r="A25" s="44" t="s">
        <v>170</v>
      </c>
      <c r="B25" s="182">
        <v>946</v>
      </c>
      <c r="C25" s="191">
        <v>701</v>
      </c>
      <c r="D25" s="84">
        <v>1.3495007132667618</v>
      </c>
      <c r="E25" s="71">
        <v>245</v>
      </c>
      <c r="F25" s="191">
        <v>1500</v>
      </c>
      <c r="G25" s="186">
        <v>1500</v>
      </c>
      <c r="H25" s="84">
        <v>1</v>
      </c>
      <c r="I25" s="71">
        <v>0</v>
      </c>
      <c r="J25" s="84">
        <v>0.63066666666666671</v>
      </c>
      <c r="K25" s="84">
        <v>0.46733333333333332</v>
      </c>
      <c r="L25" s="89">
        <v>0.16333333333333339</v>
      </c>
    </row>
    <row r="26" spans="1:12" x14ac:dyDescent="0.4">
      <c r="A26" s="44" t="s">
        <v>119</v>
      </c>
      <c r="B26" s="182">
        <v>985</v>
      </c>
      <c r="C26" s="191">
        <v>1286</v>
      </c>
      <c r="D26" s="84">
        <v>0.7659409020217729</v>
      </c>
      <c r="E26" s="71">
        <v>-301</v>
      </c>
      <c r="F26" s="191">
        <v>1200</v>
      </c>
      <c r="G26" s="186">
        <v>1350</v>
      </c>
      <c r="H26" s="84">
        <v>0.88888888888888884</v>
      </c>
      <c r="I26" s="71">
        <v>-150</v>
      </c>
      <c r="J26" s="84">
        <v>0.8208333333333333</v>
      </c>
      <c r="K26" s="84">
        <v>0.95259259259259255</v>
      </c>
      <c r="L26" s="89">
        <v>-0.13175925925925924</v>
      </c>
    </row>
    <row r="27" spans="1:12" x14ac:dyDescent="0.4">
      <c r="A27" s="38" t="s">
        <v>169</v>
      </c>
      <c r="B27" s="182">
        <v>802</v>
      </c>
      <c r="C27" s="191">
        <v>1102</v>
      </c>
      <c r="D27" s="84">
        <v>0.72776769509981853</v>
      </c>
      <c r="E27" s="71">
        <v>-300</v>
      </c>
      <c r="F27" s="191">
        <v>1200</v>
      </c>
      <c r="G27" s="186">
        <v>1350</v>
      </c>
      <c r="H27" s="84">
        <v>0.88888888888888884</v>
      </c>
      <c r="I27" s="71">
        <v>-150</v>
      </c>
      <c r="J27" s="84">
        <v>0.66833333333333333</v>
      </c>
      <c r="K27" s="84">
        <v>0.8162962962962963</v>
      </c>
      <c r="L27" s="89">
        <v>-0.14796296296296296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483</v>
      </c>
      <c r="C29" s="191">
        <v>744</v>
      </c>
      <c r="D29" s="79">
        <v>0.64919354838709675</v>
      </c>
      <c r="E29" s="70">
        <v>-261</v>
      </c>
      <c r="F29" s="191">
        <v>750</v>
      </c>
      <c r="G29" s="186">
        <v>900</v>
      </c>
      <c r="H29" s="79">
        <v>0.83333333333333337</v>
      </c>
      <c r="I29" s="70">
        <v>-150</v>
      </c>
      <c r="J29" s="79">
        <v>0.64400000000000002</v>
      </c>
      <c r="K29" s="79">
        <v>0.82666666666666666</v>
      </c>
      <c r="L29" s="78">
        <v>-0.18266666666666664</v>
      </c>
    </row>
    <row r="30" spans="1:12" x14ac:dyDescent="0.4">
      <c r="A30" s="44" t="s">
        <v>115</v>
      </c>
      <c r="B30" s="182">
        <v>516</v>
      </c>
      <c r="C30" s="191">
        <v>437</v>
      </c>
      <c r="D30" s="84">
        <v>1.1807780320366132</v>
      </c>
      <c r="E30" s="71">
        <v>79</v>
      </c>
      <c r="F30" s="191">
        <v>750</v>
      </c>
      <c r="G30" s="186">
        <v>595</v>
      </c>
      <c r="H30" s="84">
        <v>1.2605042016806722</v>
      </c>
      <c r="I30" s="71">
        <v>155</v>
      </c>
      <c r="J30" s="84">
        <v>0.68799999999999994</v>
      </c>
      <c r="K30" s="84">
        <v>0.7344537815126051</v>
      </c>
      <c r="L30" s="89">
        <v>-4.6453781512605152E-2</v>
      </c>
    </row>
    <row r="31" spans="1:12" x14ac:dyDescent="0.4">
      <c r="A31" s="38" t="s">
        <v>114</v>
      </c>
      <c r="B31" s="182">
        <v>998</v>
      </c>
      <c r="C31" s="191">
        <v>1076</v>
      </c>
      <c r="D31" s="84">
        <v>0.92750929368029744</v>
      </c>
      <c r="E31" s="71">
        <v>-78</v>
      </c>
      <c r="F31" s="191">
        <v>1500</v>
      </c>
      <c r="G31" s="186">
        <v>1495</v>
      </c>
      <c r="H31" s="84">
        <v>1.0033444816053512</v>
      </c>
      <c r="I31" s="71">
        <v>5</v>
      </c>
      <c r="J31" s="84">
        <v>0.66533333333333333</v>
      </c>
      <c r="K31" s="84">
        <v>0.71973244147157189</v>
      </c>
      <c r="L31" s="89">
        <v>-5.4399108138238561E-2</v>
      </c>
    </row>
    <row r="32" spans="1:12" x14ac:dyDescent="0.4">
      <c r="A32" s="44" t="s">
        <v>113</v>
      </c>
      <c r="B32" s="184">
        <v>1179</v>
      </c>
      <c r="C32" s="191">
        <v>1058</v>
      </c>
      <c r="D32" s="79">
        <v>1.114366729678639</v>
      </c>
      <c r="E32" s="70">
        <v>121</v>
      </c>
      <c r="F32" s="191">
        <v>1500</v>
      </c>
      <c r="G32" s="186">
        <v>1500</v>
      </c>
      <c r="H32" s="79">
        <v>1</v>
      </c>
      <c r="I32" s="70">
        <v>0</v>
      </c>
      <c r="J32" s="79">
        <v>0.78600000000000003</v>
      </c>
      <c r="K32" s="79">
        <v>0.70533333333333337</v>
      </c>
      <c r="L32" s="78">
        <v>8.0666666666666664E-2</v>
      </c>
    </row>
    <row r="33" spans="1:12" x14ac:dyDescent="0.4">
      <c r="A33" s="44" t="s">
        <v>112</v>
      </c>
      <c r="B33" s="184">
        <v>1267</v>
      </c>
      <c r="C33" s="205">
        <v>1225</v>
      </c>
      <c r="D33" s="79">
        <v>1.0342857142857143</v>
      </c>
      <c r="E33" s="70">
        <v>42</v>
      </c>
      <c r="F33" s="205">
        <v>1950</v>
      </c>
      <c r="G33" s="192">
        <v>1945</v>
      </c>
      <c r="H33" s="79">
        <v>1.0025706940874035</v>
      </c>
      <c r="I33" s="70">
        <v>5</v>
      </c>
      <c r="J33" s="79">
        <v>0.6497435897435897</v>
      </c>
      <c r="K33" s="79">
        <v>0.62982005141388175</v>
      </c>
      <c r="L33" s="78">
        <v>1.9923538329707946E-2</v>
      </c>
    </row>
    <row r="34" spans="1:12" x14ac:dyDescent="0.4">
      <c r="A34" s="38" t="s">
        <v>167</v>
      </c>
      <c r="B34" s="182">
        <v>1069</v>
      </c>
      <c r="C34" s="183">
        <v>1318</v>
      </c>
      <c r="D34" s="84">
        <v>0.81107738998482548</v>
      </c>
      <c r="E34" s="71">
        <v>-249</v>
      </c>
      <c r="F34" s="183">
        <v>1500</v>
      </c>
      <c r="G34" s="183">
        <v>1495</v>
      </c>
      <c r="H34" s="84">
        <v>1.0033444816053512</v>
      </c>
      <c r="I34" s="71">
        <v>5</v>
      </c>
      <c r="J34" s="84">
        <v>0.71266666666666667</v>
      </c>
      <c r="K34" s="84">
        <v>0.8816053511705686</v>
      </c>
      <c r="L34" s="89">
        <v>-0.16893868450390193</v>
      </c>
    </row>
    <row r="35" spans="1:12" x14ac:dyDescent="0.4">
      <c r="A35" s="44" t="s">
        <v>166</v>
      </c>
      <c r="B35" s="184">
        <v>2932</v>
      </c>
      <c r="C35" s="191">
        <v>807</v>
      </c>
      <c r="D35" s="84">
        <v>3.6332094175960346</v>
      </c>
      <c r="E35" s="71">
        <v>2125</v>
      </c>
      <c r="F35" s="191">
        <v>4260</v>
      </c>
      <c r="G35" s="186">
        <v>1340</v>
      </c>
      <c r="H35" s="84">
        <v>3.1791044776119404</v>
      </c>
      <c r="I35" s="71">
        <v>2920</v>
      </c>
      <c r="J35" s="84">
        <v>0.68826291079812207</v>
      </c>
      <c r="K35" s="84">
        <v>0.60223880597014923</v>
      </c>
      <c r="L35" s="89">
        <v>8.6024104827972847E-2</v>
      </c>
    </row>
    <row r="36" spans="1:12" x14ac:dyDescent="0.4">
      <c r="A36" s="69" t="s">
        <v>93</v>
      </c>
      <c r="B36" s="121">
        <v>1009</v>
      </c>
      <c r="C36" s="121">
        <v>799</v>
      </c>
      <c r="D36" s="88">
        <v>1.262828535669587</v>
      </c>
      <c r="E36" s="74">
        <v>210</v>
      </c>
      <c r="F36" s="121">
        <v>1482</v>
      </c>
      <c r="G36" s="121">
        <v>1287</v>
      </c>
      <c r="H36" s="88">
        <v>1.1515151515151516</v>
      </c>
      <c r="I36" s="74">
        <v>195</v>
      </c>
      <c r="J36" s="88">
        <v>0.68083670715249667</v>
      </c>
      <c r="K36" s="88">
        <v>0.62082362082362086</v>
      </c>
      <c r="L36" s="87">
        <v>6.0013086328875809E-2</v>
      </c>
    </row>
    <row r="37" spans="1:12" x14ac:dyDescent="0.4">
      <c r="A37" s="37" t="s">
        <v>109</v>
      </c>
      <c r="B37" s="191">
        <v>794</v>
      </c>
      <c r="C37" s="191">
        <v>579</v>
      </c>
      <c r="D37" s="82">
        <v>1.3713298791018997</v>
      </c>
      <c r="E37" s="83">
        <v>215</v>
      </c>
      <c r="F37" s="191">
        <v>1131</v>
      </c>
      <c r="G37" s="191">
        <v>936</v>
      </c>
      <c r="H37" s="82">
        <v>1.2083333333333333</v>
      </c>
      <c r="I37" s="83">
        <v>195</v>
      </c>
      <c r="J37" s="82">
        <v>0.70203359858532277</v>
      </c>
      <c r="K37" s="82">
        <v>0.61858974358974361</v>
      </c>
      <c r="L37" s="81">
        <v>8.3443854995579159E-2</v>
      </c>
    </row>
    <row r="38" spans="1:12" x14ac:dyDescent="0.4">
      <c r="A38" s="38" t="s">
        <v>108</v>
      </c>
      <c r="B38" s="191">
        <v>215</v>
      </c>
      <c r="C38" s="191">
        <v>220</v>
      </c>
      <c r="D38" s="84">
        <v>0.97727272727272729</v>
      </c>
      <c r="E38" s="71">
        <v>-5</v>
      </c>
      <c r="F38" s="191">
        <v>351</v>
      </c>
      <c r="G38" s="191">
        <v>351</v>
      </c>
      <c r="H38" s="84">
        <v>1</v>
      </c>
      <c r="I38" s="71">
        <v>0</v>
      </c>
      <c r="J38" s="84">
        <v>0.61253561253561251</v>
      </c>
      <c r="K38" s="84">
        <v>0.62678062678062674</v>
      </c>
      <c r="L38" s="89">
        <v>-1.4245014245014231E-2</v>
      </c>
    </row>
    <row r="39" spans="1:12" s="57" customFormat="1" x14ac:dyDescent="0.4">
      <c r="A39" s="66" t="s">
        <v>107</v>
      </c>
      <c r="B39" s="110">
        <v>94188</v>
      </c>
      <c r="C39" s="110">
        <v>92163</v>
      </c>
      <c r="D39" s="76">
        <v>1.021971941017545</v>
      </c>
      <c r="E39" s="77">
        <v>2025</v>
      </c>
      <c r="F39" s="110">
        <v>121190</v>
      </c>
      <c r="G39" s="110">
        <v>113444</v>
      </c>
      <c r="H39" s="76">
        <v>1.0682803850357885</v>
      </c>
      <c r="I39" s="77">
        <v>7746</v>
      </c>
      <c r="J39" s="76">
        <v>0.77719283769287895</v>
      </c>
      <c r="K39" s="76">
        <v>0.8124096470505271</v>
      </c>
      <c r="L39" s="90">
        <v>-3.5216809357648149E-2</v>
      </c>
    </row>
    <row r="40" spans="1:12" x14ac:dyDescent="0.4">
      <c r="A40" s="38" t="s">
        <v>84</v>
      </c>
      <c r="B40" s="108">
        <v>40545</v>
      </c>
      <c r="C40" s="108">
        <v>40033</v>
      </c>
      <c r="D40" s="107">
        <v>1.0127894487048186</v>
      </c>
      <c r="E40" s="70">
        <v>512</v>
      </c>
      <c r="F40" s="108">
        <v>45774</v>
      </c>
      <c r="G40" s="108">
        <v>44436</v>
      </c>
      <c r="H40" s="79">
        <v>1.0301107210369971</v>
      </c>
      <c r="I40" s="70">
        <v>1338</v>
      </c>
      <c r="J40" s="79">
        <v>0.88576484467164762</v>
      </c>
      <c r="K40" s="79">
        <v>0.90091367359798358</v>
      </c>
      <c r="L40" s="78">
        <v>-1.5148828926335955E-2</v>
      </c>
    </row>
    <row r="41" spans="1:12" x14ac:dyDescent="0.4">
      <c r="A41" s="38" t="s">
        <v>165</v>
      </c>
      <c r="B41" s="112">
        <v>1533</v>
      </c>
      <c r="C41" s="112">
        <v>1411</v>
      </c>
      <c r="D41" s="84">
        <v>1.0864635010630759</v>
      </c>
      <c r="E41" s="71">
        <v>122</v>
      </c>
      <c r="F41" s="163">
        <v>2154</v>
      </c>
      <c r="G41" s="112">
        <v>2153</v>
      </c>
      <c r="H41" s="84">
        <v>1.0004644681839294</v>
      </c>
      <c r="I41" s="71">
        <v>1</v>
      </c>
      <c r="J41" s="84">
        <v>0.71169916434540392</v>
      </c>
      <c r="K41" s="84">
        <v>0.65536460752438463</v>
      </c>
      <c r="L41" s="89">
        <v>5.6334556821019288E-2</v>
      </c>
    </row>
    <row r="42" spans="1:12" x14ac:dyDescent="0.4">
      <c r="A42" s="38" t="s">
        <v>105</v>
      </c>
      <c r="B42" s="112">
        <v>4600</v>
      </c>
      <c r="C42" s="112">
        <v>3670</v>
      </c>
      <c r="D42" s="84">
        <v>1.2534059945504088</v>
      </c>
      <c r="E42" s="71">
        <v>930</v>
      </c>
      <c r="F42" s="163">
        <v>5139</v>
      </c>
      <c r="G42" s="112">
        <v>4150</v>
      </c>
      <c r="H42" s="169">
        <v>1.2383132530120482</v>
      </c>
      <c r="I42" s="71">
        <v>989</v>
      </c>
      <c r="J42" s="84">
        <v>0.8951157812804047</v>
      </c>
      <c r="K42" s="84">
        <v>0.88433734939759034</v>
      </c>
      <c r="L42" s="89">
        <v>1.0778431882814354E-2</v>
      </c>
    </row>
    <row r="43" spans="1:12" x14ac:dyDescent="0.4">
      <c r="A43" s="44" t="s">
        <v>104</v>
      </c>
      <c r="B43" s="112">
        <v>10070</v>
      </c>
      <c r="C43" s="112">
        <v>8520</v>
      </c>
      <c r="D43" s="168">
        <v>1.181924882629108</v>
      </c>
      <c r="E43" s="91">
        <v>1550</v>
      </c>
      <c r="F43" s="112">
        <v>14879</v>
      </c>
      <c r="G43" s="112">
        <v>11241</v>
      </c>
      <c r="H43" s="169">
        <v>1.3236366871274798</v>
      </c>
      <c r="I43" s="71">
        <v>3638</v>
      </c>
      <c r="J43" s="84">
        <v>0.67679279521473212</v>
      </c>
      <c r="K43" s="84">
        <v>0.75793968508139842</v>
      </c>
      <c r="L43" s="89">
        <v>-8.1146889866666294E-2</v>
      </c>
    </row>
    <row r="44" spans="1:12" x14ac:dyDescent="0.4">
      <c r="A44" s="44" t="s">
        <v>103</v>
      </c>
      <c r="B44" s="112">
        <v>5997</v>
      </c>
      <c r="C44" s="112">
        <v>6352</v>
      </c>
      <c r="D44" s="168">
        <v>0.94411209068010071</v>
      </c>
      <c r="E44" s="91">
        <v>-355</v>
      </c>
      <c r="F44" s="112">
        <v>7240</v>
      </c>
      <c r="G44" s="112">
        <v>6961</v>
      </c>
      <c r="H44" s="169">
        <v>1.0400804482114638</v>
      </c>
      <c r="I44" s="71">
        <v>279</v>
      </c>
      <c r="J44" s="84">
        <v>0.82831491712707184</v>
      </c>
      <c r="K44" s="84">
        <v>0.9125125700330412</v>
      </c>
      <c r="L44" s="89">
        <v>-8.4197652905969367E-2</v>
      </c>
    </row>
    <row r="45" spans="1:12" x14ac:dyDescent="0.4">
      <c r="A45" s="38" t="s">
        <v>82</v>
      </c>
      <c r="B45" s="112">
        <v>11713</v>
      </c>
      <c r="C45" s="112">
        <v>13764</v>
      </c>
      <c r="D45" s="168">
        <v>0.85098808485905264</v>
      </c>
      <c r="E45" s="91">
        <v>-2051</v>
      </c>
      <c r="F45" s="120">
        <v>17670</v>
      </c>
      <c r="G45" s="120">
        <v>20073</v>
      </c>
      <c r="H45" s="169">
        <v>0.88028695262292633</v>
      </c>
      <c r="I45" s="71">
        <v>-2403</v>
      </c>
      <c r="J45" s="84">
        <v>0.66287492925863045</v>
      </c>
      <c r="K45" s="84">
        <v>0.68569720520101629</v>
      </c>
      <c r="L45" s="89">
        <v>-2.2822275942385839E-2</v>
      </c>
    </row>
    <row r="46" spans="1:12" x14ac:dyDescent="0.4">
      <c r="A46" s="38" t="s">
        <v>83</v>
      </c>
      <c r="B46" s="112">
        <v>8555</v>
      </c>
      <c r="C46" s="112">
        <v>8010</v>
      </c>
      <c r="D46" s="168">
        <v>1.068039950062422</v>
      </c>
      <c r="E46" s="70">
        <v>545</v>
      </c>
      <c r="F46" s="163">
        <v>10890</v>
      </c>
      <c r="G46" s="112">
        <v>9379</v>
      </c>
      <c r="H46" s="169">
        <v>1.1611045953726411</v>
      </c>
      <c r="I46" s="71">
        <v>1511</v>
      </c>
      <c r="J46" s="84">
        <v>0.78558310376492191</v>
      </c>
      <c r="K46" s="84">
        <v>0.85403561147243845</v>
      </c>
      <c r="L46" s="89">
        <v>-6.8452507707516541E-2</v>
      </c>
    </row>
    <row r="47" spans="1:12" x14ac:dyDescent="0.4">
      <c r="A47" s="38" t="s">
        <v>81</v>
      </c>
      <c r="B47" s="112">
        <v>2266</v>
      </c>
      <c r="C47" s="112">
        <v>2005</v>
      </c>
      <c r="D47" s="168">
        <v>1.1301745635910225</v>
      </c>
      <c r="E47" s="70">
        <v>261</v>
      </c>
      <c r="F47" s="165">
        <v>2790</v>
      </c>
      <c r="G47" s="164">
        <v>2790</v>
      </c>
      <c r="H47" s="166">
        <v>1</v>
      </c>
      <c r="I47" s="71">
        <v>0</v>
      </c>
      <c r="J47" s="84">
        <v>0.81218637992831544</v>
      </c>
      <c r="K47" s="84">
        <v>0.71863799283154117</v>
      </c>
      <c r="L47" s="89">
        <v>9.3548387096774266E-2</v>
      </c>
    </row>
    <row r="48" spans="1:12" x14ac:dyDescent="0.4">
      <c r="A48" s="38" t="s">
        <v>164</v>
      </c>
      <c r="B48" s="112">
        <v>0</v>
      </c>
      <c r="C48" s="112">
        <v>0</v>
      </c>
      <c r="D48" s="168" t="e">
        <v>#DIV/0!</v>
      </c>
      <c r="E48" s="70">
        <v>0</v>
      </c>
      <c r="F48" s="163">
        <v>0</v>
      </c>
      <c r="G48" s="112">
        <v>0</v>
      </c>
      <c r="H48" s="170" t="e">
        <v>#DIV/0!</v>
      </c>
      <c r="I48" s="7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12">
        <v>2238</v>
      </c>
      <c r="C49" s="112">
        <v>2494</v>
      </c>
      <c r="D49" s="168">
        <v>0.89735364875701684</v>
      </c>
      <c r="E49" s="70">
        <v>-256</v>
      </c>
      <c r="F49" s="163">
        <v>2790</v>
      </c>
      <c r="G49" s="112">
        <v>2790</v>
      </c>
      <c r="H49" s="169">
        <v>1</v>
      </c>
      <c r="I49" s="71">
        <v>0</v>
      </c>
      <c r="J49" s="84">
        <v>0.80215053763440858</v>
      </c>
      <c r="K49" s="84">
        <v>0.89390681003584227</v>
      </c>
      <c r="L49" s="89">
        <v>-9.1756272401433692E-2</v>
      </c>
    </row>
    <row r="50" spans="1:12" x14ac:dyDescent="0.4">
      <c r="A50" s="44" t="s">
        <v>78</v>
      </c>
      <c r="B50" s="112">
        <v>1294</v>
      </c>
      <c r="C50" s="112">
        <v>1496</v>
      </c>
      <c r="D50" s="168">
        <v>0.86497326203208558</v>
      </c>
      <c r="E50" s="70">
        <v>-202</v>
      </c>
      <c r="F50" s="165">
        <v>2790</v>
      </c>
      <c r="G50" s="164">
        <v>2790</v>
      </c>
      <c r="H50" s="169">
        <v>1</v>
      </c>
      <c r="I50" s="71">
        <v>0</v>
      </c>
      <c r="J50" s="84">
        <v>0.46379928315412189</v>
      </c>
      <c r="K50" s="79">
        <v>0.53620071684587811</v>
      </c>
      <c r="L50" s="78">
        <v>-7.2401433691756223E-2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12">
        <v>1296</v>
      </c>
      <c r="C52" s="112">
        <v>0</v>
      </c>
      <c r="D52" s="168" t="e">
        <v>#DIV/0!</v>
      </c>
      <c r="E52" s="71">
        <v>1296</v>
      </c>
      <c r="F52" s="163">
        <v>2511</v>
      </c>
      <c r="G52" s="164">
        <v>0</v>
      </c>
      <c r="H52" s="166" t="e">
        <v>#DIV/0!</v>
      </c>
      <c r="I52" s="71">
        <v>2511</v>
      </c>
      <c r="J52" s="84">
        <v>0.5161290322580645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12">
        <v>2412</v>
      </c>
      <c r="C53" s="112">
        <v>2643</v>
      </c>
      <c r="D53" s="168">
        <v>0.9125993189557321</v>
      </c>
      <c r="E53" s="71">
        <v>-231</v>
      </c>
      <c r="F53" s="167">
        <v>3703</v>
      </c>
      <c r="G53" s="112">
        <v>3761</v>
      </c>
      <c r="H53" s="166">
        <v>0.9845785695293805</v>
      </c>
      <c r="I53" s="71">
        <v>-58</v>
      </c>
      <c r="J53" s="84">
        <v>0.65136375911423172</v>
      </c>
      <c r="K53" s="84">
        <v>0.70273863334219622</v>
      </c>
      <c r="L53" s="89">
        <v>-5.1374874227964495E-2</v>
      </c>
    </row>
    <row r="54" spans="1:12" x14ac:dyDescent="0.4">
      <c r="A54" s="38" t="s">
        <v>77</v>
      </c>
      <c r="B54" s="112">
        <v>755</v>
      </c>
      <c r="C54" s="112">
        <v>847</v>
      </c>
      <c r="D54" s="82">
        <v>0.89138134592680052</v>
      </c>
      <c r="E54" s="71">
        <v>-92</v>
      </c>
      <c r="F54" s="165">
        <v>1200</v>
      </c>
      <c r="G54" s="164">
        <v>1260</v>
      </c>
      <c r="H54" s="84">
        <v>0.95238095238095233</v>
      </c>
      <c r="I54" s="71">
        <v>-60</v>
      </c>
      <c r="J54" s="84">
        <v>0.62916666666666665</v>
      </c>
      <c r="K54" s="84">
        <v>0.67222222222222228</v>
      </c>
      <c r="L54" s="89">
        <v>-4.3055555555555625E-2</v>
      </c>
    </row>
    <row r="55" spans="1:12" x14ac:dyDescent="0.4">
      <c r="A55" s="38" t="s">
        <v>76</v>
      </c>
      <c r="B55" s="112">
        <v>914</v>
      </c>
      <c r="C55" s="112">
        <v>918</v>
      </c>
      <c r="D55" s="82">
        <v>0.99564270152505452</v>
      </c>
      <c r="E55" s="71">
        <v>-4</v>
      </c>
      <c r="F55" s="163">
        <v>1660</v>
      </c>
      <c r="G55" s="112">
        <v>1660</v>
      </c>
      <c r="H55" s="84">
        <v>1</v>
      </c>
      <c r="I55" s="71">
        <v>0</v>
      </c>
      <c r="J55" s="84">
        <v>0.55060240963855422</v>
      </c>
      <c r="K55" s="84">
        <v>0.55301204819277106</v>
      </c>
      <c r="L55" s="89">
        <v>-2.4096385542168308E-3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2008年9月中旬航空旅客輸送実績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９月(下旬)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193</v>
      </c>
      <c r="C4" s="277" t="s">
        <v>192</v>
      </c>
      <c r="D4" s="261" t="s">
        <v>90</v>
      </c>
      <c r="E4" s="261"/>
      <c r="F4" s="258" t="s">
        <v>193</v>
      </c>
      <c r="G4" s="258" t="s">
        <v>192</v>
      </c>
      <c r="H4" s="261" t="s">
        <v>90</v>
      </c>
      <c r="I4" s="261"/>
      <c r="J4" s="258" t="s">
        <v>193</v>
      </c>
      <c r="K4" s="258" t="s">
        <v>192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169104</v>
      </c>
      <c r="C6" s="110">
        <v>177182</v>
      </c>
      <c r="D6" s="76">
        <v>0.95440846135611968</v>
      </c>
      <c r="E6" s="77">
        <v>-8078</v>
      </c>
      <c r="F6" s="110">
        <v>243984</v>
      </c>
      <c r="G6" s="110">
        <v>233534</v>
      </c>
      <c r="H6" s="76">
        <v>1.0447472316664812</v>
      </c>
      <c r="I6" s="77">
        <v>10450</v>
      </c>
      <c r="J6" s="76">
        <v>0.69309462915601028</v>
      </c>
      <c r="K6" s="76">
        <v>0.75869894747659872</v>
      </c>
      <c r="L6" s="90">
        <v>-6.5604318320588439E-2</v>
      </c>
    </row>
    <row r="7" spans="1:17" s="57" customFormat="1" x14ac:dyDescent="0.4">
      <c r="A7" s="66" t="s">
        <v>87</v>
      </c>
      <c r="B7" s="176">
        <v>86225</v>
      </c>
      <c r="C7" s="110">
        <v>89064</v>
      </c>
      <c r="D7" s="76">
        <v>0.96812404563010868</v>
      </c>
      <c r="E7" s="77">
        <v>-2839</v>
      </c>
      <c r="F7" s="110">
        <v>124059</v>
      </c>
      <c r="G7" s="110">
        <v>117081</v>
      </c>
      <c r="H7" s="76">
        <v>1.0595997642657646</v>
      </c>
      <c r="I7" s="175">
        <v>6978</v>
      </c>
      <c r="J7" s="76">
        <v>0.69503220241981634</v>
      </c>
      <c r="K7" s="76">
        <v>0.76070412791144593</v>
      </c>
      <c r="L7" s="90">
        <v>-6.567192549162959E-2</v>
      </c>
    </row>
    <row r="8" spans="1:17" x14ac:dyDescent="0.4">
      <c r="A8" s="69" t="s">
        <v>95</v>
      </c>
      <c r="B8" s="177">
        <v>69737</v>
      </c>
      <c r="C8" s="121">
        <v>71971</v>
      </c>
      <c r="D8" s="88">
        <v>0.96895971988717677</v>
      </c>
      <c r="E8" s="93">
        <v>-2234</v>
      </c>
      <c r="F8" s="121">
        <v>100401</v>
      </c>
      <c r="G8" s="121">
        <v>93996</v>
      </c>
      <c r="H8" s="88">
        <v>1.0681411974977659</v>
      </c>
      <c r="I8" s="93">
        <v>6405</v>
      </c>
      <c r="J8" s="88">
        <v>0.69458471529168031</v>
      </c>
      <c r="K8" s="88">
        <v>0.76568151836248355</v>
      </c>
      <c r="L8" s="87">
        <v>-7.1096803070803238E-2</v>
      </c>
    </row>
    <row r="9" spans="1:17" x14ac:dyDescent="0.4">
      <c r="A9" s="37" t="s">
        <v>84</v>
      </c>
      <c r="B9" s="167">
        <v>43748</v>
      </c>
      <c r="C9" s="120">
        <v>44692</v>
      </c>
      <c r="D9" s="82">
        <v>0.97887765148124939</v>
      </c>
      <c r="E9" s="92">
        <v>-944</v>
      </c>
      <c r="F9" s="120">
        <v>58149</v>
      </c>
      <c r="G9" s="120">
        <v>56407</v>
      </c>
      <c r="H9" s="82">
        <v>1.0308826918644849</v>
      </c>
      <c r="I9" s="92">
        <v>1742</v>
      </c>
      <c r="J9" s="82">
        <v>0.75234311854030167</v>
      </c>
      <c r="K9" s="82">
        <v>0.79231301079653238</v>
      </c>
      <c r="L9" s="81">
        <v>-3.996989225623071E-2</v>
      </c>
    </row>
    <row r="10" spans="1:17" x14ac:dyDescent="0.4">
      <c r="A10" s="38" t="s">
        <v>86</v>
      </c>
      <c r="B10" s="167">
        <v>3085</v>
      </c>
      <c r="C10" s="120">
        <v>3977</v>
      </c>
      <c r="D10" s="84">
        <v>0.77571033442293191</v>
      </c>
      <c r="E10" s="91">
        <v>-892</v>
      </c>
      <c r="F10" s="120">
        <v>5000</v>
      </c>
      <c r="G10" s="120">
        <v>5000</v>
      </c>
      <c r="H10" s="84">
        <v>1</v>
      </c>
      <c r="I10" s="91">
        <v>0</v>
      </c>
      <c r="J10" s="84">
        <v>0.61699999999999999</v>
      </c>
      <c r="K10" s="84">
        <v>0.7954</v>
      </c>
      <c r="L10" s="89">
        <v>-0.1784</v>
      </c>
    </row>
    <row r="11" spans="1:17" x14ac:dyDescent="0.4">
      <c r="A11" s="38" t="s">
        <v>104</v>
      </c>
      <c r="B11" s="167">
        <v>9420</v>
      </c>
      <c r="C11" s="120">
        <v>8620</v>
      </c>
      <c r="D11" s="84">
        <v>1.0928074245939676</v>
      </c>
      <c r="E11" s="91">
        <v>800</v>
      </c>
      <c r="F11" s="120">
        <v>15678</v>
      </c>
      <c r="G11" s="120">
        <v>11794</v>
      </c>
      <c r="H11" s="84">
        <v>1.32931999321689</v>
      </c>
      <c r="I11" s="91">
        <v>3884</v>
      </c>
      <c r="J11" s="84">
        <v>0.60084194412552616</v>
      </c>
      <c r="K11" s="84">
        <v>0.73088010852976093</v>
      </c>
      <c r="L11" s="89">
        <v>-0.13003816440423477</v>
      </c>
    </row>
    <row r="12" spans="1:17" x14ac:dyDescent="0.4">
      <c r="A12" s="38" t="s">
        <v>82</v>
      </c>
      <c r="B12" s="167">
        <v>6804</v>
      </c>
      <c r="C12" s="120">
        <v>5944</v>
      </c>
      <c r="D12" s="84">
        <v>1.1446837146702558</v>
      </c>
      <c r="E12" s="91">
        <v>860</v>
      </c>
      <c r="F12" s="120">
        <v>9308</v>
      </c>
      <c r="G12" s="120">
        <v>7265</v>
      </c>
      <c r="H12" s="84">
        <v>1.2812112869924295</v>
      </c>
      <c r="I12" s="91">
        <v>2043</v>
      </c>
      <c r="J12" s="84">
        <v>0.73098409969918354</v>
      </c>
      <c r="K12" s="84">
        <v>0.81816930488644179</v>
      </c>
      <c r="L12" s="89">
        <v>-8.7185205187258252E-2</v>
      </c>
    </row>
    <row r="13" spans="1:17" x14ac:dyDescent="0.4">
      <c r="A13" s="38" t="s">
        <v>83</v>
      </c>
      <c r="B13" s="167">
        <v>6680</v>
      </c>
      <c r="C13" s="120">
        <v>6512</v>
      </c>
      <c r="D13" s="84">
        <v>1.0257985257985258</v>
      </c>
      <c r="E13" s="91">
        <v>168</v>
      </c>
      <c r="F13" s="120">
        <v>12266</v>
      </c>
      <c r="G13" s="120">
        <v>10920</v>
      </c>
      <c r="H13" s="84">
        <v>1.1232600732600733</v>
      </c>
      <c r="I13" s="91">
        <v>1346</v>
      </c>
      <c r="J13" s="84">
        <v>0.54459481493559436</v>
      </c>
      <c r="K13" s="84">
        <v>0.59633699633699633</v>
      </c>
      <c r="L13" s="89">
        <v>-5.1742181401401965E-2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2226</v>
      </c>
      <c r="D16" s="84">
        <v>0</v>
      </c>
      <c r="E16" s="91">
        <v>-2226</v>
      </c>
      <c r="F16" s="120">
        <v>0</v>
      </c>
      <c r="G16" s="120">
        <v>2610</v>
      </c>
      <c r="H16" s="35">
        <v>0</v>
      </c>
      <c r="I16" s="48">
        <v>-2610</v>
      </c>
      <c r="J16" s="35" t="e">
        <v>#DIV/0!</v>
      </c>
      <c r="K16" s="35">
        <v>0.85287356321839081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174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15346</v>
      </c>
      <c r="C19" s="177">
        <v>16024</v>
      </c>
      <c r="D19" s="88">
        <v>0.95768846729905144</v>
      </c>
      <c r="E19" s="93">
        <v>-678</v>
      </c>
      <c r="F19" s="121">
        <v>22215</v>
      </c>
      <c r="G19" s="121">
        <v>21525</v>
      </c>
      <c r="H19" s="88">
        <v>1.03205574912892</v>
      </c>
      <c r="I19" s="93">
        <v>690</v>
      </c>
      <c r="J19" s="88">
        <v>0.69079450821516997</v>
      </c>
      <c r="K19" s="88">
        <v>0.74443670150987229</v>
      </c>
      <c r="L19" s="87">
        <v>-5.3642193294702323E-2</v>
      </c>
    </row>
    <row r="20" spans="1:12" x14ac:dyDescent="0.4">
      <c r="A20" s="37" t="s">
        <v>173</v>
      </c>
      <c r="B20" s="167">
        <v>0</v>
      </c>
      <c r="C20" s="120">
        <v>1253</v>
      </c>
      <c r="D20" s="82">
        <v>0</v>
      </c>
      <c r="E20" s="92">
        <v>-1253</v>
      </c>
      <c r="F20" s="120">
        <v>0</v>
      </c>
      <c r="G20" s="120">
        <v>1490</v>
      </c>
      <c r="H20" s="82">
        <v>0</v>
      </c>
      <c r="I20" s="92">
        <v>-1490</v>
      </c>
      <c r="J20" s="82" t="e">
        <v>#DIV/0!</v>
      </c>
      <c r="K20" s="82">
        <v>0.84093959731543622</v>
      </c>
      <c r="L20" s="81" t="e">
        <v>#DIV/0!</v>
      </c>
    </row>
    <row r="21" spans="1:12" x14ac:dyDescent="0.4">
      <c r="A21" s="38" t="s">
        <v>104</v>
      </c>
      <c r="B21" s="167">
        <v>918</v>
      </c>
      <c r="C21" s="120">
        <v>1199</v>
      </c>
      <c r="D21" s="84">
        <v>0.76563803169307754</v>
      </c>
      <c r="E21" s="91">
        <v>-281</v>
      </c>
      <c r="F21" s="120">
        <v>1500</v>
      </c>
      <c r="G21" s="120">
        <v>1650</v>
      </c>
      <c r="H21" s="84">
        <v>0.90909090909090906</v>
      </c>
      <c r="I21" s="91">
        <v>-150</v>
      </c>
      <c r="J21" s="84">
        <v>0.61199999999999999</v>
      </c>
      <c r="K21" s="84">
        <v>0.72666666666666668</v>
      </c>
      <c r="L21" s="89">
        <v>-0.11466666666666669</v>
      </c>
    </row>
    <row r="22" spans="1:12" x14ac:dyDescent="0.4">
      <c r="A22" s="38" t="s">
        <v>123</v>
      </c>
      <c r="B22" s="167">
        <v>1083</v>
      </c>
      <c r="C22" s="120">
        <v>870</v>
      </c>
      <c r="D22" s="84">
        <v>1.2448275862068965</v>
      </c>
      <c r="E22" s="91">
        <v>213</v>
      </c>
      <c r="F22" s="120">
        <v>1465</v>
      </c>
      <c r="G22" s="120">
        <v>1455</v>
      </c>
      <c r="H22" s="84">
        <v>1.006872852233677</v>
      </c>
      <c r="I22" s="91">
        <v>10</v>
      </c>
      <c r="J22" s="84">
        <v>0.73924914675767917</v>
      </c>
      <c r="K22" s="84">
        <v>0.59793814432989689</v>
      </c>
      <c r="L22" s="89">
        <v>0.14131100242778227</v>
      </c>
    </row>
    <row r="23" spans="1:12" x14ac:dyDescent="0.4">
      <c r="A23" s="38" t="s">
        <v>172</v>
      </c>
      <c r="B23" s="167">
        <v>1266</v>
      </c>
      <c r="C23" s="120">
        <v>1453</v>
      </c>
      <c r="D23" s="84">
        <v>0.87130075705437027</v>
      </c>
      <c r="E23" s="91">
        <v>-187</v>
      </c>
      <c r="F23" s="120">
        <v>1350</v>
      </c>
      <c r="G23" s="120">
        <v>1500</v>
      </c>
      <c r="H23" s="84">
        <v>0.9</v>
      </c>
      <c r="I23" s="91">
        <v>-150</v>
      </c>
      <c r="J23" s="84">
        <v>0.93777777777777782</v>
      </c>
      <c r="K23" s="84">
        <v>0.96866666666666668</v>
      </c>
      <c r="L23" s="89">
        <v>-3.0888888888888855E-2</v>
      </c>
    </row>
    <row r="24" spans="1:12" x14ac:dyDescent="0.4">
      <c r="A24" s="38" t="s">
        <v>171</v>
      </c>
      <c r="B24" s="167">
        <v>1345</v>
      </c>
      <c r="C24" s="120">
        <v>1451</v>
      </c>
      <c r="D24" s="79">
        <v>0.92694693314955201</v>
      </c>
      <c r="E24" s="97">
        <v>-106</v>
      </c>
      <c r="F24" s="120">
        <v>1500</v>
      </c>
      <c r="G24" s="120">
        <v>1500</v>
      </c>
      <c r="H24" s="79">
        <v>1</v>
      </c>
      <c r="I24" s="97">
        <v>0</v>
      </c>
      <c r="J24" s="79">
        <v>0.89666666666666661</v>
      </c>
      <c r="K24" s="79">
        <v>0.96733333333333338</v>
      </c>
      <c r="L24" s="78">
        <v>-7.0666666666666766E-2</v>
      </c>
    </row>
    <row r="25" spans="1:12" x14ac:dyDescent="0.4">
      <c r="A25" s="44" t="s">
        <v>170</v>
      </c>
      <c r="B25" s="167">
        <v>556</v>
      </c>
      <c r="C25" s="120">
        <v>867</v>
      </c>
      <c r="D25" s="84">
        <v>0.64129181084198383</v>
      </c>
      <c r="E25" s="91">
        <v>-311</v>
      </c>
      <c r="F25" s="120">
        <v>1500</v>
      </c>
      <c r="G25" s="120">
        <v>1500</v>
      </c>
      <c r="H25" s="84">
        <v>1</v>
      </c>
      <c r="I25" s="91">
        <v>0</v>
      </c>
      <c r="J25" s="84">
        <v>0.37066666666666664</v>
      </c>
      <c r="K25" s="84">
        <v>0.57799999999999996</v>
      </c>
      <c r="L25" s="89">
        <v>-0.20733333333333331</v>
      </c>
    </row>
    <row r="26" spans="1:12" x14ac:dyDescent="0.4">
      <c r="A26" s="44" t="s">
        <v>119</v>
      </c>
      <c r="B26" s="167">
        <v>924</v>
      </c>
      <c r="C26" s="120">
        <v>1249</v>
      </c>
      <c r="D26" s="84">
        <v>0.73979183346677346</v>
      </c>
      <c r="E26" s="91">
        <v>-325</v>
      </c>
      <c r="F26" s="120">
        <v>1345</v>
      </c>
      <c r="G26" s="120">
        <v>1500</v>
      </c>
      <c r="H26" s="84">
        <v>0.89666666666666661</v>
      </c>
      <c r="I26" s="91">
        <v>-155</v>
      </c>
      <c r="J26" s="84">
        <v>0.68698884758364309</v>
      </c>
      <c r="K26" s="84">
        <v>0.83266666666666667</v>
      </c>
      <c r="L26" s="89">
        <v>-0.14567781908302357</v>
      </c>
    </row>
    <row r="27" spans="1:12" x14ac:dyDescent="0.4">
      <c r="A27" s="38" t="s">
        <v>169</v>
      </c>
      <c r="B27" s="167">
        <v>783</v>
      </c>
      <c r="C27" s="120">
        <v>1046</v>
      </c>
      <c r="D27" s="84">
        <v>0.74856596558317401</v>
      </c>
      <c r="E27" s="91">
        <v>-263</v>
      </c>
      <c r="F27" s="120">
        <v>1345</v>
      </c>
      <c r="G27" s="120">
        <v>1500</v>
      </c>
      <c r="H27" s="84">
        <v>0.89666666666666661</v>
      </c>
      <c r="I27" s="91">
        <v>-155</v>
      </c>
      <c r="J27" s="84">
        <v>0.58215613382899634</v>
      </c>
      <c r="K27" s="84">
        <v>0.69733333333333336</v>
      </c>
      <c r="L27" s="89">
        <v>-0.11517719950433702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779</v>
      </c>
      <c r="C29" s="120">
        <v>810</v>
      </c>
      <c r="D29" s="79">
        <v>0.96172839506172836</v>
      </c>
      <c r="E29" s="97">
        <v>-31</v>
      </c>
      <c r="F29" s="120">
        <v>900</v>
      </c>
      <c r="G29" s="115">
        <v>895</v>
      </c>
      <c r="H29" s="79">
        <v>1.005586592178771</v>
      </c>
      <c r="I29" s="97">
        <v>5</v>
      </c>
      <c r="J29" s="79">
        <v>0.86555555555555552</v>
      </c>
      <c r="K29" s="79">
        <v>0.9050279329608939</v>
      </c>
      <c r="L29" s="78">
        <v>-3.9472377405338377E-2</v>
      </c>
    </row>
    <row r="30" spans="1:12" x14ac:dyDescent="0.4">
      <c r="A30" s="44" t="s">
        <v>115</v>
      </c>
      <c r="B30" s="167">
        <v>365</v>
      </c>
      <c r="C30" s="120">
        <v>331</v>
      </c>
      <c r="D30" s="84">
        <v>1.1027190332326284</v>
      </c>
      <c r="E30" s="91">
        <v>34</v>
      </c>
      <c r="F30" s="120">
        <v>600</v>
      </c>
      <c r="G30" s="115">
        <v>600</v>
      </c>
      <c r="H30" s="84">
        <v>1</v>
      </c>
      <c r="I30" s="91">
        <v>0</v>
      </c>
      <c r="J30" s="84">
        <v>0.60833333333333328</v>
      </c>
      <c r="K30" s="84">
        <v>0.55166666666666664</v>
      </c>
      <c r="L30" s="89">
        <v>5.6666666666666643E-2</v>
      </c>
    </row>
    <row r="31" spans="1:12" x14ac:dyDescent="0.4">
      <c r="A31" s="38" t="s">
        <v>114</v>
      </c>
      <c r="B31" s="167">
        <v>1175</v>
      </c>
      <c r="C31" s="120">
        <v>1177</v>
      </c>
      <c r="D31" s="84">
        <v>0.99830076465590489</v>
      </c>
      <c r="E31" s="91">
        <v>-2</v>
      </c>
      <c r="F31" s="120">
        <v>1500</v>
      </c>
      <c r="G31" s="115">
        <v>1495</v>
      </c>
      <c r="H31" s="84">
        <v>1.0033444816053512</v>
      </c>
      <c r="I31" s="91">
        <v>5</v>
      </c>
      <c r="J31" s="84">
        <v>0.78333333333333333</v>
      </c>
      <c r="K31" s="84">
        <v>0.78729096989966552</v>
      </c>
      <c r="L31" s="89">
        <v>-3.95763656633219E-3</v>
      </c>
    </row>
    <row r="32" spans="1:12" x14ac:dyDescent="0.4">
      <c r="A32" s="44" t="s">
        <v>113</v>
      </c>
      <c r="B32" s="167">
        <v>1004</v>
      </c>
      <c r="C32" s="120">
        <v>786</v>
      </c>
      <c r="D32" s="79">
        <v>1.27735368956743</v>
      </c>
      <c r="E32" s="97">
        <v>218</v>
      </c>
      <c r="F32" s="120">
        <v>1500</v>
      </c>
      <c r="G32" s="120">
        <v>1500</v>
      </c>
      <c r="H32" s="79">
        <v>1</v>
      </c>
      <c r="I32" s="97">
        <v>0</v>
      </c>
      <c r="J32" s="79">
        <v>0.66933333333333334</v>
      </c>
      <c r="K32" s="79">
        <v>0.52400000000000002</v>
      </c>
      <c r="L32" s="78">
        <v>0.14533333333333331</v>
      </c>
    </row>
    <row r="33" spans="1:12" x14ac:dyDescent="0.4">
      <c r="A33" s="44" t="s">
        <v>112</v>
      </c>
      <c r="B33" s="165">
        <v>1510</v>
      </c>
      <c r="C33" s="164">
        <v>1553</v>
      </c>
      <c r="D33" s="79">
        <v>0.97231165486155824</v>
      </c>
      <c r="E33" s="97">
        <v>-43</v>
      </c>
      <c r="F33" s="120">
        <v>2100</v>
      </c>
      <c r="G33" s="164">
        <v>1950</v>
      </c>
      <c r="H33" s="79">
        <v>1.0769230769230769</v>
      </c>
      <c r="I33" s="97">
        <v>150</v>
      </c>
      <c r="J33" s="79">
        <v>0.71904761904761905</v>
      </c>
      <c r="K33" s="79">
        <v>0.79641025641025642</v>
      </c>
      <c r="L33" s="78">
        <v>-7.7362637362637376E-2</v>
      </c>
    </row>
    <row r="34" spans="1:12" x14ac:dyDescent="0.4">
      <c r="A34" s="38" t="s">
        <v>167</v>
      </c>
      <c r="B34" s="163">
        <v>1151</v>
      </c>
      <c r="C34" s="112">
        <v>1037</v>
      </c>
      <c r="D34" s="84">
        <v>1.1099324975891995</v>
      </c>
      <c r="E34" s="91">
        <v>114</v>
      </c>
      <c r="F34" s="120">
        <v>1500</v>
      </c>
      <c r="G34" s="112">
        <v>1495</v>
      </c>
      <c r="H34" s="84">
        <v>1.0033444816053512</v>
      </c>
      <c r="I34" s="91">
        <v>5</v>
      </c>
      <c r="J34" s="84">
        <v>0.76733333333333331</v>
      </c>
      <c r="K34" s="84">
        <v>0.6936454849498328</v>
      </c>
      <c r="L34" s="89">
        <v>7.3687848383500509E-2</v>
      </c>
    </row>
    <row r="35" spans="1:12" x14ac:dyDescent="0.4">
      <c r="A35" s="44" t="s">
        <v>166</v>
      </c>
      <c r="B35" s="167">
        <v>2487</v>
      </c>
      <c r="C35" s="120">
        <v>942</v>
      </c>
      <c r="D35" s="84">
        <v>2.6401273885350318</v>
      </c>
      <c r="E35" s="91">
        <v>1545</v>
      </c>
      <c r="F35" s="120">
        <v>4110</v>
      </c>
      <c r="G35" s="120">
        <v>1495</v>
      </c>
      <c r="H35" s="84">
        <v>2.7491638795986622</v>
      </c>
      <c r="I35" s="91">
        <v>2615</v>
      </c>
      <c r="J35" s="84">
        <v>0.60510948905109485</v>
      </c>
      <c r="K35" s="84">
        <v>0.63010033444816049</v>
      </c>
      <c r="L35" s="89">
        <v>-2.4990845397065642E-2</v>
      </c>
    </row>
    <row r="36" spans="1:12" x14ac:dyDescent="0.4">
      <c r="A36" s="69" t="s">
        <v>93</v>
      </c>
      <c r="B36" s="177">
        <v>1142</v>
      </c>
      <c r="C36" s="121">
        <v>1069</v>
      </c>
      <c r="D36" s="88">
        <v>1.0682881197380729</v>
      </c>
      <c r="E36" s="93">
        <v>73</v>
      </c>
      <c r="F36" s="121">
        <v>1443</v>
      </c>
      <c r="G36" s="121">
        <v>1560</v>
      </c>
      <c r="H36" s="88">
        <v>0.92500000000000004</v>
      </c>
      <c r="I36" s="93">
        <v>-117</v>
      </c>
      <c r="J36" s="88">
        <v>0.79140679140679138</v>
      </c>
      <c r="K36" s="88">
        <v>0.68525641025641026</v>
      </c>
      <c r="L36" s="87">
        <v>0.10615038115038111</v>
      </c>
    </row>
    <row r="37" spans="1:12" x14ac:dyDescent="0.4">
      <c r="A37" s="37" t="s">
        <v>109</v>
      </c>
      <c r="B37" s="167">
        <v>892</v>
      </c>
      <c r="C37" s="120">
        <v>783</v>
      </c>
      <c r="D37" s="82">
        <v>1.1392081736909323</v>
      </c>
      <c r="E37" s="92">
        <v>109</v>
      </c>
      <c r="F37" s="120">
        <v>1053</v>
      </c>
      <c r="G37" s="120">
        <v>1170</v>
      </c>
      <c r="H37" s="82">
        <v>0.9</v>
      </c>
      <c r="I37" s="92">
        <v>-117</v>
      </c>
      <c r="J37" s="82">
        <v>0.84710351377018045</v>
      </c>
      <c r="K37" s="82">
        <v>0.66923076923076918</v>
      </c>
      <c r="L37" s="81">
        <v>0.17787274453941126</v>
      </c>
    </row>
    <row r="38" spans="1:12" x14ac:dyDescent="0.4">
      <c r="A38" s="38" t="s">
        <v>108</v>
      </c>
      <c r="B38" s="167">
        <v>250</v>
      </c>
      <c r="C38" s="120">
        <v>286</v>
      </c>
      <c r="D38" s="84">
        <v>0.87412587412587417</v>
      </c>
      <c r="E38" s="91">
        <v>-36</v>
      </c>
      <c r="F38" s="120">
        <v>390</v>
      </c>
      <c r="G38" s="120">
        <v>390</v>
      </c>
      <c r="H38" s="84">
        <v>1</v>
      </c>
      <c r="I38" s="91">
        <v>0</v>
      </c>
      <c r="J38" s="84">
        <v>0.64102564102564108</v>
      </c>
      <c r="K38" s="84">
        <v>0.73333333333333328</v>
      </c>
      <c r="L38" s="89">
        <v>-9.2307692307692202E-2</v>
      </c>
    </row>
    <row r="39" spans="1:12" s="57" customFormat="1" x14ac:dyDescent="0.4">
      <c r="A39" s="66" t="s">
        <v>107</v>
      </c>
      <c r="B39" s="176">
        <v>82879</v>
      </c>
      <c r="C39" s="110">
        <v>88118</v>
      </c>
      <c r="D39" s="76">
        <v>0.9405456319934633</v>
      </c>
      <c r="E39" s="175">
        <v>-5239</v>
      </c>
      <c r="F39" s="176">
        <v>119925</v>
      </c>
      <c r="G39" s="110">
        <v>116453</v>
      </c>
      <c r="H39" s="76">
        <v>1.0298146033163593</v>
      </c>
      <c r="I39" s="175">
        <v>3472</v>
      </c>
      <c r="J39" s="76">
        <v>0.69109026474880131</v>
      </c>
      <c r="K39" s="76">
        <v>0.75668295363794835</v>
      </c>
      <c r="L39" s="90">
        <v>-6.5592688889147044E-2</v>
      </c>
    </row>
    <row r="40" spans="1:12" x14ac:dyDescent="0.4">
      <c r="A40" s="38" t="s">
        <v>84</v>
      </c>
      <c r="B40" s="174">
        <v>37334</v>
      </c>
      <c r="C40" s="118">
        <v>37901</v>
      </c>
      <c r="D40" s="98">
        <v>0.98503997256009079</v>
      </c>
      <c r="E40" s="97">
        <v>-567</v>
      </c>
      <c r="F40" s="173">
        <v>44360</v>
      </c>
      <c r="G40" s="173">
        <v>44387</v>
      </c>
      <c r="H40" s="79">
        <v>0.99939171379007363</v>
      </c>
      <c r="I40" s="91">
        <v>-27</v>
      </c>
      <c r="J40" s="84">
        <v>0.84161406672678085</v>
      </c>
      <c r="K40" s="84">
        <v>0.85387613490436387</v>
      </c>
      <c r="L40" s="89">
        <v>-1.2262068177583019E-2</v>
      </c>
    </row>
    <row r="41" spans="1:12" x14ac:dyDescent="0.4">
      <c r="A41" s="38" t="s">
        <v>165</v>
      </c>
      <c r="B41" s="163">
        <v>1446</v>
      </c>
      <c r="C41" s="112">
        <v>1550</v>
      </c>
      <c r="D41" s="82">
        <v>0.93290322580645157</v>
      </c>
      <c r="E41" s="97">
        <v>-104</v>
      </c>
      <c r="F41" s="163">
        <v>2140</v>
      </c>
      <c r="G41" s="163">
        <v>2146</v>
      </c>
      <c r="H41" s="79">
        <v>0.99720410065237652</v>
      </c>
      <c r="I41" s="91">
        <v>-6</v>
      </c>
      <c r="J41" s="84">
        <v>0.67570093457943925</v>
      </c>
      <c r="K41" s="84">
        <v>0.72227399813606707</v>
      </c>
      <c r="L41" s="89">
        <v>-4.6573063556627825E-2</v>
      </c>
    </row>
    <row r="42" spans="1:12" x14ac:dyDescent="0.4">
      <c r="A42" s="38" t="s">
        <v>105</v>
      </c>
      <c r="B42" s="163">
        <v>3855</v>
      </c>
      <c r="C42" s="112">
        <v>3239</v>
      </c>
      <c r="D42" s="82">
        <v>1.1901821549861069</v>
      </c>
      <c r="E42" s="97">
        <v>616</v>
      </c>
      <c r="F42" s="163">
        <v>5140</v>
      </c>
      <c r="G42" s="163">
        <v>4150</v>
      </c>
      <c r="H42" s="79">
        <v>1.2385542168674699</v>
      </c>
      <c r="I42" s="91">
        <v>990</v>
      </c>
      <c r="J42" s="84">
        <v>0.75</v>
      </c>
      <c r="K42" s="84">
        <v>0.78048192771084335</v>
      </c>
      <c r="L42" s="89">
        <v>-3.0481927710843348E-2</v>
      </c>
    </row>
    <row r="43" spans="1:12" x14ac:dyDescent="0.4">
      <c r="A43" s="44" t="s">
        <v>104</v>
      </c>
      <c r="B43" s="163">
        <v>7049</v>
      </c>
      <c r="C43" s="112">
        <v>7923</v>
      </c>
      <c r="D43" s="82">
        <v>0.88968824940047964</v>
      </c>
      <c r="E43" s="97">
        <v>-874</v>
      </c>
      <c r="F43" s="165">
        <v>14880</v>
      </c>
      <c r="G43" s="165">
        <v>12350</v>
      </c>
      <c r="H43" s="79">
        <v>1.2048582995951418</v>
      </c>
      <c r="I43" s="91">
        <v>2530</v>
      </c>
      <c r="J43" s="84">
        <v>0.47372311827956987</v>
      </c>
      <c r="K43" s="84">
        <v>0.6415384615384615</v>
      </c>
      <c r="L43" s="89">
        <v>-0.16781534325889164</v>
      </c>
    </row>
    <row r="44" spans="1:12" x14ac:dyDescent="0.4">
      <c r="A44" s="44" t="s">
        <v>103</v>
      </c>
      <c r="B44" s="165">
        <v>4435</v>
      </c>
      <c r="C44" s="164">
        <v>5972</v>
      </c>
      <c r="D44" s="82">
        <v>0.74263228399196246</v>
      </c>
      <c r="E44" s="97">
        <v>-1537</v>
      </c>
      <c r="F44" s="172">
        <v>7240</v>
      </c>
      <c r="G44" s="172">
        <v>7240</v>
      </c>
      <c r="H44" s="79">
        <v>1</v>
      </c>
      <c r="I44" s="91">
        <v>0</v>
      </c>
      <c r="J44" s="84">
        <v>0.61256906077348061</v>
      </c>
      <c r="K44" s="84">
        <v>0.82486187845303871</v>
      </c>
      <c r="L44" s="89">
        <v>-0.2122928176795581</v>
      </c>
    </row>
    <row r="45" spans="1:12" x14ac:dyDescent="0.4">
      <c r="A45" s="38" t="s">
        <v>82</v>
      </c>
      <c r="B45" s="163">
        <v>11051</v>
      </c>
      <c r="C45" s="112">
        <v>13382</v>
      </c>
      <c r="D45" s="82">
        <v>0.82581079061425799</v>
      </c>
      <c r="E45" s="97">
        <v>-2331</v>
      </c>
      <c r="F45" s="163">
        <v>17339</v>
      </c>
      <c r="G45" s="163">
        <v>21043</v>
      </c>
      <c r="H45" s="79">
        <v>0.82397947060780308</v>
      </c>
      <c r="I45" s="91">
        <v>-3704</v>
      </c>
      <c r="J45" s="84">
        <v>0.63734932810427358</v>
      </c>
      <c r="K45" s="84">
        <v>0.63593594069286696</v>
      </c>
      <c r="L45" s="89">
        <v>1.4133874114066192E-3</v>
      </c>
    </row>
    <row r="46" spans="1:12" x14ac:dyDescent="0.4">
      <c r="A46" s="38" t="s">
        <v>83</v>
      </c>
      <c r="B46" s="165">
        <v>6864</v>
      </c>
      <c r="C46" s="164">
        <v>7981</v>
      </c>
      <c r="D46" s="86">
        <v>0.86004260117779729</v>
      </c>
      <c r="E46" s="97">
        <v>-1117</v>
      </c>
      <c r="F46" s="163">
        <v>10890</v>
      </c>
      <c r="G46" s="163">
        <v>9960</v>
      </c>
      <c r="H46" s="79">
        <v>1.0933734939759037</v>
      </c>
      <c r="I46" s="91">
        <v>930</v>
      </c>
      <c r="J46" s="84">
        <v>0.63030303030303025</v>
      </c>
      <c r="K46" s="84">
        <v>0.80130522088353417</v>
      </c>
      <c r="L46" s="89">
        <v>-0.17100219058050392</v>
      </c>
    </row>
    <row r="47" spans="1:12" x14ac:dyDescent="0.4">
      <c r="A47" s="38" t="s">
        <v>81</v>
      </c>
      <c r="B47" s="163">
        <v>2061</v>
      </c>
      <c r="C47" s="112">
        <v>2078</v>
      </c>
      <c r="D47" s="84">
        <v>0.99181905678537052</v>
      </c>
      <c r="E47" s="97">
        <v>-17</v>
      </c>
      <c r="F47" s="167">
        <v>2790</v>
      </c>
      <c r="G47" s="167">
        <v>2790</v>
      </c>
      <c r="H47" s="79">
        <v>1</v>
      </c>
      <c r="I47" s="91">
        <v>0</v>
      </c>
      <c r="J47" s="84">
        <v>0.73870967741935489</v>
      </c>
      <c r="K47" s="84">
        <v>0.74480286738351253</v>
      </c>
      <c r="L47" s="89">
        <v>-6.0931899641576415E-3</v>
      </c>
    </row>
    <row r="48" spans="1:12" x14ac:dyDescent="0.4">
      <c r="A48" s="38" t="s">
        <v>164</v>
      </c>
      <c r="B48" s="165">
        <v>0</v>
      </c>
      <c r="C48" s="164">
        <v>0</v>
      </c>
      <c r="D48" s="82" t="e">
        <v>#DIV/0!</v>
      </c>
      <c r="E48" s="97">
        <v>0</v>
      </c>
      <c r="F48" s="165">
        <v>0</v>
      </c>
      <c r="G48" s="163">
        <v>0</v>
      </c>
      <c r="H48" s="79" t="e">
        <v>#DIV/0!</v>
      </c>
      <c r="I48" s="91">
        <v>0</v>
      </c>
      <c r="J48" s="84" t="e">
        <v>#DIV/0!</v>
      </c>
      <c r="K48" s="84" t="e">
        <v>#DIV/0!</v>
      </c>
      <c r="L48" s="89" t="e">
        <v>#DIV/0!</v>
      </c>
    </row>
    <row r="49" spans="1:12" x14ac:dyDescent="0.4">
      <c r="A49" s="38" t="s">
        <v>80</v>
      </c>
      <c r="B49" s="163">
        <v>2202</v>
      </c>
      <c r="C49" s="112">
        <v>2465</v>
      </c>
      <c r="D49" s="82">
        <v>0.89330628803245438</v>
      </c>
      <c r="E49" s="97">
        <v>-263</v>
      </c>
      <c r="F49" s="163">
        <v>2790</v>
      </c>
      <c r="G49" s="163">
        <v>2790</v>
      </c>
      <c r="H49" s="79">
        <v>1</v>
      </c>
      <c r="I49" s="91">
        <v>0</v>
      </c>
      <c r="J49" s="84">
        <v>0.78924731182795704</v>
      </c>
      <c r="K49" s="84">
        <v>0.88351254480286734</v>
      </c>
      <c r="L49" s="89">
        <v>-9.4265232974910296E-2</v>
      </c>
    </row>
    <row r="50" spans="1:12" x14ac:dyDescent="0.4">
      <c r="A50" s="44" t="s">
        <v>78</v>
      </c>
      <c r="B50" s="165">
        <v>1254</v>
      </c>
      <c r="C50" s="164">
        <v>1435</v>
      </c>
      <c r="D50" s="82">
        <v>0.87386759581881535</v>
      </c>
      <c r="E50" s="97">
        <v>-181</v>
      </c>
      <c r="F50" s="163">
        <v>2790</v>
      </c>
      <c r="G50" s="163">
        <v>2790</v>
      </c>
      <c r="H50" s="79">
        <v>1</v>
      </c>
      <c r="I50" s="91">
        <v>0</v>
      </c>
      <c r="J50" s="84">
        <v>0.44946236559139785</v>
      </c>
      <c r="K50" s="79">
        <v>0.51433691756272404</v>
      </c>
      <c r="L50" s="78">
        <v>-6.4874551971326189E-2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65">
        <v>1277</v>
      </c>
      <c r="C52" s="164">
        <v>0</v>
      </c>
      <c r="D52" s="82" t="e">
        <v>#DIV/0!</v>
      </c>
      <c r="E52" s="91">
        <v>1277</v>
      </c>
      <c r="F52" s="165">
        <v>2790</v>
      </c>
      <c r="G52" s="165">
        <v>0</v>
      </c>
      <c r="H52" s="84" t="e">
        <v>#DIV/0!</v>
      </c>
      <c r="I52" s="91">
        <v>2790</v>
      </c>
      <c r="J52" s="84">
        <v>0.45770609318996414</v>
      </c>
      <c r="K52" s="84" t="e">
        <v>#DIV/0!</v>
      </c>
      <c r="L52" s="89" t="e">
        <v>#DIV/0!</v>
      </c>
    </row>
    <row r="53" spans="1:12" x14ac:dyDescent="0.4">
      <c r="A53" s="38" t="s">
        <v>75</v>
      </c>
      <c r="B53" s="163">
        <v>2561</v>
      </c>
      <c r="C53" s="112">
        <v>2374</v>
      </c>
      <c r="D53" s="82">
        <v>1.0787700084245999</v>
      </c>
      <c r="E53" s="91">
        <v>187</v>
      </c>
      <c r="F53" s="163">
        <v>3916</v>
      </c>
      <c r="G53" s="163">
        <v>3887</v>
      </c>
      <c r="H53" s="84">
        <v>1.007460766658091</v>
      </c>
      <c r="I53" s="91">
        <v>29</v>
      </c>
      <c r="J53" s="84">
        <v>0.65398365679264558</v>
      </c>
      <c r="K53" s="84">
        <v>0.61075379470028301</v>
      </c>
      <c r="L53" s="89">
        <v>4.322986209236257E-2</v>
      </c>
    </row>
    <row r="54" spans="1:12" x14ac:dyDescent="0.4">
      <c r="A54" s="38" t="s">
        <v>77</v>
      </c>
      <c r="B54" s="165">
        <v>658</v>
      </c>
      <c r="C54" s="164">
        <v>847</v>
      </c>
      <c r="D54" s="82">
        <v>0.77685950413223137</v>
      </c>
      <c r="E54" s="91">
        <v>-189</v>
      </c>
      <c r="F54" s="163">
        <v>1200</v>
      </c>
      <c r="G54" s="163">
        <v>1260</v>
      </c>
      <c r="H54" s="84">
        <v>0.95238095238095233</v>
      </c>
      <c r="I54" s="91">
        <v>-60</v>
      </c>
      <c r="J54" s="84">
        <v>0.54833333333333334</v>
      </c>
      <c r="K54" s="84">
        <v>0.67222222222222228</v>
      </c>
      <c r="L54" s="89">
        <v>-0.12388888888888894</v>
      </c>
    </row>
    <row r="55" spans="1:12" x14ac:dyDescent="0.4">
      <c r="A55" s="38" t="s">
        <v>76</v>
      </c>
      <c r="B55" s="163">
        <v>832</v>
      </c>
      <c r="C55" s="112">
        <v>971</v>
      </c>
      <c r="D55" s="82">
        <v>0.8568486096807415</v>
      </c>
      <c r="E55" s="91">
        <v>-139</v>
      </c>
      <c r="F55" s="165">
        <v>1660</v>
      </c>
      <c r="G55" s="165">
        <v>1660</v>
      </c>
      <c r="H55" s="84">
        <v>1</v>
      </c>
      <c r="I55" s="91">
        <v>0</v>
      </c>
      <c r="J55" s="84">
        <v>0.50120481927710847</v>
      </c>
      <c r="K55" s="84">
        <v>0.58493975903614459</v>
      </c>
      <c r="L55" s="89">
        <v>-8.373493975903612E-2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2008年9月下旬航空旅客輸送実績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10月(月間)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195</v>
      </c>
      <c r="C4" s="277" t="s">
        <v>194</v>
      </c>
      <c r="D4" s="261" t="s">
        <v>90</v>
      </c>
      <c r="E4" s="261"/>
      <c r="F4" s="258" t="s">
        <v>195</v>
      </c>
      <c r="G4" s="258" t="s">
        <v>194</v>
      </c>
      <c r="H4" s="261" t="s">
        <v>90</v>
      </c>
      <c r="I4" s="261"/>
      <c r="J4" s="258" t="s">
        <v>195</v>
      </c>
      <c r="K4" s="258" t="s">
        <v>194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562852</v>
      </c>
      <c r="C6" s="110">
        <v>535599</v>
      </c>
      <c r="D6" s="76">
        <v>1.050883216734908</v>
      </c>
      <c r="E6" s="77">
        <v>27253</v>
      </c>
      <c r="F6" s="110">
        <v>756469</v>
      </c>
      <c r="G6" s="110">
        <v>744511</v>
      </c>
      <c r="H6" s="76">
        <v>1.0160615491241902</v>
      </c>
      <c r="I6" s="77">
        <v>11958</v>
      </c>
      <c r="J6" s="76">
        <v>0.74405163992179457</v>
      </c>
      <c r="K6" s="76">
        <v>0.71939702704191077</v>
      </c>
      <c r="L6" s="90">
        <v>2.4654612879883797E-2</v>
      </c>
    </row>
    <row r="7" spans="1:17" s="57" customFormat="1" x14ac:dyDescent="0.4">
      <c r="A7" s="66" t="s">
        <v>87</v>
      </c>
      <c r="B7" s="110">
        <v>274382</v>
      </c>
      <c r="C7" s="110">
        <v>252328</v>
      </c>
      <c r="D7" s="76">
        <v>1.087402111537364</v>
      </c>
      <c r="E7" s="77">
        <v>22054</v>
      </c>
      <c r="F7" s="110">
        <v>362762</v>
      </c>
      <c r="G7" s="110">
        <v>350175</v>
      </c>
      <c r="H7" s="76">
        <v>1.0359448847005068</v>
      </c>
      <c r="I7" s="77">
        <v>12587</v>
      </c>
      <c r="J7" s="76">
        <v>0.75636918971667377</v>
      </c>
      <c r="K7" s="76">
        <v>0.72057685442992792</v>
      </c>
      <c r="L7" s="90">
        <v>3.5792335286745858E-2</v>
      </c>
    </row>
    <row r="8" spans="1:17" x14ac:dyDescent="0.4">
      <c r="A8" s="69" t="s">
        <v>95</v>
      </c>
      <c r="B8" s="121">
        <v>220753</v>
      </c>
      <c r="C8" s="121">
        <v>203470</v>
      </c>
      <c r="D8" s="88">
        <v>1.0849412689831426</v>
      </c>
      <c r="E8" s="74">
        <v>17283</v>
      </c>
      <c r="F8" s="121">
        <v>288925</v>
      </c>
      <c r="G8" s="121">
        <v>280675</v>
      </c>
      <c r="H8" s="88">
        <v>1.029393426560969</v>
      </c>
      <c r="I8" s="74">
        <v>8250</v>
      </c>
      <c r="J8" s="88">
        <v>0.76404949381327336</v>
      </c>
      <c r="K8" s="88">
        <v>0.72493096998307649</v>
      </c>
      <c r="L8" s="87">
        <v>3.9118523830196872E-2</v>
      </c>
    </row>
    <row r="9" spans="1:17" x14ac:dyDescent="0.4">
      <c r="A9" s="37" t="s">
        <v>84</v>
      </c>
      <c r="B9" s="191">
        <v>141559</v>
      </c>
      <c r="C9" s="191">
        <v>123530</v>
      </c>
      <c r="D9" s="82">
        <v>1.1459483526268923</v>
      </c>
      <c r="E9" s="83">
        <v>18029</v>
      </c>
      <c r="F9" s="191">
        <v>168077</v>
      </c>
      <c r="G9" s="191">
        <v>157975</v>
      </c>
      <c r="H9" s="82">
        <v>1.0639468270295933</v>
      </c>
      <c r="I9" s="83">
        <v>10102</v>
      </c>
      <c r="J9" s="82">
        <v>0.84222707449561807</v>
      </c>
      <c r="K9" s="82">
        <v>0.78195917075486632</v>
      </c>
      <c r="L9" s="81">
        <v>6.0267903740751749E-2</v>
      </c>
    </row>
    <row r="10" spans="1:17" x14ac:dyDescent="0.4">
      <c r="A10" s="38" t="s">
        <v>86</v>
      </c>
      <c r="B10" s="183">
        <v>12330</v>
      </c>
      <c r="C10" s="183">
        <v>11257</v>
      </c>
      <c r="D10" s="84">
        <v>1.0953184685084836</v>
      </c>
      <c r="E10" s="71">
        <v>1073</v>
      </c>
      <c r="F10" s="183">
        <v>15500</v>
      </c>
      <c r="G10" s="183">
        <v>15500</v>
      </c>
      <c r="H10" s="84">
        <v>1</v>
      </c>
      <c r="I10" s="71">
        <v>0</v>
      </c>
      <c r="J10" s="84">
        <v>0.79548387096774198</v>
      </c>
      <c r="K10" s="84">
        <v>0.72625806451612906</v>
      </c>
      <c r="L10" s="89">
        <v>6.9225806451612915E-2</v>
      </c>
    </row>
    <row r="11" spans="1:17" x14ac:dyDescent="0.4">
      <c r="A11" s="38" t="s">
        <v>104</v>
      </c>
      <c r="B11" s="183">
        <v>21792</v>
      </c>
      <c r="C11" s="183">
        <v>19745</v>
      </c>
      <c r="D11" s="84">
        <v>1.1036718156495315</v>
      </c>
      <c r="E11" s="71">
        <v>2047</v>
      </c>
      <c r="F11" s="183">
        <v>37810</v>
      </c>
      <c r="G11" s="183">
        <v>35942</v>
      </c>
      <c r="H11" s="84">
        <v>1.0519726225585666</v>
      </c>
      <c r="I11" s="71">
        <v>1868</v>
      </c>
      <c r="J11" s="84">
        <v>0.5763554615181169</v>
      </c>
      <c r="K11" s="84">
        <v>0.54935729786878862</v>
      </c>
      <c r="L11" s="89">
        <v>2.6998163649328277E-2</v>
      </c>
    </row>
    <row r="12" spans="1:17" x14ac:dyDescent="0.4">
      <c r="A12" s="38" t="s">
        <v>82</v>
      </c>
      <c r="B12" s="183">
        <v>20501</v>
      </c>
      <c r="C12" s="183">
        <v>17147</v>
      </c>
      <c r="D12" s="84">
        <v>1.1956027293404095</v>
      </c>
      <c r="E12" s="71">
        <v>3354</v>
      </c>
      <c r="F12" s="183">
        <v>29702</v>
      </c>
      <c r="G12" s="183">
        <v>22545</v>
      </c>
      <c r="H12" s="84">
        <v>1.3174539809270349</v>
      </c>
      <c r="I12" s="71">
        <v>7157</v>
      </c>
      <c r="J12" s="84">
        <v>0.69022288061410009</v>
      </c>
      <c r="K12" s="84">
        <v>0.76056775338212468</v>
      </c>
      <c r="L12" s="89">
        <v>-7.0344872768024591E-2</v>
      </c>
    </row>
    <row r="13" spans="1:17" x14ac:dyDescent="0.4">
      <c r="A13" s="38" t="s">
        <v>83</v>
      </c>
      <c r="B13" s="183">
        <v>24571</v>
      </c>
      <c r="C13" s="183">
        <v>19981</v>
      </c>
      <c r="D13" s="84">
        <v>1.2297182323207048</v>
      </c>
      <c r="E13" s="71">
        <v>4590</v>
      </c>
      <c r="F13" s="183">
        <v>37836</v>
      </c>
      <c r="G13" s="183">
        <v>33852</v>
      </c>
      <c r="H13" s="84">
        <v>1.1176887628500531</v>
      </c>
      <c r="I13" s="71">
        <v>3984</v>
      </c>
      <c r="J13" s="84">
        <v>0.64940797124431759</v>
      </c>
      <c r="K13" s="84">
        <v>0.59024577572964665</v>
      </c>
      <c r="L13" s="89">
        <v>5.9162195514670946E-2</v>
      </c>
    </row>
    <row r="14" spans="1:17" x14ac:dyDescent="0.4">
      <c r="A14" s="38" t="s">
        <v>128</v>
      </c>
      <c r="B14" s="183">
        <v>0</v>
      </c>
      <c r="C14" s="182">
        <v>5222</v>
      </c>
      <c r="D14" s="84">
        <v>0</v>
      </c>
      <c r="E14" s="71">
        <v>-5222</v>
      </c>
      <c r="F14" s="183">
        <v>0</v>
      </c>
      <c r="G14" s="182">
        <v>6158</v>
      </c>
      <c r="H14" s="84">
        <v>0</v>
      </c>
      <c r="I14" s="71">
        <v>-6158</v>
      </c>
      <c r="J14" s="84" t="e">
        <v>#DIV/0!</v>
      </c>
      <c r="K14" s="84">
        <v>0.84800259824618385</v>
      </c>
      <c r="L14" s="89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82">
        <v>0</v>
      </c>
      <c r="C16" s="182">
        <v>6588</v>
      </c>
      <c r="D16" s="35">
        <v>0</v>
      </c>
      <c r="E16" s="36">
        <v>-6588</v>
      </c>
      <c r="F16" s="182">
        <v>0</v>
      </c>
      <c r="G16" s="182">
        <v>8703</v>
      </c>
      <c r="H16" s="35">
        <v>0</v>
      </c>
      <c r="I16" s="48">
        <v>-8703</v>
      </c>
      <c r="J16" s="35" t="e">
        <v>#DIV/0!</v>
      </c>
      <c r="K16" s="35">
        <v>0.75698035160289556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51203</v>
      </c>
      <c r="C19" s="121">
        <v>46587</v>
      </c>
      <c r="D19" s="88">
        <v>1.0990834352931076</v>
      </c>
      <c r="E19" s="74">
        <v>4616</v>
      </c>
      <c r="F19" s="121">
        <v>70211</v>
      </c>
      <c r="G19" s="121">
        <v>65687</v>
      </c>
      <c r="H19" s="88">
        <v>1.0688720751442446</v>
      </c>
      <c r="I19" s="74">
        <v>4524</v>
      </c>
      <c r="J19" s="88">
        <v>0.72927319081055675</v>
      </c>
      <c r="K19" s="88">
        <v>0.70922709211868407</v>
      </c>
      <c r="L19" s="87">
        <v>2.0046098691872682E-2</v>
      </c>
    </row>
    <row r="20" spans="1:12" x14ac:dyDescent="0.4">
      <c r="A20" s="37" t="s">
        <v>173</v>
      </c>
      <c r="B20" s="191">
        <v>0</v>
      </c>
      <c r="C20" s="186">
        <v>3397</v>
      </c>
      <c r="D20" s="82">
        <v>0</v>
      </c>
      <c r="E20" s="83">
        <v>-3397</v>
      </c>
      <c r="F20" s="191">
        <v>0</v>
      </c>
      <c r="G20" s="186">
        <v>4650</v>
      </c>
      <c r="H20" s="82">
        <v>0</v>
      </c>
      <c r="I20" s="83">
        <v>-4650</v>
      </c>
      <c r="J20" s="82" t="e">
        <v>#DIV/0!</v>
      </c>
      <c r="K20" s="82">
        <v>0.7305376344086022</v>
      </c>
      <c r="L20" s="81" t="e">
        <v>#DIV/0!</v>
      </c>
    </row>
    <row r="21" spans="1:12" x14ac:dyDescent="0.4">
      <c r="A21" s="38" t="s">
        <v>104</v>
      </c>
      <c r="B21" s="183">
        <v>2846</v>
      </c>
      <c r="C21" s="182">
        <v>3166</v>
      </c>
      <c r="D21" s="84">
        <v>0.8989260897030954</v>
      </c>
      <c r="E21" s="71">
        <v>-320</v>
      </c>
      <c r="F21" s="183">
        <v>4645</v>
      </c>
      <c r="G21" s="182">
        <v>4645</v>
      </c>
      <c r="H21" s="84">
        <v>1</v>
      </c>
      <c r="I21" s="71">
        <v>0</v>
      </c>
      <c r="J21" s="84">
        <v>0.61270182992465017</v>
      </c>
      <c r="K21" s="84">
        <v>0.68159311087190533</v>
      </c>
      <c r="L21" s="89">
        <v>-6.8891280947255162E-2</v>
      </c>
    </row>
    <row r="22" spans="1:12" x14ac:dyDescent="0.4">
      <c r="A22" s="38" t="s">
        <v>123</v>
      </c>
      <c r="B22" s="183">
        <v>3451</v>
      </c>
      <c r="C22" s="182">
        <v>3162</v>
      </c>
      <c r="D22" s="84">
        <v>1.0913978494623655</v>
      </c>
      <c r="E22" s="71">
        <v>289</v>
      </c>
      <c r="F22" s="183">
        <v>4530</v>
      </c>
      <c r="G22" s="182">
        <v>4495</v>
      </c>
      <c r="H22" s="84">
        <v>1.0077864293659622</v>
      </c>
      <c r="I22" s="71">
        <v>35</v>
      </c>
      <c r="J22" s="84">
        <v>0.76181015452538636</v>
      </c>
      <c r="K22" s="84">
        <v>0.70344827586206893</v>
      </c>
      <c r="L22" s="89">
        <v>5.8361878663317435E-2</v>
      </c>
    </row>
    <row r="23" spans="1:12" x14ac:dyDescent="0.4">
      <c r="A23" s="38" t="s">
        <v>172</v>
      </c>
      <c r="B23" s="183">
        <v>8102</v>
      </c>
      <c r="C23" s="182">
        <v>7262</v>
      </c>
      <c r="D23" s="84">
        <v>1.1156706141558799</v>
      </c>
      <c r="E23" s="71">
        <v>840</v>
      </c>
      <c r="F23" s="183">
        <v>9150</v>
      </c>
      <c r="G23" s="182">
        <v>8990</v>
      </c>
      <c r="H23" s="84">
        <v>1.0177975528364849</v>
      </c>
      <c r="I23" s="71">
        <v>160</v>
      </c>
      <c r="J23" s="84">
        <v>0.88546448087431695</v>
      </c>
      <c r="K23" s="84">
        <v>0.80778642936596223</v>
      </c>
      <c r="L23" s="89">
        <v>7.7678051508354717E-2</v>
      </c>
    </row>
    <row r="24" spans="1:12" x14ac:dyDescent="0.4">
      <c r="A24" s="38" t="s">
        <v>171</v>
      </c>
      <c r="B24" s="185">
        <v>4352</v>
      </c>
      <c r="C24" s="184">
        <v>3845</v>
      </c>
      <c r="D24" s="79">
        <v>1.1318595578673603</v>
      </c>
      <c r="E24" s="70">
        <v>507</v>
      </c>
      <c r="F24" s="185">
        <v>4650</v>
      </c>
      <c r="G24" s="184">
        <v>4350</v>
      </c>
      <c r="H24" s="79">
        <v>1.0689655172413792</v>
      </c>
      <c r="I24" s="70">
        <v>300</v>
      </c>
      <c r="J24" s="79">
        <v>0.93591397849462366</v>
      </c>
      <c r="K24" s="79">
        <v>0.88390804597701145</v>
      </c>
      <c r="L24" s="78">
        <v>5.2005932517612208E-2</v>
      </c>
    </row>
    <row r="25" spans="1:12" x14ac:dyDescent="0.4">
      <c r="A25" s="44" t="s">
        <v>170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3457</v>
      </c>
      <c r="C26" s="182">
        <v>3658</v>
      </c>
      <c r="D26" s="84">
        <v>0.94505194095133949</v>
      </c>
      <c r="E26" s="71">
        <v>-201</v>
      </c>
      <c r="F26" s="183">
        <v>4650</v>
      </c>
      <c r="G26" s="182">
        <v>4500</v>
      </c>
      <c r="H26" s="84">
        <v>1.0333333333333334</v>
      </c>
      <c r="I26" s="71">
        <v>150</v>
      </c>
      <c r="J26" s="84">
        <v>0.74344086021505373</v>
      </c>
      <c r="K26" s="84">
        <v>0.81288888888888888</v>
      </c>
      <c r="L26" s="89">
        <v>-6.9448028673835149E-2</v>
      </c>
    </row>
    <row r="27" spans="1:12" x14ac:dyDescent="0.4">
      <c r="A27" s="38" t="s">
        <v>169</v>
      </c>
      <c r="B27" s="183">
        <v>2488</v>
      </c>
      <c r="C27" s="182">
        <v>2438</v>
      </c>
      <c r="D27" s="84">
        <v>1.0205086136177195</v>
      </c>
      <c r="E27" s="71">
        <v>50</v>
      </c>
      <c r="F27" s="183">
        <v>4650</v>
      </c>
      <c r="G27" s="182">
        <v>4500</v>
      </c>
      <c r="H27" s="84">
        <v>1.0333333333333334</v>
      </c>
      <c r="I27" s="71">
        <v>150</v>
      </c>
      <c r="J27" s="84">
        <v>0.5350537634408602</v>
      </c>
      <c r="K27" s="84">
        <v>0.5417777777777778</v>
      </c>
      <c r="L27" s="89">
        <v>-6.7240143369176053E-3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1583</v>
      </c>
      <c r="C29" s="184">
        <v>1684</v>
      </c>
      <c r="D29" s="79">
        <v>0.94002375296912111</v>
      </c>
      <c r="E29" s="70">
        <v>-101</v>
      </c>
      <c r="F29" s="185">
        <v>2695</v>
      </c>
      <c r="G29" s="184">
        <v>2850</v>
      </c>
      <c r="H29" s="79">
        <v>0.94561403508771935</v>
      </c>
      <c r="I29" s="70">
        <v>-155</v>
      </c>
      <c r="J29" s="79">
        <v>0.58738404452690163</v>
      </c>
      <c r="K29" s="79">
        <v>0.59087719298245611</v>
      </c>
      <c r="L29" s="78">
        <v>-3.4931484555544845E-3</v>
      </c>
    </row>
    <row r="30" spans="1:12" x14ac:dyDescent="0.4">
      <c r="A30" s="44" t="s">
        <v>115</v>
      </c>
      <c r="B30" s="183">
        <v>1086</v>
      </c>
      <c r="C30" s="182">
        <v>981</v>
      </c>
      <c r="D30" s="84">
        <v>1.107033639143731</v>
      </c>
      <c r="E30" s="71">
        <v>105</v>
      </c>
      <c r="F30" s="183">
        <v>2100</v>
      </c>
      <c r="G30" s="182">
        <v>1950</v>
      </c>
      <c r="H30" s="84">
        <v>1.0769230769230769</v>
      </c>
      <c r="I30" s="71">
        <v>150</v>
      </c>
      <c r="J30" s="84">
        <v>0.51714285714285713</v>
      </c>
      <c r="K30" s="84">
        <v>0.50307692307692309</v>
      </c>
      <c r="L30" s="89">
        <v>1.4065934065934038E-2</v>
      </c>
    </row>
    <row r="31" spans="1:12" x14ac:dyDescent="0.4">
      <c r="A31" s="38" t="s">
        <v>114</v>
      </c>
      <c r="B31" s="183">
        <v>3469</v>
      </c>
      <c r="C31" s="182">
        <v>3579</v>
      </c>
      <c r="D31" s="84">
        <v>0.96926515786532552</v>
      </c>
      <c r="E31" s="71">
        <v>-110</v>
      </c>
      <c r="F31" s="183">
        <v>4650</v>
      </c>
      <c r="G31" s="182">
        <v>4795</v>
      </c>
      <c r="H31" s="84">
        <v>0.96976016684045885</v>
      </c>
      <c r="I31" s="71">
        <v>-145</v>
      </c>
      <c r="J31" s="84">
        <v>0.74602150537634404</v>
      </c>
      <c r="K31" s="84">
        <v>0.74640250260688212</v>
      </c>
      <c r="L31" s="89">
        <v>-3.8099723053808265E-4</v>
      </c>
    </row>
    <row r="32" spans="1:12" x14ac:dyDescent="0.4">
      <c r="A32" s="44" t="s">
        <v>113</v>
      </c>
      <c r="B32" s="185">
        <v>3351</v>
      </c>
      <c r="C32" s="184">
        <v>3284</v>
      </c>
      <c r="D32" s="79">
        <v>1.0204019488428746</v>
      </c>
      <c r="E32" s="70">
        <v>67</v>
      </c>
      <c r="F32" s="185">
        <v>4650</v>
      </c>
      <c r="G32" s="184">
        <v>4645</v>
      </c>
      <c r="H32" s="79">
        <v>1.0010764262648009</v>
      </c>
      <c r="I32" s="70">
        <v>5</v>
      </c>
      <c r="J32" s="79">
        <v>0.72064516129032263</v>
      </c>
      <c r="K32" s="79">
        <v>0.70699677072120559</v>
      </c>
      <c r="L32" s="78">
        <v>1.3648390569117042E-2</v>
      </c>
    </row>
    <row r="33" spans="1:12" x14ac:dyDescent="0.4">
      <c r="A33" s="44" t="s">
        <v>112</v>
      </c>
      <c r="B33" s="185">
        <v>4856</v>
      </c>
      <c r="C33" s="184">
        <v>4362</v>
      </c>
      <c r="D33" s="79">
        <v>1.1132508023842274</v>
      </c>
      <c r="E33" s="70">
        <v>494</v>
      </c>
      <c r="F33" s="185">
        <v>6300</v>
      </c>
      <c r="G33" s="184">
        <v>5850</v>
      </c>
      <c r="H33" s="79">
        <v>1.0769230769230769</v>
      </c>
      <c r="I33" s="70">
        <v>450</v>
      </c>
      <c r="J33" s="79">
        <v>0.77079365079365081</v>
      </c>
      <c r="K33" s="79">
        <v>0.74564102564102563</v>
      </c>
      <c r="L33" s="78">
        <v>2.5152625152625174E-2</v>
      </c>
    </row>
    <row r="34" spans="1:12" x14ac:dyDescent="0.4">
      <c r="A34" s="38" t="s">
        <v>167</v>
      </c>
      <c r="B34" s="183">
        <v>3056</v>
      </c>
      <c r="C34" s="182">
        <v>3383</v>
      </c>
      <c r="D34" s="84">
        <v>0.90334023056458768</v>
      </c>
      <c r="E34" s="71">
        <v>-327</v>
      </c>
      <c r="F34" s="183">
        <v>4650</v>
      </c>
      <c r="G34" s="182">
        <v>4817</v>
      </c>
      <c r="H34" s="84">
        <v>0.9653311189537056</v>
      </c>
      <c r="I34" s="71">
        <v>-167</v>
      </c>
      <c r="J34" s="84">
        <v>0.65720430107526884</v>
      </c>
      <c r="K34" s="84">
        <v>0.70230433880008303</v>
      </c>
      <c r="L34" s="89">
        <v>-4.510003772481419E-2</v>
      </c>
    </row>
    <row r="35" spans="1:12" x14ac:dyDescent="0.4">
      <c r="A35" s="44" t="s">
        <v>166</v>
      </c>
      <c r="B35" s="185">
        <v>9106</v>
      </c>
      <c r="C35" s="184">
        <v>2386</v>
      </c>
      <c r="D35" s="79">
        <v>3.8164291701592625</v>
      </c>
      <c r="E35" s="70">
        <v>6720</v>
      </c>
      <c r="F35" s="185">
        <v>12891</v>
      </c>
      <c r="G35" s="184">
        <v>4650</v>
      </c>
      <c r="H35" s="79">
        <v>2.7722580645161292</v>
      </c>
      <c r="I35" s="70">
        <v>8241</v>
      </c>
      <c r="J35" s="79">
        <v>0.70638429912341949</v>
      </c>
      <c r="K35" s="79">
        <v>0.51311827956989242</v>
      </c>
      <c r="L35" s="78">
        <v>0.19326601955352707</v>
      </c>
    </row>
    <row r="36" spans="1:12" x14ac:dyDescent="0.4">
      <c r="A36" s="69" t="s">
        <v>93</v>
      </c>
      <c r="B36" s="121">
        <v>2426</v>
      </c>
      <c r="C36" s="121">
        <v>2271</v>
      </c>
      <c r="D36" s="88">
        <v>1.0682518714222808</v>
      </c>
      <c r="E36" s="74">
        <v>155</v>
      </c>
      <c r="F36" s="121">
        <v>3626</v>
      </c>
      <c r="G36" s="121">
        <v>3813</v>
      </c>
      <c r="H36" s="88">
        <v>0.95095725150799892</v>
      </c>
      <c r="I36" s="74">
        <v>-187</v>
      </c>
      <c r="J36" s="88">
        <v>0.66905681191395472</v>
      </c>
      <c r="K36" s="88">
        <v>0.59559402045633358</v>
      </c>
      <c r="L36" s="87">
        <v>7.3462791457621135E-2</v>
      </c>
    </row>
    <row r="37" spans="1:12" x14ac:dyDescent="0.4">
      <c r="A37" s="37" t="s">
        <v>109</v>
      </c>
      <c r="B37" s="191">
        <v>1674</v>
      </c>
      <c r="C37" s="186">
        <v>1527</v>
      </c>
      <c r="D37" s="82">
        <v>1.0962671905697445</v>
      </c>
      <c r="E37" s="83">
        <v>147</v>
      </c>
      <c r="F37" s="191">
        <v>2417</v>
      </c>
      <c r="G37" s="186">
        <v>2604</v>
      </c>
      <c r="H37" s="82">
        <v>0.92818740399385558</v>
      </c>
      <c r="I37" s="83">
        <v>-187</v>
      </c>
      <c r="J37" s="82">
        <v>0.69259412494828299</v>
      </c>
      <c r="K37" s="82">
        <v>0.58640552995391704</v>
      </c>
      <c r="L37" s="81">
        <v>0.10618859499436595</v>
      </c>
    </row>
    <row r="38" spans="1:12" x14ac:dyDescent="0.4">
      <c r="A38" s="38" t="s">
        <v>108</v>
      </c>
      <c r="B38" s="183">
        <v>752</v>
      </c>
      <c r="C38" s="182">
        <v>744</v>
      </c>
      <c r="D38" s="84">
        <v>1.010752688172043</v>
      </c>
      <c r="E38" s="71">
        <v>8</v>
      </c>
      <c r="F38" s="183">
        <v>1209</v>
      </c>
      <c r="G38" s="182">
        <v>1209</v>
      </c>
      <c r="H38" s="84">
        <v>1</v>
      </c>
      <c r="I38" s="71">
        <v>0</v>
      </c>
      <c r="J38" s="84">
        <v>0.62200165425971876</v>
      </c>
      <c r="K38" s="84">
        <v>0.61538461538461542</v>
      </c>
      <c r="L38" s="89">
        <v>6.6170388751033427E-3</v>
      </c>
    </row>
    <row r="39" spans="1:12" s="57" customFormat="1" x14ac:dyDescent="0.4">
      <c r="A39" s="66" t="s">
        <v>107</v>
      </c>
      <c r="B39" s="110">
        <v>275773</v>
      </c>
      <c r="C39" s="110">
        <v>269737</v>
      </c>
      <c r="D39" s="76">
        <v>1.0223773527547204</v>
      </c>
      <c r="E39" s="77">
        <v>6036</v>
      </c>
      <c r="F39" s="110">
        <v>375559</v>
      </c>
      <c r="G39" s="110">
        <v>377613</v>
      </c>
      <c r="H39" s="76">
        <v>0.99456056862449116</v>
      </c>
      <c r="I39" s="77">
        <v>-2054</v>
      </c>
      <c r="J39" s="76">
        <v>0.73430007002894349</v>
      </c>
      <c r="K39" s="76">
        <v>0.71432127601539142</v>
      </c>
      <c r="L39" s="90">
        <v>1.997879401355207E-2</v>
      </c>
    </row>
    <row r="40" spans="1:12" x14ac:dyDescent="0.4">
      <c r="A40" s="38" t="s">
        <v>84</v>
      </c>
      <c r="B40" s="182">
        <v>120379</v>
      </c>
      <c r="C40" s="190">
        <v>114346</v>
      </c>
      <c r="D40" s="98">
        <v>1.0527609186154303</v>
      </c>
      <c r="E40" s="70">
        <v>6033</v>
      </c>
      <c r="F40" s="189">
        <v>137792</v>
      </c>
      <c r="G40" s="182">
        <v>137065</v>
      </c>
      <c r="H40" s="79">
        <v>1.0053040528216539</v>
      </c>
      <c r="I40" s="71">
        <v>727</v>
      </c>
      <c r="J40" s="84">
        <v>0.87362836739433347</v>
      </c>
      <c r="K40" s="84">
        <v>0.83424652537117427</v>
      </c>
      <c r="L40" s="89">
        <v>3.9381842023159197E-2</v>
      </c>
    </row>
    <row r="41" spans="1:12" x14ac:dyDescent="0.4">
      <c r="A41" s="38" t="s">
        <v>165</v>
      </c>
      <c r="B41" s="182">
        <v>4309</v>
      </c>
      <c r="C41" s="182">
        <v>4129</v>
      </c>
      <c r="D41" s="82">
        <v>1.0435940905788326</v>
      </c>
      <c r="E41" s="70">
        <v>180</v>
      </c>
      <c r="F41" s="183">
        <v>6729</v>
      </c>
      <c r="G41" s="182">
        <v>6680</v>
      </c>
      <c r="H41" s="79">
        <v>1.0073353293413174</v>
      </c>
      <c r="I41" s="71">
        <v>49</v>
      </c>
      <c r="J41" s="84">
        <v>0.64036260960023783</v>
      </c>
      <c r="K41" s="84">
        <v>0.6181137724550898</v>
      </c>
      <c r="L41" s="89">
        <v>2.2248837145148026E-2</v>
      </c>
    </row>
    <row r="42" spans="1:12" x14ac:dyDescent="0.4">
      <c r="A42" s="38" t="s">
        <v>105</v>
      </c>
      <c r="B42" s="182">
        <v>12620</v>
      </c>
      <c r="C42" s="182">
        <v>8938</v>
      </c>
      <c r="D42" s="82">
        <v>1.4119489818751398</v>
      </c>
      <c r="E42" s="70">
        <v>3682</v>
      </c>
      <c r="F42" s="183">
        <v>15933</v>
      </c>
      <c r="G42" s="182">
        <v>12838</v>
      </c>
      <c r="H42" s="79">
        <v>1.2410811652905438</v>
      </c>
      <c r="I42" s="71">
        <v>3095</v>
      </c>
      <c r="J42" s="84">
        <v>0.79206677963974137</v>
      </c>
      <c r="K42" s="84">
        <v>0.69621436360803868</v>
      </c>
      <c r="L42" s="89">
        <v>9.5852416031702692E-2</v>
      </c>
    </row>
    <row r="43" spans="1:12" x14ac:dyDescent="0.4">
      <c r="A43" s="44" t="s">
        <v>104</v>
      </c>
      <c r="B43" s="182">
        <v>23372</v>
      </c>
      <c r="C43" s="182">
        <v>21121</v>
      </c>
      <c r="D43" s="82">
        <v>1.1065763931632024</v>
      </c>
      <c r="E43" s="70">
        <v>2251</v>
      </c>
      <c r="F43" s="183">
        <v>45185</v>
      </c>
      <c r="G43" s="182">
        <v>38236</v>
      </c>
      <c r="H43" s="79">
        <v>1.1817397217282142</v>
      </c>
      <c r="I43" s="71">
        <v>6949</v>
      </c>
      <c r="J43" s="84">
        <v>0.51725130021024679</v>
      </c>
      <c r="K43" s="84">
        <v>0.55238518673501413</v>
      </c>
      <c r="L43" s="89">
        <v>-3.5133886524767344E-2</v>
      </c>
    </row>
    <row r="44" spans="1:12" x14ac:dyDescent="0.4">
      <c r="A44" s="44" t="s">
        <v>103</v>
      </c>
      <c r="B44" s="182">
        <v>14423</v>
      </c>
      <c r="C44" s="182">
        <v>14843</v>
      </c>
      <c r="D44" s="82">
        <v>0.9717038334568483</v>
      </c>
      <c r="E44" s="70">
        <v>-420</v>
      </c>
      <c r="F44" s="183">
        <v>21931</v>
      </c>
      <c r="G44" s="182">
        <v>22444</v>
      </c>
      <c r="H44" s="79">
        <v>0.97714311174478707</v>
      </c>
      <c r="I44" s="71">
        <v>-513</v>
      </c>
      <c r="J44" s="84">
        <v>0.65765354976973234</v>
      </c>
      <c r="K44" s="84">
        <v>0.66133487791837464</v>
      </c>
      <c r="L44" s="89">
        <v>-3.6813281486423044E-3</v>
      </c>
    </row>
    <row r="45" spans="1:12" x14ac:dyDescent="0.4">
      <c r="A45" s="38" t="s">
        <v>82</v>
      </c>
      <c r="B45" s="182">
        <v>35841</v>
      </c>
      <c r="C45" s="182">
        <v>41540</v>
      </c>
      <c r="D45" s="82">
        <v>0.86280693307655276</v>
      </c>
      <c r="E45" s="70">
        <v>-5699</v>
      </c>
      <c r="F45" s="183">
        <v>53861</v>
      </c>
      <c r="G45" s="182">
        <v>64444</v>
      </c>
      <c r="H45" s="79">
        <v>0.83577990193035812</v>
      </c>
      <c r="I45" s="71">
        <v>-10583</v>
      </c>
      <c r="J45" s="84">
        <v>0.66543510146488183</v>
      </c>
      <c r="K45" s="84">
        <v>0.64459065234932655</v>
      </c>
      <c r="L45" s="89">
        <v>2.0844449115555275E-2</v>
      </c>
    </row>
    <row r="46" spans="1:12" x14ac:dyDescent="0.4">
      <c r="A46" s="38" t="s">
        <v>83</v>
      </c>
      <c r="B46" s="182">
        <v>25796</v>
      </c>
      <c r="C46" s="182">
        <v>26126</v>
      </c>
      <c r="D46" s="82">
        <v>0.98736890453953918</v>
      </c>
      <c r="E46" s="70">
        <v>-330</v>
      </c>
      <c r="F46" s="188">
        <v>33749</v>
      </c>
      <c r="G46" s="182">
        <v>35186</v>
      </c>
      <c r="H46" s="79">
        <v>0.95915989313931682</v>
      </c>
      <c r="I46" s="71">
        <v>-1437</v>
      </c>
      <c r="J46" s="84">
        <v>0.76434857329106043</v>
      </c>
      <c r="K46" s="84">
        <v>0.74251122605581765</v>
      </c>
      <c r="L46" s="89">
        <v>2.1837347235242777E-2</v>
      </c>
    </row>
    <row r="47" spans="1:12" x14ac:dyDescent="0.4">
      <c r="A47" s="38" t="s">
        <v>81</v>
      </c>
      <c r="B47" s="182">
        <v>6507</v>
      </c>
      <c r="C47" s="182">
        <v>5973</v>
      </c>
      <c r="D47" s="82">
        <v>1.0894023103967856</v>
      </c>
      <c r="E47" s="70">
        <v>534</v>
      </c>
      <c r="F47" s="187">
        <v>8595</v>
      </c>
      <c r="G47" s="182">
        <v>8649</v>
      </c>
      <c r="H47" s="79">
        <v>0.99375650364203949</v>
      </c>
      <c r="I47" s="71">
        <v>-54</v>
      </c>
      <c r="J47" s="84">
        <v>0.75706806282722516</v>
      </c>
      <c r="K47" s="84">
        <v>0.69060006937218177</v>
      </c>
      <c r="L47" s="89">
        <v>6.6467993455043395E-2</v>
      </c>
    </row>
    <row r="48" spans="1:12" x14ac:dyDescent="0.4">
      <c r="A48" s="38" t="s">
        <v>164</v>
      </c>
      <c r="B48" s="182">
        <v>3156</v>
      </c>
      <c r="C48" s="186">
        <v>3814</v>
      </c>
      <c r="D48" s="82">
        <v>0.82747771368641843</v>
      </c>
      <c r="E48" s="70">
        <v>-658</v>
      </c>
      <c r="F48" s="183">
        <v>5146</v>
      </c>
      <c r="G48" s="182">
        <v>5146</v>
      </c>
      <c r="H48" s="79">
        <v>1</v>
      </c>
      <c r="I48" s="71">
        <v>0</v>
      </c>
      <c r="J48" s="84">
        <v>0.61329187718616396</v>
      </c>
      <c r="K48" s="84">
        <v>0.74115818111154297</v>
      </c>
      <c r="L48" s="89">
        <v>-0.12786630392537901</v>
      </c>
    </row>
    <row r="49" spans="1:12" x14ac:dyDescent="0.4">
      <c r="A49" s="38" t="s">
        <v>80</v>
      </c>
      <c r="B49" s="182">
        <v>6924</v>
      </c>
      <c r="C49" s="182">
        <v>7059</v>
      </c>
      <c r="D49" s="82">
        <v>0.98087547811304721</v>
      </c>
      <c r="E49" s="70">
        <v>-135</v>
      </c>
      <c r="F49" s="185">
        <v>8343</v>
      </c>
      <c r="G49" s="182">
        <v>8649</v>
      </c>
      <c r="H49" s="79">
        <v>0.96462018730489074</v>
      </c>
      <c r="I49" s="71">
        <v>-306</v>
      </c>
      <c r="J49" s="84">
        <v>0.82991729593671337</v>
      </c>
      <c r="K49" s="84">
        <v>0.81616371834894208</v>
      </c>
      <c r="L49" s="89">
        <v>1.3753577587771293E-2</v>
      </c>
    </row>
    <row r="50" spans="1:12" x14ac:dyDescent="0.4">
      <c r="A50" s="44" t="s">
        <v>78</v>
      </c>
      <c r="B50" s="182">
        <v>4387</v>
      </c>
      <c r="C50" s="184">
        <v>4109</v>
      </c>
      <c r="D50" s="82">
        <v>1.0676563640788512</v>
      </c>
      <c r="E50" s="70">
        <v>278</v>
      </c>
      <c r="F50" s="183">
        <v>8649</v>
      </c>
      <c r="G50" s="182">
        <v>8649</v>
      </c>
      <c r="H50" s="79">
        <v>1</v>
      </c>
      <c r="I50" s="71">
        <v>0</v>
      </c>
      <c r="J50" s="84">
        <v>0.50722626893282463</v>
      </c>
      <c r="K50" s="79">
        <v>0.47508382471962074</v>
      </c>
      <c r="L50" s="78">
        <v>3.2142444213203891E-2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82">
        <v>4741</v>
      </c>
      <c r="C52" s="182">
        <v>4464</v>
      </c>
      <c r="D52" s="82">
        <v>1.0620519713261649</v>
      </c>
      <c r="E52" s="71">
        <v>277</v>
      </c>
      <c r="F52" s="183">
        <v>8649</v>
      </c>
      <c r="G52" s="182">
        <v>8649</v>
      </c>
      <c r="H52" s="84">
        <v>1</v>
      </c>
      <c r="I52" s="71">
        <v>0</v>
      </c>
      <c r="J52" s="84">
        <v>0.54815585616834317</v>
      </c>
      <c r="K52" s="84">
        <v>0.5161290322580645</v>
      </c>
      <c r="L52" s="89">
        <v>3.2026823910278668E-2</v>
      </c>
    </row>
    <row r="53" spans="1:12" x14ac:dyDescent="0.4">
      <c r="A53" s="38" t="s">
        <v>75</v>
      </c>
      <c r="B53" s="182">
        <v>8321</v>
      </c>
      <c r="C53" s="182">
        <v>7925</v>
      </c>
      <c r="D53" s="82">
        <v>1.0499684542586751</v>
      </c>
      <c r="E53" s="71">
        <v>396</v>
      </c>
      <c r="F53" s="183">
        <v>12131</v>
      </c>
      <c r="G53" s="182">
        <v>11926</v>
      </c>
      <c r="H53" s="84">
        <v>1.0171893342277376</v>
      </c>
      <c r="I53" s="71">
        <v>205</v>
      </c>
      <c r="J53" s="84">
        <v>0.68592861264528893</v>
      </c>
      <c r="K53" s="84">
        <v>0.66451450612107998</v>
      </c>
      <c r="L53" s="89">
        <v>2.1414106524208942E-2</v>
      </c>
    </row>
    <row r="54" spans="1:12" x14ac:dyDescent="0.4">
      <c r="A54" s="38" t="s">
        <v>77</v>
      </c>
      <c r="B54" s="182">
        <v>2061</v>
      </c>
      <c r="C54" s="182">
        <v>2414</v>
      </c>
      <c r="D54" s="82">
        <v>0.8537696768848384</v>
      </c>
      <c r="E54" s="71">
        <v>-353</v>
      </c>
      <c r="F54" s="183">
        <v>3720</v>
      </c>
      <c r="G54" s="182">
        <v>3906</v>
      </c>
      <c r="H54" s="84">
        <v>0.95238095238095233</v>
      </c>
      <c r="I54" s="71">
        <v>-186</v>
      </c>
      <c r="J54" s="84">
        <v>0.55403225806451617</v>
      </c>
      <c r="K54" s="84">
        <v>0.61802355350742444</v>
      </c>
      <c r="L54" s="89">
        <v>-6.3991295442908269E-2</v>
      </c>
    </row>
    <row r="55" spans="1:12" x14ac:dyDescent="0.4">
      <c r="A55" s="38" t="s">
        <v>76</v>
      </c>
      <c r="B55" s="182">
        <v>2936</v>
      </c>
      <c r="C55" s="182">
        <v>2936</v>
      </c>
      <c r="D55" s="82">
        <v>1</v>
      </c>
      <c r="E55" s="71">
        <v>0</v>
      </c>
      <c r="F55" s="183">
        <v>5146</v>
      </c>
      <c r="G55" s="182">
        <v>5146</v>
      </c>
      <c r="H55" s="84">
        <v>1</v>
      </c>
      <c r="I55" s="71">
        <v>0</v>
      </c>
      <c r="J55" s="84">
        <v>0.57054022541780025</v>
      </c>
      <c r="K55" s="84">
        <v>0.57054022541780025</v>
      </c>
      <c r="L55" s="89">
        <v>0</v>
      </c>
    </row>
    <row r="56" spans="1:12" x14ac:dyDescent="0.4">
      <c r="A56" s="66" t="s">
        <v>99</v>
      </c>
      <c r="B56" s="110">
        <v>12697</v>
      </c>
      <c r="C56" s="110">
        <v>13534</v>
      </c>
      <c r="D56" s="76">
        <v>0.93815575587409483</v>
      </c>
      <c r="E56" s="77">
        <v>-837</v>
      </c>
      <c r="F56" s="110">
        <v>18148</v>
      </c>
      <c r="G56" s="110">
        <v>16723</v>
      </c>
      <c r="H56" s="76">
        <v>1.0852119834957843</v>
      </c>
      <c r="I56" s="77">
        <v>1425</v>
      </c>
      <c r="J56" s="76">
        <v>0.69963632356182504</v>
      </c>
      <c r="K56" s="76">
        <v>0.80930455061890805</v>
      </c>
      <c r="L56" s="90">
        <v>-0.10966822705708301</v>
      </c>
    </row>
    <row r="57" spans="1:12" x14ac:dyDescent="0.4">
      <c r="A57" s="109" t="s">
        <v>163</v>
      </c>
      <c r="B57" s="181">
        <v>12697</v>
      </c>
      <c r="C57" s="181">
        <v>13534</v>
      </c>
      <c r="D57" s="107">
        <v>0.93815575587409483</v>
      </c>
      <c r="E57" s="106">
        <v>-837</v>
      </c>
      <c r="F57" s="181">
        <v>18148</v>
      </c>
      <c r="G57" s="181">
        <v>16723</v>
      </c>
      <c r="H57" s="107">
        <v>1.0852119834957843</v>
      </c>
      <c r="I57" s="106">
        <v>1425</v>
      </c>
      <c r="J57" s="105">
        <v>0.69963632356182504</v>
      </c>
      <c r="K57" s="105">
        <v>0.80930455061890805</v>
      </c>
      <c r="L57" s="104">
        <v>-0.10966822705708301</v>
      </c>
    </row>
    <row r="58" spans="1:12" x14ac:dyDescent="0.4">
      <c r="A58" s="33" t="s">
        <v>162</v>
      </c>
      <c r="B58" s="180">
        <v>0</v>
      </c>
      <c r="C58" s="180">
        <v>0</v>
      </c>
      <c r="D58" s="102" t="e">
        <v>#DIV/0!</v>
      </c>
      <c r="E58" s="67">
        <v>0</v>
      </c>
      <c r="F58" s="180">
        <v>0</v>
      </c>
      <c r="G58" s="180">
        <v>0</v>
      </c>
      <c r="H58" s="102" t="e">
        <v>#DIV/0!</v>
      </c>
      <c r="I58" s="67">
        <v>0</v>
      </c>
      <c r="J58" s="101" t="e">
        <v>#DIV/0!</v>
      </c>
      <c r="K58" s="101" t="e">
        <v>#DIV/0!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2008年10月月間航空旅客輸送実績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10月(上旬)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197</v>
      </c>
      <c r="C4" s="277" t="s">
        <v>196</v>
      </c>
      <c r="D4" s="270" t="s">
        <v>90</v>
      </c>
      <c r="E4" s="270"/>
      <c r="F4" s="267" t="s">
        <v>197</v>
      </c>
      <c r="G4" s="267" t="s">
        <v>196</v>
      </c>
      <c r="H4" s="270" t="s">
        <v>90</v>
      </c>
      <c r="I4" s="270"/>
      <c r="J4" s="267" t="s">
        <v>197</v>
      </c>
      <c r="K4" s="267" t="s">
        <v>196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166848</v>
      </c>
      <c r="C6" s="145">
        <v>161694</v>
      </c>
      <c r="D6" s="65">
        <v>1.0318750231919551</v>
      </c>
      <c r="E6" s="80">
        <v>5154</v>
      </c>
      <c r="F6" s="145">
        <v>237294</v>
      </c>
      <c r="G6" s="145">
        <v>233708</v>
      </c>
      <c r="H6" s="65">
        <v>1.0153439334554231</v>
      </c>
      <c r="I6" s="80">
        <v>3586</v>
      </c>
      <c r="J6" s="65">
        <v>0.70312776555665124</v>
      </c>
      <c r="K6" s="65">
        <v>0.69186335084806683</v>
      </c>
      <c r="L6" s="75">
        <v>1.1264414708584414E-2</v>
      </c>
    </row>
    <row r="7" spans="1:17" s="29" customFormat="1" x14ac:dyDescent="0.4">
      <c r="A7" s="66" t="s">
        <v>87</v>
      </c>
      <c r="B7" s="145">
        <v>84000</v>
      </c>
      <c r="C7" s="145">
        <v>77887</v>
      </c>
      <c r="D7" s="65">
        <v>1.0784854982217829</v>
      </c>
      <c r="E7" s="80">
        <v>6113</v>
      </c>
      <c r="F7" s="145">
        <v>117066</v>
      </c>
      <c r="G7" s="145">
        <v>111364</v>
      </c>
      <c r="H7" s="65">
        <v>1.0512014654646025</v>
      </c>
      <c r="I7" s="80">
        <v>5702</v>
      </c>
      <c r="J7" s="65">
        <v>0.71754394956691092</v>
      </c>
      <c r="K7" s="65">
        <v>0.69939118566143454</v>
      </c>
      <c r="L7" s="75">
        <v>1.8152763905476377E-2</v>
      </c>
    </row>
    <row r="8" spans="1:17" x14ac:dyDescent="0.4">
      <c r="A8" s="69" t="s">
        <v>95</v>
      </c>
      <c r="B8" s="146">
        <v>67116</v>
      </c>
      <c r="C8" s="146">
        <v>62802</v>
      </c>
      <c r="D8" s="68">
        <v>1.0686920798700679</v>
      </c>
      <c r="E8" s="73">
        <v>4314</v>
      </c>
      <c r="F8" s="146">
        <v>92696</v>
      </c>
      <c r="G8" s="146">
        <v>89588</v>
      </c>
      <c r="H8" s="68">
        <v>1.0346921462695897</v>
      </c>
      <c r="I8" s="73">
        <v>3108</v>
      </c>
      <c r="J8" s="68">
        <v>0.72404418745145427</v>
      </c>
      <c r="K8" s="68">
        <v>0.70100906371389027</v>
      </c>
      <c r="L8" s="72">
        <v>2.3035123737564001E-2</v>
      </c>
    </row>
    <row r="9" spans="1:17" x14ac:dyDescent="0.4">
      <c r="A9" s="37" t="s">
        <v>84</v>
      </c>
      <c r="B9" s="191">
        <v>42877</v>
      </c>
      <c r="C9" s="191">
        <v>40041</v>
      </c>
      <c r="D9" s="45">
        <v>1.070827401913039</v>
      </c>
      <c r="E9" s="51">
        <v>2836</v>
      </c>
      <c r="F9" s="191">
        <v>53431</v>
      </c>
      <c r="G9" s="191">
        <v>51979</v>
      </c>
      <c r="H9" s="45">
        <v>1.0279343581061582</v>
      </c>
      <c r="I9" s="51">
        <v>1452</v>
      </c>
      <c r="J9" s="45">
        <v>0.80247421908629823</v>
      </c>
      <c r="K9" s="45">
        <v>0.77033032570845916</v>
      </c>
      <c r="L9" s="58">
        <v>3.2143893377839072E-2</v>
      </c>
    </row>
    <row r="10" spans="1:17" x14ac:dyDescent="0.4">
      <c r="A10" s="38" t="s">
        <v>86</v>
      </c>
      <c r="B10" s="183">
        <v>4086</v>
      </c>
      <c r="C10" s="183">
        <v>3191</v>
      </c>
      <c r="D10" s="35">
        <v>1.2804763397054215</v>
      </c>
      <c r="E10" s="36">
        <v>895</v>
      </c>
      <c r="F10" s="183">
        <v>5000</v>
      </c>
      <c r="G10" s="183">
        <v>5000</v>
      </c>
      <c r="H10" s="35">
        <v>1</v>
      </c>
      <c r="I10" s="36">
        <v>0</v>
      </c>
      <c r="J10" s="35">
        <v>0.81720000000000004</v>
      </c>
      <c r="K10" s="35">
        <v>0.63819999999999999</v>
      </c>
      <c r="L10" s="34">
        <v>0.17900000000000005</v>
      </c>
    </row>
    <row r="11" spans="1:17" x14ac:dyDescent="0.4">
      <c r="A11" s="38" t="s">
        <v>104</v>
      </c>
      <c r="B11" s="183">
        <v>6949</v>
      </c>
      <c r="C11" s="183">
        <v>6500</v>
      </c>
      <c r="D11" s="35">
        <v>1.069076923076923</v>
      </c>
      <c r="E11" s="36">
        <v>449</v>
      </c>
      <c r="F11" s="183">
        <v>12315</v>
      </c>
      <c r="G11" s="183">
        <v>11675</v>
      </c>
      <c r="H11" s="35">
        <v>1.0548179871520342</v>
      </c>
      <c r="I11" s="36">
        <v>640</v>
      </c>
      <c r="J11" s="35">
        <v>0.56427121396670732</v>
      </c>
      <c r="K11" s="35">
        <v>0.55674518201284795</v>
      </c>
      <c r="L11" s="34">
        <v>7.526031953859369E-3</v>
      </c>
    </row>
    <row r="12" spans="1:17" x14ac:dyDescent="0.4">
      <c r="A12" s="38" t="s">
        <v>82</v>
      </c>
      <c r="B12" s="183">
        <v>6146</v>
      </c>
      <c r="C12" s="183">
        <v>5105</v>
      </c>
      <c r="D12" s="35">
        <v>1.2039177277179236</v>
      </c>
      <c r="E12" s="36">
        <v>1041</v>
      </c>
      <c r="F12" s="183">
        <v>9575</v>
      </c>
      <c r="G12" s="183">
        <v>7285</v>
      </c>
      <c r="H12" s="35">
        <v>1.3143445435827041</v>
      </c>
      <c r="I12" s="36">
        <v>2290</v>
      </c>
      <c r="J12" s="35">
        <v>0.64187989556135772</v>
      </c>
      <c r="K12" s="35">
        <v>0.70075497597803704</v>
      </c>
      <c r="L12" s="34">
        <v>-5.8875080416679326E-2</v>
      </c>
    </row>
    <row r="13" spans="1:17" x14ac:dyDescent="0.4">
      <c r="A13" s="38" t="s">
        <v>83</v>
      </c>
      <c r="B13" s="183">
        <v>7058</v>
      </c>
      <c r="C13" s="183">
        <v>5963</v>
      </c>
      <c r="D13" s="35">
        <v>1.183632399798759</v>
      </c>
      <c r="E13" s="36">
        <v>1095</v>
      </c>
      <c r="F13" s="183">
        <v>12375</v>
      </c>
      <c r="G13" s="183">
        <v>10920</v>
      </c>
      <c r="H13" s="35">
        <v>1.1332417582417582</v>
      </c>
      <c r="I13" s="36">
        <v>1455</v>
      </c>
      <c r="J13" s="35">
        <v>0.57034343434343437</v>
      </c>
      <c r="K13" s="35">
        <v>0.54606227106227101</v>
      </c>
      <c r="L13" s="34">
        <v>2.4281163281163365E-2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176</v>
      </c>
      <c r="B16" s="182">
        <v>0</v>
      </c>
      <c r="C16" s="182">
        <v>2002</v>
      </c>
      <c r="D16" s="59">
        <v>0</v>
      </c>
      <c r="E16" s="36">
        <v>-2002</v>
      </c>
      <c r="F16" s="182">
        <v>0</v>
      </c>
      <c r="G16" s="182">
        <v>2729</v>
      </c>
      <c r="H16" s="45">
        <v>0</v>
      </c>
      <c r="I16" s="51">
        <v>-2729</v>
      </c>
      <c r="J16" s="35" t="e">
        <v>#DIV/0!</v>
      </c>
      <c r="K16" s="35">
        <v>0.73360205203371198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16153</v>
      </c>
      <c r="C19" s="146">
        <v>14274</v>
      </c>
      <c r="D19" s="68">
        <v>1.131637943113353</v>
      </c>
      <c r="E19" s="73">
        <v>1879</v>
      </c>
      <c r="F19" s="146">
        <v>22980</v>
      </c>
      <c r="G19" s="146">
        <v>20485</v>
      </c>
      <c r="H19" s="68">
        <v>1.1217964364168904</v>
      </c>
      <c r="I19" s="73">
        <v>2495</v>
      </c>
      <c r="J19" s="68">
        <v>0.70291557876414268</v>
      </c>
      <c r="K19" s="68">
        <v>0.69680253844276296</v>
      </c>
      <c r="L19" s="72">
        <v>6.1130403213797146E-3</v>
      </c>
    </row>
    <row r="20" spans="1:12" x14ac:dyDescent="0.4">
      <c r="A20" s="37" t="s">
        <v>173</v>
      </c>
      <c r="B20" s="186">
        <v>0</v>
      </c>
      <c r="C20" s="186">
        <v>1121</v>
      </c>
      <c r="D20" s="35">
        <v>0</v>
      </c>
      <c r="E20" s="36">
        <v>-1121</v>
      </c>
      <c r="F20" s="186">
        <v>0</v>
      </c>
      <c r="G20" s="186">
        <v>1500</v>
      </c>
      <c r="H20" s="45">
        <v>0</v>
      </c>
      <c r="I20" s="36">
        <v>-1500</v>
      </c>
      <c r="J20" s="35" t="e">
        <v>#DIV/0!</v>
      </c>
      <c r="K20" s="35">
        <v>0.74733333333333329</v>
      </c>
      <c r="L20" s="58" t="e">
        <v>#DIV/0!</v>
      </c>
    </row>
    <row r="21" spans="1:12" x14ac:dyDescent="0.4">
      <c r="A21" s="38" t="s">
        <v>104</v>
      </c>
      <c r="B21" s="182">
        <v>855</v>
      </c>
      <c r="C21" s="182">
        <v>1134</v>
      </c>
      <c r="D21" s="35">
        <v>0.75396825396825395</v>
      </c>
      <c r="E21" s="36">
        <v>-279</v>
      </c>
      <c r="F21" s="182">
        <v>1500</v>
      </c>
      <c r="G21" s="182">
        <v>1500</v>
      </c>
      <c r="H21" s="35">
        <v>1</v>
      </c>
      <c r="I21" s="36">
        <v>0</v>
      </c>
      <c r="J21" s="42">
        <v>0.56999999999999995</v>
      </c>
      <c r="K21" s="35">
        <v>0.75600000000000001</v>
      </c>
      <c r="L21" s="34">
        <v>-0.18600000000000005</v>
      </c>
    </row>
    <row r="22" spans="1:12" x14ac:dyDescent="0.4">
      <c r="A22" s="38" t="s">
        <v>123</v>
      </c>
      <c r="B22" s="182">
        <v>972</v>
      </c>
      <c r="C22" s="182">
        <v>985</v>
      </c>
      <c r="D22" s="35">
        <v>0.98680203045685277</v>
      </c>
      <c r="E22" s="36">
        <v>-13</v>
      </c>
      <c r="F22" s="182">
        <v>1470</v>
      </c>
      <c r="G22" s="182">
        <v>1450</v>
      </c>
      <c r="H22" s="42">
        <v>1.0137931034482759</v>
      </c>
      <c r="I22" s="36">
        <v>20</v>
      </c>
      <c r="J22" s="35">
        <v>0.66122448979591841</v>
      </c>
      <c r="K22" s="35">
        <v>0.67931034482758623</v>
      </c>
      <c r="L22" s="34">
        <v>-1.8085855031667819E-2</v>
      </c>
    </row>
    <row r="23" spans="1:12" x14ac:dyDescent="0.4">
      <c r="A23" s="38" t="s">
        <v>172</v>
      </c>
      <c r="B23" s="182">
        <v>2634</v>
      </c>
      <c r="C23" s="182">
        <v>2089</v>
      </c>
      <c r="D23" s="35">
        <v>1.2608903781713738</v>
      </c>
      <c r="E23" s="36">
        <v>545</v>
      </c>
      <c r="F23" s="182">
        <v>3000</v>
      </c>
      <c r="G23" s="182">
        <v>2690</v>
      </c>
      <c r="H23" s="35">
        <v>1.1152416356877324</v>
      </c>
      <c r="I23" s="36">
        <v>310</v>
      </c>
      <c r="J23" s="35">
        <v>0.878</v>
      </c>
      <c r="K23" s="35">
        <v>0.77657992565055767</v>
      </c>
      <c r="L23" s="34">
        <v>0.10142007434944234</v>
      </c>
    </row>
    <row r="24" spans="1:12" x14ac:dyDescent="0.4">
      <c r="A24" s="38" t="s">
        <v>171</v>
      </c>
      <c r="B24" s="184">
        <v>1470</v>
      </c>
      <c r="C24" s="184">
        <v>1126</v>
      </c>
      <c r="D24" s="35">
        <v>1.3055062166962699</v>
      </c>
      <c r="E24" s="43">
        <v>344</v>
      </c>
      <c r="F24" s="184">
        <v>1500</v>
      </c>
      <c r="G24" s="184">
        <v>1200</v>
      </c>
      <c r="H24" s="42">
        <v>1.25</v>
      </c>
      <c r="I24" s="43">
        <v>300</v>
      </c>
      <c r="J24" s="42">
        <v>0.98</v>
      </c>
      <c r="K24" s="35">
        <v>0.93833333333333335</v>
      </c>
      <c r="L24" s="41">
        <v>4.166666666666663E-2</v>
      </c>
    </row>
    <row r="25" spans="1:12" x14ac:dyDescent="0.4">
      <c r="A25" s="44" t="s">
        <v>170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1180</v>
      </c>
      <c r="C26" s="182">
        <v>932</v>
      </c>
      <c r="D26" s="35">
        <v>1.2660944206008584</v>
      </c>
      <c r="E26" s="36">
        <v>248</v>
      </c>
      <c r="F26" s="182">
        <v>1500</v>
      </c>
      <c r="G26" s="182">
        <v>1350</v>
      </c>
      <c r="H26" s="35">
        <v>1.1111111111111112</v>
      </c>
      <c r="I26" s="36">
        <v>150</v>
      </c>
      <c r="J26" s="35">
        <v>0.78666666666666663</v>
      </c>
      <c r="K26" s="35">
        <v>0.69037037037037041</v>
      </c>
      <c r="L26" s="34">
        <v>9.6296296296296213E-2</v>
      </c>
    </row>
    <row r="27" spans="1:12" x14ac:dyDescent="0.4">
      <c r="A27" s="38" t="s">
        <v>169</v>
      </c>
      <c r="B27" s="182">
        <v>771</v>
      </c>
      <c r="C27" s="182">
        <v>553</v>
      </c>
      <c r="D27" s="35">
        <v>1.3942133815551536</v>
      </c>
      <c r="E27" s="36">
        <v>218</v>
      </c>
      <c r="F27" s="182">
        <v>1500</v>
      </c>
      <c r="G27" s="182">
        <v>1350</v>
      </c>
      <c r="H27" s="35">
        <v>1.1111111111111112</v>
      </c>
      <c r="I27" s="36">
        <v>150</v>
      </c>
      <c r="J27" s="35">
        <v>0.51400000000000001</v>
      </c>
      <c r="K27" s="35">
        <v>0.40962962962962962</v>
      </c>
      <c r="L27" s="34">
        <v>0.10437037037037039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568</v>
      </c>
      <c r="C29" s="184">
        <v>543</v>
      </c>
      <c r="D29" s="35">
        <v>1.0460405156537753</v>
      </c>
      <c r="E29" s="43">
        <v>25</v>
      </c>
      <c r="F29" s="184">
        <v>900</v>
      </c>
      <c r="G29" s="184">
        <v>900</v>
      </c>
      <c r="H29" s="42">
        <v>1</v>
      </c>
      <c r="I29" s="43">
        <v>0</v>
      </c>
      <c r="J29" s="42">
        <v>0.63111111111111107</v>
      </c>
      <c r="K29" s="35">
        <v>0.60333333333333339</v>
      </c>
      <c r="L29" s="41">
        <v>2.7777777777777679E-2</v>
      </c>
    </row>
    <row r="30" spans="1:12" x14ac:dyDescent="0.4">
      <c r="A30" s="44" t="s">
        <v>115</v>
      </c>
      <c r="B30" s="182">
        <v>243</v>
      </c>
      <c r="C30" s="182">
        <v>374</v>
      </c>
      <c r="D30" s="35">
        <v>0.64973262032085566</v>
      </c>
      <c r="E30" s="36">
        <v>-131</v>
      </c>
      <c r="F30" s="182">
        <v>750</v>
      </c>
      <c r="G30" s="182">
        <v>600</v>
      </c>
      <c r="H30" s="35">
        <v>1.25</v>
      </c>
      <c r="I30" s="36">
        <v>150</v>
      </c>
      <c r="J30" s="35">
        <v>0.32400000000000001</v>
      </c>
      <c r="K30" s="35">
        <v>0.62333333333333329</v>
      </c>
      <c r="L30" s="34">
        <v>-0.29933333333333328</v>
      </c>
    </row>
    <row r="31" spans="1:12" x14ac:dyDescent="0.4">
      <c r="A31" s="38" t="s">
        <v>114</v>
      </c>
      <c r="B31" s="182">
        <v>1180</v>
      </c>
      <c r="C31" s="182">
        <v>1188</v>
      </c>
      <c r="D31" s="35">
        <v>0.9932659932659933</v>
      </c>
      <c r="E31" s="36">
        <v>-8</v>
      </c>
      <c r="F31" s="182">
        <v>1500</v>
      </c>
      <c r="G31" s="182">
        <v>1650</v>
      </c>
      <c r="H31" s="35">
        <v>0.90909090909090906</v>
      </c>
      <c r="I31" s="36">
        <v>-150</v>
      </c>
      <c r="J31" s="35">
        <v>0.78666666666666663</v>
      </c>
      <c r="K31" s="35">
        <v>0.72</v>
      </c>
      <c r="L31" s="34">
        <v>6.6666666666666652E-2</v>
      </c>
    </row>
    <row r="32" spans="1:12" x14ac:dyDescent="0.4">
      <c r="A32" s="44" t="s">
        <v>113</v>
      </c>
      <c r="B32" s="184">
        <v>1020</v>
      </c>
      <c r="C32" s="184">
        <v>1181</v>
      </c>
      <c r="D32" s="35">
        <v>0.86367485182049109</v>
      </c>
      <c r="E32" s="43">
        <v>-161</v>
      </c>
      <c r="F32" s="184">
        <v>1500</v>
      </c>
      <c r="G32" s="184">
        <v>1495</v>
      </c>
      <c r="H32" s="42">
        <v>1.0033444816053512</v>
      </c>
      <c r="I32" s="43">
        <v>5</v>
      </c>
      <c r="J32" s="42">
        <v>0.68</v>
      </c>
      <c r="K32" s="35">
        <v>0.78996655518394654</v>
      </c>
      <c r="L32" s="41">
        <v>-0.10996655518394649</v>
      </c>
    </row>
    <row r="33" spans="1:64" x14ac:dyDescent="0.4">
      <c r="A33" s="44" t="s">
        <v>112</v>
      </c>
      <c r="B33" s="184">
        <v>1329</v>
      </c>
      <c r="C33" s="184">
        <v>1220</v>
      </c>
      <c r="D33" s="42">
        <v>1.089344262295082</v>
      </c>
      <c r="E33" s="43">
        <v>109</v>
      </c>
      <c r="F33" s="184">
        <v>2100</v>
      </c>
      <c r="G33" s="184">
        <v>1800</v>
      </c>
      <c r="H33" s="42">
        <v>1.1666666666666667</v>
      </c>
      <c r="I33" s="43">
        <v>300</v>
      </c>
      <c r="J33" s="42">
        <v>0.6328571428571429</v>
      </c>
      <c r="K33" s="42">
        <v>0.67777777777777781</v>
      </c>
      <c r="L33" s="41">
        <v>-4.4920634920634916E-2</v>
      </c>
    </row>
    <row r="34" spans="1:64" x14ac:dyDescent="0.4">
      <c r="A34" s="38" t="s">
        <v>167</v>
      </c>
      <c r="B34" s="182">
        <v>1028</v>
      </c>
      <c r="C34" s="182">
        <v>960</v>
      </c>
      <c r="D34" s="35">
        <v>1.0708333333333333</v>
      </c>
      <c r="E34" s="36">
        <v>68</v>
      </c>
      <c r="F34" s="182">
        <v>1500</v>
      </c>
      <c r="G34" s="182">
        <v>1500</v>
      </c>
      <c r="H34" s="35">
        <v>1</v>
      </c>
      <c r="I34" s="36">
        <v>0</v>
      </c>
      <c r="J34" s="35">
        <v>0.68533333333333335</v>
      </c>
      <c r="K34" s="35">
        <v>0.64</v>
      </c>
      <c r="L34" s="34">
        <v>4.5333333333333337E-2</v>
      </c>
    </row>
    <row r="35" spans="1:64" x14ac:dyDescent="0.4">
      <c r="A35" s="44" t="s">
        <v>166</v>
      </c>
      <c r="B35" s="184">
        <v>2903</v>
      </c>
      <c r="C35" s="184">
        <v>868</v>
      </c>
      <c r="D35" s="42">
        <v>3.3444700460829493</v>
      </c>
      <c r="E35" s="43">
        <v>2035</v>
      </c>
      <c r="F35" s="184">
        <v>4260</v>
      </c>
      <c r="G35" s="184">
        <v>1500</v>
      </c>
      <c r="H35" s="42">
        <v>2.84</v>
      </c>
      <c r="I35" s="43">
        <v>2760</v>
      </c>
      <c r="J35" s="42">
        <v>0.68145539906103292</v>
      </c>
      <c r="K35" s="42">
        <v>0.57866666666666666</v>
      </c>
      <c r="L35" s="41">
        <v>0.10278873239436626</v>
      </c>
    </row>
    <row r="36" spans="1:64" x14ac:dyDescent="0.4">
      <c r="A36" s="69" t="s">
        <v>93</v>
      </c>
      <c r="B36" s="146">
        <v>731</v>
      </c>
      <c r="C36" s="146">
        <v>811</v>
      </c>
      <c r="D36" s="68">
        <v>0.90135635018495686</v>
      </c>
      <c r="E36" s="73">
        <v>-80</v>
      </c>
      <c r="F36" s="146">
        <v>1390</v>
      </c>
      <c r="G36" s="146">
        <v>1291</v>
      </c>
      <c r="H36" s="68">
        <v>1.0766847405112316</v>
      </c>
      <c r="I36" s="73">
        <v>99</v>
      </c>
      <c r="J36" s="68">
        <v>0.52589928057553958</v>
      </c>
      <c r="K36" s="68">
        <v>0.62819519752130126</v>
      </c>
      <c r="L36" s="72">
        <v>-0.10229591694576168</v>
      </c>
    </row>
    <row r="37" spans="1:64" x14ac:dyDescent="0.4">
      <c r="A37" s="37" t="s">
        <v>109</v>
      </c>
      <c r="B37" s="186">
        <v>495</v>
      </c>
      <c r="C37" s="186">
        <v>566</v>
      </c>
      <c r="D37" s="45">
        <v>0.87455830388692579</v>
      </c>
      <c r="E37" s="51">
        <v>-71</v>
      </c>
      <c r="F37" s="186">
        <v>1000</v>
      </c>
      <c r="G37" s="186">
        <v>901</v>
      </c>
      <c r="H37" s="45">
        <v>1.1098779134295227</v>
      </c>
      <c r="I37" s="51">
        <v>99</v>
      </c>
      <c r="J37" s="45">
        <v>0.495</v>
      </c>
      <c r="K37" s="45">
        <v>0.62819089900110991</v>
      </c>
      <c r="L37" s="58">
        <v>-0.13319089900110992</v>
      </c>
    </row>
    <row r="38" spans="1:64" x14ac:dyDescent="0.4">
      <c r="A38" s="38" t="s">
        <v>108</v>
      </c>
      <c r="B38" s="182">
        <v>236</v>
      </c>
      <c r="C38" s="182">
        <v>245</v>
      </c>
      <c r="D38" s="35">
        <v>0.96326530612244898</v>
      </c>
      <c r="E38" s="36">
        <v>-9</v>
      </c>
      <c r="F38" s="182">
        <v>390</v>
      </c>
      <c r="G38" s="182">
        <v>390</v>
      </c>
      <c r="H38" s="35">
        <v>1</v>
      </c>
      <c r="I38" s="36">
        <v>0</v>
      </c>
      <c r="J38" s="35">
        <v>0.60512820512820509</v>
      </c>
      <c r="K38" s="35">
        <v>0.62820512820512819</v>
      </c>
      <c r="L38" s="34">
        <v>-2.3076923076923106E-2</v>
      </c>
    </row>
    <row r="39" spans="1:64" s="29" customFormat="1" x14ac:dyDescent="0.4">
      <c r="A39" s="66" t="s">
        <v>107</v>
      </c>
      <c r="B39" s="145">
        <v>82848</v>
      </c>
      <c r="C39" s="145">
        <v>83807</v>
      </c>
      <c r="D39" s="65">
        <v>0.98855704177455339</v>
      </c>
      <c r="E39" s="80">
        <v>-959</v>
      </c>
      <c r="F39" s="145">
        <v>120228</v>
      </c>
      <c r="G39" s="145">
        <v>122344</v>
      </c>
      <c r="H39" s="65">
        <v>0.98270450532923559</v>
      </c>
      <c r="I39" s="80">
        <v>-2116</v>
      </c>
      <c r="J39" s="65">
        <v>0.68909072761752665</v>
      </c>
      <c r="K39" s="65">
        <v>0.68501111619695287</v>
      </c>
      <c r="L39" s="75">
        <v>4.079611420573781E-3</v>
      </c>
    </row>
    <row r="40" spans="1:64" x14ac:dyDescent="0.4">
      <c r="A40" s="38" t="s">
        <v>84</v>
      </c>
      <c r="B40" s="189">
        <v>37497</v>
      </c>
      <c r="C40" s="190">
        <v>36464</v>
      </c>
      <c r="D40" s="39">
        <v>1.0283293111013603</v>
      </c>
      <c r="E40" s="43">
        <v>1033</v>
      </c>
      <c r="F40" s="189">
        <v>43672</v>
      </c>
      <c r="G40" s="182">
        <v>44448</v>
      </c>
      <c r="H40" s="42">
        <v>0.9825413966882649</v>
      </c>
      <c r="I40" s="48">
        <v>-776</v>
      </c>
      <c r="J40" s="35">
        <v>0.85860505587103864</v>
      </c>
      <c r="K40" s="35">
        <v>0.82037437005039593</v>
      </c>
      <c r="L40" s="46">
        <v>3.8230685820642707E-2</v>
      </c>
    </row>
    <row r="41" spans="1:64" x14ac:dyDescent="0.4">
      <c r="A41" s="38" t="s">
        <v>165</v>
      </c>
      <c r="B41" s="183">
        <v>1229</v>
      </c>
      <c r="C41" s="198">
        <v>1392</v>
      </c>
      <c r="D41" s="45">
        <v>0.8829022988505747</v>
      </c>
      <c r="E41" s="43">
        <v>-163</v>
      </c>
      <c r="F41" s="183">
        <v>2150</v>
      </c>
      <c r="G41" s="197">
        <v>2158</v>
      </c>
      <c r="H41" s="42">
        <v>0.99629286376274329</v>
      </c>
      <c r="I41" s="48">
        <v>-8</v>
      </c>
      <c r="J41" s="35">
        <v>0.57162790697674415</v>
      </c>
      <c r="K41" s="35">
        <v>0.64504170528266913</v>
      </c>
      <c r="L41" s="46">
        <v>-7.3413798305924982E-2</v>
      </c>
    </row>
    <row r="42" spans="1:64" x14ac:dyDescent="0.4">
      <c r="A42" s="38" t="s">
        <v>105</v>
      </c>
      <c r="B42" s="183">
        <v>3816</v>
      </c>
      <c r="C42" s="197">
        <v>2838</v>
      </c>
      <c r="D42" s="45">
        <v>1.3446088794926003</v>
      </c>
      <c r="E42" s="43">
        <v>978</v>
      </c>
      <c r="F42" s="183">
        <v>5139</v>
      </c>
      <c r="G42" s="197">
        <v>4123</v>
      </c>
      <c r="H42" s="50">
        <v>1.2464225078826097</v>
      </c>
      <c r="I42" s="48">
        <v>1016</v>
      </c>
      <c r="J42" s="35">
        <v>0.74255691768826615</v>
      </c>
      <c r="K42" s="35">
        <v>0.68833373756973082</v>
      </c>
      <c r="L42" s="46">
        <v>5.422318011853533E-2</v>
      </c>
    </row>
    <row r="43" spans="1:64" x14ac:dyDescent="0.4">
      <c r="A43" s="44" t="s">
        <v>104</v>
      </c>
      <c r="B43" s="183">
        <v>6506</v>
      </c>
      <c r="C43" s="197">
        <v>6688</v>
      </c>
      <c r="D43" s="47">
        <v>0.97278708133971292</v>
      </c>
      <c r="E43" s="48">
        <v>-182</v>
      </c>
      <c r="F43" s="183">
        <v>14402</v>
      </c>
      <c r="G43" s="200">
        <v>12322</v>
      </c>
      <c r="H43" s="50">
        <v>1.1688037656224639</v>
      </c>
      <c r="I43" s="53">
        <v>2080</v>
      </c>
      <c r="J43" s="47">
        <v>0.45174281349812528</v>
      </c>
      <c r="K43" s="47">
        <v>0.54276903100146079</v>
      </c>
      <c r="L43" s="55">
        <v>-9.1026217503335505E-2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4322</v>
      </c>
      <c r="C44" s="199">
        <v>4815</v>
      </c>
      <c r="D44" s="47">
        <v>0.89761163032191071</v>
      </c>
      <c r="E44" s="48">
        <v>-493</v>
      </c>
      <c r="F44" s="183">
        <v>7105</v>
      </c>
      <c r="G44" s="197">
        <v>7240</v>
      </c>
      <c r="H44" s="50">
        <v>0.98135359116022103</v>
      </c>
      <c r="I44" s="53">
        <v>-135</v>
      </c>
      <c r="J44" s="47">
        <v>0.60830401125967626</v>
      </c>
      <c r="K44" s="56">
        <v>0.66505524861878451</v>
      </c>
      <c r="L44" s="55">
        <v>-5.6751237359108253E-2</v>
      </c>
    </row>
    <row r="45" spans="1:64" x14ac:dyDescent="0.4">
      <c r="A45" s="38" t="s">
        <v>82</v>
      </c>
      <c r="B45" s="183">
        <v>10653</v>
      </c>
      <c r="C45" s="197">
        <v>11737</v>
      </c>
      <c r="D45" s="49">
        <v>0.90764249808298547</v>
      </c>
      <c r="E45" s="52">
        <v>-1084</v>
      </c>
      <c r="F45" s="183">
        <v>17340</v>
      </c>
      <c r="G45" s="198">
        <v>21030</v>
      </c>
      <c r="H45" s="47">
        <v>0.82453637660485024</v>
      </c>
      <c r="I45" s="48">
        <v>-3690</v>
      </c>
      <c r="J45" s="49">
        <v>0.61435986159169553</v>
      </c>
      <c r="K45" s="47">
        <v>0.55810746552543988</v>
      </c>
      <c r="L45" s="46">
        <v>5.625239606625565E-2</v>
      </c>
    </row>
    <row r="46" spans="1:64" x14ac:dyDescent="0.4">
      <c r="A46" s="38" t="s">
        <v>83</v>
      </c>
      <c r="B46" s="188">
        <v>7510</v>
      </c>
      <c r="C46" s="182">
        <v>7736</v>
      </c>
      <c r="D46" s="49">
        <v>0.97078593588417783</v>
      </c>
      <c r="E46" s="53">
        <v>-226</v>
      </c>
      <c r="F46" s="188">
        <v>10890</v>
      </c>
      <c r="G46" s="182">
        <v>11362</v>
      </c>
      <c r="H46" s="47">
        <v>0.95845801795458541</v>
      </c>
      <c r="I46" s="48">
        <v>-472</v>
      </c>
      <c r="J46" s="47">
        <v>0.689623507805326</v>
      </c>
      <c r="K46" s="47">
        <v>0.68086604471043832</v>
      </c>
      <c r="L46" s="46">
        <v>8.7574630948876742E-3</v>
      </c>
    </row>
    <row r="47" spans="1:64" x14ac:dyDescent="0.4">
      <c r="A47" s="38" t="s">
        <v>81</v>
      </c>
      <c r="B47" s="187">
        <v>1853</v>
      </c>
      <c r="C47" s="182">
        <v>1879</v>
      </c>
      <c r="D47" s="49">
        <v>0.98616285258116021</v>
      </c>
      <c r="E47" s="48">
        <v>-26</v>
      </c>
      <c r="F47" s="187">
        <v>2790</v>
      </c>
      <c r="G47" s="182">
        <v>2790</v>
      </c>
      <c r="H47" s="42">
        <v>1</v>
      </c>
      <c r="I47" s="36">
        <v>0</v>
      </c>
      <c r="J47" s="35">
        <v>0.66415770609318991</v>
      </c>
      <c r="K47" s="47">
        <v>0.67347670250896052</v>
      </c>
      <c r="L47" s="46">
        <v>-9.3189964157706084E-3</v>
      </c>
    </row>
    <row r="48" spans="1:64" x14ac:dyDescent="0.4">
      <c r="A48" s="38" t="s">
        <v>164</v>
      </c>
      <c r="B48" s="183">
        <v>1138</v>
      </c>
      <c r="C48" s="186">
        <v>1430</v>
      </c>
      <c r="D48" s="45">
        <v>0.79580419580419581</v>
      </c>
      <c r="E48" s="43">
        <v>-292</v>
      </c>
      <c r="F48" s="183">
        <v>1660</v>
      </c>
      <c r="G48" s="197">
        <v>1660</v>
      </c>
      <c r="H48" s="42">
        <v>1</v>
      </c>
      <c r="I48" s="36">
        <v>0</v>
      </c>
      <c r="J48" s="35">
        <v>0.68554216867469875</v>
      </c>
      <c r="K48" s="35">
        <v>0.86144578313253017</v>
      </c>
      <c r="L48" s="34">
        <v>-0.17590361445783143</v>
      </c>
    </row>
    <row r="49" spans="1:12" x14ac:dyDescent="0.4">
      <c r="A49" s="38" t="s">
        <v>80</v>
      </c>
      <c r="B49" s="185">
        <v>2106</v>
      </c>
      <c r="C49" s="182">
        <v>2187</v>
      </c>
      <c r="D49" s="45">
        <v>0.96296296296296291</v>
      </c>
      <c r="E49" s="43">
        <v>-81</v>
      </c>
      <c r="F49" s="185">
        <v>2727</v>
      </c>
      <c r="G49" s="182">
        <v>2790</v>
      </c>
      <c r="H49" s="42">
        <v>0.97741935483870968</v>
      </c>
      <c r="I49" s="36">
        <v>-63</v>
      </c>
      <c r="J49" s="35">
        <v>0.7722772277227723</v>
      </c>
      <c r="K49" s="35">
        <v>0.78387096774193543</v>
      </c>
      <c r="L49" s="34">
        <v>-1.1593740019163135E-2</v>
      </c>
    </row>
    <row r="50" spans="1:12" x14ac:dyDescent="0.4">
      <c r="A50" s="44" t="s">
        <v>78</v>
      </c>
      <c r="B50" s="183">
        <v>1449</v>
      </c>
      <c r="C50" s="184">
        <v>1334</v>
      </c>
      <c r="D50" s="45">
        <v>1.0862068965517242</v>
      </c>
      <c r="E50" s="43">
        <v>115</v>
      </c>
      <c r="F50" s="183">
        <v>2790</v>
      </c>
      <c r="G50" s="184">
        <v>2790</v>
      </c>
      <c r="H50" s="42">
        <v>1</v>
      </c>
      <c r="I50" s="36">
        <v>0</v>
      </c>
      <c r="J50" s="35">
        <v>0.51935483870967747</v>
      </c>
      <c r="K50" s="42">
        <v>0.47813620071684587</v>
      </c>
      <c r="L50" s="41">
        <v>4.1218637992831597E-2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79</v>
      </c>
      <c r="B52" s="183">
        <v>1268</v>
      </c>
      <c r="C52" s="182">
        <v>1404</v>
      </c>
      <c r="D52" s="45">
        <v>0.90313390313390318</v>
      </c>
      <c r="E52" s="36">
        <v>-136</v>
      </c>
      <c r="F52" s="183">
        <v>2790</v>
      </c>
      <c r="G52" s="182">
        <v>2790</v>
      </c>
      <c r="H52" s="35">
        <v>1</v>
      </c>
      <c r="I52" s="36">
        <v>0</v>
      </c>
      <c r="J52" s="35">
        <v>0.45448028673835128</v>
      </c>
      <c r="K52" s="35">
        <v>0.50322580645161286</v>
      </c>
      <c r="L52" s="34">
        <v>-4.8745519713261576E-2</v>
      </c>
    </row>
    <row r="53" spans="1:12" x14ac:dyDescent="0.4">
      <c r="A53" s="38" t="s">
        <v>75</v>
      </c>
      <c r="B53" s="183">
        <v>2114</v>
      </c>
      <c r="C53" s="182">
        <v>2347</v>
      </c>
      <c r="D53" s="45">
        <v>0.90072432893054966</v>
      </c>
      <c r="E53" s="36">
        <v>-233</v>
      </c>
      <c r="F53" s="183">
        <v>3913</v>
      </c>
      <c r="G53" s="182">
        <v>3921</v>
      </c>
      <c r="H53" s="35">
        <v>0.99795970415710278</v>
      </c>
      <c r="I53" s="36">
        <v>-8</v>
      </c>
      <c r="J53" s="35">
        <v>0.5402504472271914</v>
      </c>
      <c r="K53" s="35">
        <v>0.59857179290997198</v>
      </c>
      <c r="L53" s="34">
        <v>-5.8321345682780579E-2</v>
      </c>
    </row>
    <row r="54" spans="1:12" x14ac:dyDescent="0.4">
      <c r="A54" s="38" t="s">
        <v>77</v>
      </c>
      <c r="B54" s="183">
        <v>565</v>
      </c>
      <c r="C54" s="182">
        <v>748</v>
      </c>
      <c r="D54" s="45">
        <v>0.75534759358288772</v>
      </c>
      <c r="E54" s="36">
        <v>-183</v>
      </c>
      <c r="F54" s="183">
        <v>1200</v>
      </c>
      <c r="G54" s="182">
        <v>1260</v>
      </c>
      <c r="H54" s="35">
        <v>0.95238095238095233</v>
      </c>
      <c r="I54" s="36">
        <v>-60</v>
      </c>
      <c r="J54" s="35">
        <v>0.47083333333333333</v>
      </c>
      <c r="K54" s="35">
        <v>0.59365079365079365</v>
      </c>
      <c r="L54" s="34">
        <v>-0.12281746031746033</v>
      </c>
    </row>
    <row r="55" spans="1:12" x14ac:dyDescent="0.4">
      <c r="A55" s="38" t="s">
        <v>76</v>
      </c>
      <c r="B55" s="183">
        <v>822</v>
      </c>
      <c r="C55" s="182">
        <v>808</v>
      </c>
      <c r="D55" s="45">
        <v>1.0173267326732673</v>
      </c>
      <c r="E55" s="36">
        <v>14</v>
      </c>
      <c r="F55" s="183">
        <v>1660</v>
      </c>
      <c r="G55" s="182">
        <v>1660</v>
      </c>
      <c r="H55" s="35">
        <v>1</v>
      </c>
      <c r="I55" s="36">
        <v>0</v>
      </c>
      <c r="J55" s="35">
        <v>0.49518072289156628</v>
      </c>
      <c r="K55" s="35">
        <v>0.48674698795180721</v>
      </c>
      <c r="L55" s="34">
        <v>8.4337349397590744E-3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163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162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2008年10月上旬航空旅客輸送実績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10月(中旬)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199</v>
      </c>
      <c r="C4" s="277" t="s">
        <v>198</v>
      </c>
      <c r="D4" s="261" t="s">
        <v>90</v>
      </c>
      <c r="E4" s="261"/>
      <c r="F4" s="258" t="s">
        <v>199</v>
      </c>
      <c r="G4" s="258" t="s">
        <v>198</v>
      </c>
      <c r="H4" s="261" t="s">
        <v>90</v>
      </c>
      <c r="I4" s="261"/>
      <c r="J4" s="258" t="s">
        <v>199</v>
      </c>
      <c r="K4" s="258" t="s">
        <v>198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195913</v>
      </c>
      <c r="C6" s="110">
        <v>176385</v>
      </c>
      <c r="D6" s="76">
        <v>1.1107123621623154</v>
      </c>
      <c r="E6" s="77">
        <v>19528</v>
      </c>
      <c r="F6" s="110">
        <v>242230</v>
      </c>
      <c r="G6" s="110">
        <v>233264</v>
      </c>
      <c r="H6" s="76">
        <v>1.0384371356060087</v>
      </c>
      <c r="I6" s="77">
        <v>8966</v>
      </c>
      <c r="J6" s="76">
        <v>0.80878916732031536</v>
      </c>
      <c r="K6" s="76">
        <v>0.75616040194800738</v>
      </c>
      <c r="L6" s="90">
        <v>5.2628765372307984E-2</v>
      </c>
    </row>
    <row r="7" spans="1:17" s="57" customFormat="1" x14ac:dyDescent="0.4">
      <c r="A7" s="66" t="s">
        <v>87</v>
      </c>
      <c r="B7" s="110">
        <v>97342</v>
      </c>
      <c r="C7" s="110">
        <v>85162</v>
      </c>
      <c r="D7" s="76">
        <v>1.1430215354265987</v>
      </c>
      <c r="E7" s="77">
        <v>12180</v>
      </c>
      <c r="F7" s="110">
        <v>120253</v>
      </c>
      <c r="G7" s="110">
        <v>111810</v>
      </c>
      <c r="H7" s="76">
        <v>1.0755120293354798</v>
      </c>
      <c r="I7" s="77">
        <v>8443</v>
      </c>
      <c r="J7" s="76">
        <v>0.8094766866523081</v>
      </c>
      <c r="K7" s="76">
        <v>0.76166711385385921</v>
      </c>
      <c r="L7" s="90">
        <v>4.7809572798448885E-2</v>
      </c>
    </row>
    <row r="8" spans="1:17" x14ac:dyDescent="0.4">
      <c r="A8" s="69" t="s">
        <v>95</v>
      </c>
      <c r="B8" s="121">
        <v>78857</v>
      </c>
      <c r="C8" s="121">
        <v>68069</v>
      </c>
      <c r="D8" s="88">
        <v>1.1584862419015998</v>
      </c>
      <c r="E8" s="74">
        <v>10788</v>
      </c>
      <c r="F8" s="121">
        <v>96418</v>
      </c>
      <c r="G8" s="121">
        <v>88840</v>
      </c>
      <c r="H8" s="88">
        <v>1.085299414678073</v>
      </c>
      <c r="I8" s="74">
        <v>7578</v>
      </c>
      <c r="J8" s="88">
        <v>0.81786595863842848</v>
      </c>
      <c r="K8" s="88">
        <v>0.76619765871229173</v>
      </c>
      <c r="L8" s="87">
        <v>5.1668299926136751E-2</v>
      </c>
    </row>
    <row r="9" spans="1:17" x14ac:dyDescent="0.4">
      <c r="A9" s="37" t="s">
        <v>84</v>
      </c>
      <c r="B9" s="191">
        <v>50789</v>
      </c>
      <c r="C9" s="191">
        <v>41412</v>
      </c>
      <c r="D9" s="82">
        <v>1.2264319520911813</v>
      </c>
      <c r="E9" s="83">
        <v>9377</v>
      </c>
      <c r="F9" s="191">
        <v>57172</v>
      </c>
      <c r="G9" s="191">
        <v>50378</v>
      </c>
      <c r="H9" s="82">
        <v>1.1348604549604986</v>
      </c>
      <c r="I9" s="83">
        <v>6794</v>
      </c>
      <c r="J9" s="82">
        <v>0.88835443923598967</v>
      </c>
      <c r="K9" s="82">
        <v>0.82202548731589187</v>
      </c>
      <c r="L9" s="81">
        <v>6.6328951920097801E-2</v>
      </c>
    </row>
    <row r="10" spans="1:17" x14ac:dyDescent="0.4">
      <c r="A10" s="38" t="s">
        <v>86</v>
      </c>
      <c r="B10" s="191">
        <v>4124</v>
      </c>
      <c r="C10" s="191">
        <v>3800</v>
      </c>
      <c r="D10" s="84">
        <v>1.0852631578947369</v>
      </c>
      <c r="E10" s="71">
        <v>324</v>
      </c>
      <c r="F10" s="191">
        <v>5000</v>
      </c>
      <c r="G10" s="191">
        <v>5000</v>
      </c>
      <c r="H10" s="84">
        <v>1</v>
      </c>
      <c r="I10" s="71">
        <v>0</v>
      </c>
      <c r="J10" s="84">
        <v>0.82479999999999998</v>
      </c>
      <c r="K10" s="84">
        <v>0.76</v>
      </c>
      <c r="L10" s="89">
        <v>6.4799999999999969E-2</v>
      </c>
    </row>
    <row r="11" spans="1:17" x14ac:dyDescent="0.4">
      <c r="A11" s="38" t="s">
        <v>104</v>
      </c>
      <c r="B11" s="191">
        <v>7585</v>
      </c>
      <c r="C11" s="191">
        <v>6520</v>
      </c>
      <c r="D11" s="84">
        <v>1.1633435582822085</v>
      </c>
      <c r="E11" s="71">
        <v>1065</v>
      </c>
      <c r="F11" s="191">
        <v>12475</v>
      </c>
      <c r="G11" s="191">
        <v>11431</v>
      </c>
      <c r="H11" s="84">
        <v>1.091330592249147</v>
      </c>
      <c r="I11" s="71">
        <v>1044</v>
      </c>
      <c r="J11" s="84">
        <v>0.60801603206412824</v>
      </c>
      <c r="K11" s="84">
        <v>0.57037879450616746</v>
      </c>
      <c r="L11" s="89">
        <v>3.7637237557960779E-2</v>
      </c>
    </row>
    <row r="12" spans="1:17" x14ac:dyDescent="0.4">
      <c r="A12" s="38" t="s">
        <v>82</v>
      </c>
      <c r="B12" s="191">
        <v>7257</v>
      </c>
      <c r="C12" s="191">
        <v>6139</v>
      </c>
      <c r="D12" s="84">
        <v>1.1821143508714775</v>
      </c>
      <c r="E12" s="71">
        <v>1118</v>
      </c>
      <c r="F12" s="191">
        <v>9590</v>
      </c>
      <c r="G12" s="191">
        <v>7280</v>
      </c>
      <c r="H12" s="84">
        <v>1.3173076923076923</v>
      </c>
      <c r="I12" s="71">
        <v>2310</v>
      </c>
      <c r="J12" s="84">
        <v>0.75672575599582903</v>
      </c>
      <c r="K12" s="84">
        <v>0.84326923076923077</v>
      </c>
      <c r="L12" s="89">
        <v>-8.6543474773401741E-2</v>
      </c>
    </row>
    <row r="13" spans="1:17" x14ac:dyDescent="0.4">
      <c r="A13" s="38" t="s">
        <v>83</v>
      </c>
      <c r="B13" s="191">
        <v>9102</v>
      </c>
      <c r="C13" s="191">
        <v>7040</v>
      </c>
      <c r="D13" s="84">
        <v>1.2928977272727273</v>
      </c>
      <c r="E13" s="71">
        <v>2062</v>
      </c>
      <c r="F13" s="191">
        <v>12181</v>
      </c>
      <c r="G13" s="191">
        <v>10920</v>
      </c>
      <c r="H13" s="84">
        <v>1.1154761904761905</v>
      </c>
      <c r="I13" s="71">
        <v>1261</v>
      </c>
      <c r="J13" s="84">
        <v>0.74722929151957962</v>
      </c>
      <c r="K13" s="84">
        <v>0.64468864468864473</v>
      </c>
      <c r="L13" s="89">
        <v>0.10254064683093489</v>
      </c>
    </row>
    <row r="14" spans="1:17" x14ac:dyDescent="0.4">
      <c r="A14" s="38" t="s">
        <v>128</v>
      </c>
      <c r="B14" s="191">
        <v>0</v>
      </c>
      <c r="C14" s="191">
        <v>883</v>
      </c>
      <c r="D14" s="84">
        <v>0</v>
      </c>
      <c r="E14" s="71">
        <v>-883</v>
      </c>
      <c r="F14" s="191">
        <v>0</v>
      </c>
      <c r="G14" s="191">
        <v>983</v>
      </c>
      <c r="H14" s="84">
        <v>0</v>
      </c>
      <c r="I14" s="71">
        <v>-983</v>
      </c>
      <c r="J14" s="84" t="e">
        <v>#DIV/0!</v>
      </c>
      <c r="K14" s="84">
        <v>0.89827060020345884</v>
      </c>
      <c r="L14" s="89" t="e">
        <v>#DIV/0!</v>
      </c>
    </row>
    <row r="15" spans="1:17" x14ac:dyDescent="0.4">
      <c r="A15" s="40" t="s">
        <v>177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176</v>
      </c>
      <c r="B16" s="191">
        <v>0</v>
      </c>
      <c r="C16" s="191">
        <v>2275</v>
      </c>
      <c r="D16" s="84">
        <v>0</v>
      </c>
      <c r="E16" s="71">
        <v>-2275</v>
      </c>
      <c r="F16" s="191">
        <v>0</v>
      </c>
      <c r="G16" s="191">
        <v>2848</v>
      </c>
      <c r="H16" s="82">
        <v>0</v>
      </c>
      <c r="I16" s="83">
        <v>-2848</v>
      </c>
      <c r="J16" s="86" t="e">
        <v>#DIV/0!</v>
      </c>
      <c r="K16" s="86">
        <v>0.7988061797752809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174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17590</v>
      </c>
      <c r="C19" s="121">
        <v>16373</v>
      </c>
      <c r="D19" s="88">
        <v>1.0743296891223355</v>
      </c>
      <c r="E19" s="74">
        <v>1217</v>
      </c>
      <c r="F19" s="121">
        <v>22665</v>
      </c>
      <c r="G19" s="121">
        <v>21690</v>
      </c>
      <c r="H19" s="88">
        <v>1.0449515905947442</v>
      </c>
      <c r="I19" s="74">
        <v>975</v>
      </c>
      <c r="J19" s="88">
        <v>0.7760864769468343</v>
      </c>
      <c r="K19" s="88">
        <v>0.75486399262332871</v>
      </c>
      <c r="L19" s="87">
        <v>2.1222484323505597E-2</v>
      </c>
    </row>
    <row r="20" spans="1:12" x14ac:dyDescent="0.4">
      <c r="A20" s="37" t="s">
        <v>173</v>
      </c>
      <c r="B20" s="182">
        <v>0</v>
      </c>
      <c r="C20" s="191">
        <v>1182</v>
      </c>
      <c r="D20" s="82">
        <v>0</v>
      </c>
      <c r="E20" s="83">
        <v>-1182</v>
      </c>
      <c r="F20" s="191">
        <v>0</v>
      </c>
      <c r="G20" s="186">
        <v>1500</v>
      </c>
      <c r="H20" s="82">
        <v>0</v>
      </c>
      <c r="I20" s="83">
        <v>-1500</v>
      </c>
      <c r="J20" s="82" t="e">
        <v>#DIV/0!</v>
      </c>
      <c r="K20" s="82">
        <v>0.78800000000000003</v>
      </c>
      <c r="L20" s="81" t="e">
        <v>#DIV/0!</v>
      </c>
    </row>
    <row r="21" spans="1:12" x14ac:dyDescent="0.4">
      <c r="A21" s="38" t="s">
        <v>104</v>
      </c>
      <c r="B21" s="206">
        <v>1007</v>
      </c>
      <c r="C21" s="191">
        <v>1036</v>
      </c>
      <c r="D21" s="84">
        <v>0.97200772200772201</v>
      </c>
      <c r="E21" s="71">
        <v>-29</v>
      </c>
      <c r="F21" s="191">
        <v>1495</v>
      </c>
      <c r="G21" s="186">
        <v>1495</v>
      </c>
      <c r="H21" s="84">
        <v>1</v>
      </c>
      <c r="I21" s="71">
        <v>0</v>
      </c>
      <c r="J21" s="84">
        <v>0.67357859531772579</v>
      </c>
      <c r="K21" s="84">
        <v>0.69297658862876255</v>
      </c>
      <c r="L21" s="89">
        <v>-1.9397993311036754E-2</v>
      </c>
    </row>
    <row r="22" spans="1:12" x14ac:dyDescent="0.4">
      <c r="A22" s="38" t="s">
        <v>123</v>
      </c>
      <c r="B22" s="182">
        <v>1203</v>
      </c>
      <c r="C22" s="191">
        <v>1044</v>
      </c>
      <c r="D22" s="84">
        <v>1.1522988505747127</v>
      </c>
      <c r="E22" s="71">
        <v>159</v>
      </c>
      <c r="F22" s="191">
        <v>1460</v>
      </c>
      <c r="G22" s="186">
        <v>1450</v>
      </c>
      <c r="H22" s="84">
        <v>1.0068965517241379</v>
      </c>
      <c r="I22" s="71">
        <v>10</v>
      </c>
      <c r="J22" s="84">
        <v>0.82397260273972606</v>
      </c>
      <c r="K22" s="84">
        <v>0.72</v>
      </c>
      <c r="L22" s="89">
        <v>0.10397260273972608</v>
      </c>
    </row>
    <row r="23" spans="1:12" x14ac:dyDescent="0.4">
      <c r="A23" s="38" t="s">
        <v>172</v>
      </c>
      <c r="B23" s="182">
        <v>2813</v>
      </c>
      <c r="C23" s="191">
        <v>2589</v>
      </c>
      <c r="D23" s="84">
        <v>1.0865198918501351</v>
      </c>
      <c r="E23" s="71">
        <v>224</v>
      </c>
      <c r="F23" s="191">
        <v>3000</v>
      </c>
      <c r="G23" s="186">
        <v>3000</v>
      </c>
      <c r="H23" s="84">
        <v>1</v>
      </c>
      <c r="I23" s="71">
        <v>0</v>
      </c>
      <c r="J23" s="84">
        <v>0.93766666666666665</v>
      </c>
      <c r="K23" s="84">
        <v>0.86299999999999999</v>
      </c>
      <c r="L23" s="89">
        <v>7.4666666666666659E-2</v>
      </c>
    </row>
    <row r="24" spans="1:12" x14ac:dyDescent="0.4">
      <c r="A24" s="38" t="s">
        <v>171</v>
      </c>
      <c r="B24" s="184">
        <v>1454</v>
      </c>
      <c r="C24" s="191">
        <v>1460</v>
      </c>
      <c r="D24" s="79">
        <v>0.99589041095890407</v>
      </c>
      <c r="E24" s="70">
        <v>-6</v>
      </c>
      <c r="F24" s="191">
        <v>1500</v>
      </c>
      <c r="G24" s="186">
        <v>1500</v>
      </c>
      <c r="H24" s="79">
        <v>1</v>
      </c>
      <c r="I24" s="70">
        <v>0</v>
      </c>
      <c r="J24" s="79">
        <v>0.96933333333333338</v>
      </c>
      <c r="K24" s="79">
        <v>0.97333333333333338</v>
      </c>
      <c r="L24" s="78">
        <v>-4.0000000000000036E-3</v>
      </c>
    </row>
    <row r="25" spans="1:12" x14ac:dyDescent="0.4">
      <c r="A25" s="44" t="s">
        <v>170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1089</v>
      </c>
      <c r="C26" s="191">
        <v>1398</v>
      </c>
      <c r="D26" s="84">
        <v>0.77896995708154504</v>
      </c>
      <c r="E26" s="71">
        <v>-309</v>
      </c>
      <c r="F26" s="191">
        <v>1500</v>
      </c>
      <c r="G26" s="186">
        <v>1500</v>
      </c>
      <c r="H26" s="84">
        <v>1</v>
      </c>
      <c r="I26" s="71">
        <v>0</v>
      </c>
      <c r="J26" s="84">
        <v>0.72599999999999998</v>
      </c>
      <c r="K26" s="84">
        <v>0.93200000000000005</v>
      </c>
      <c r="L26" s="89">
        <v>-0.20600000000000007</v>
      </c>
    </row>
    <row r="27" spans="1:12" x14ac:dyDescent="0.4">
      <c r="A27" s="38" t="s">
        <v>169</v>
      </c>
      <c r="B27" s="182">
        <v>932</v>
      </c>
      <c r="C27" s="191">
        <v>875</v>
      </c>
      <c r="D27" s="84">
        <v>1.0651428571428572</v>
      </c>
      <c r="E27" s="71">
        <v>57</v>
      </c>
      <c r="F27" s="191">
        <v>1500</v>
      </c>
      <c r="G27" s="186">
        <v>1500</v>
      </c>
      <c r="H27" s="84">
        <v>1</v>
      </c>
      <c r="I27" s="71">
        <v>0</v>
      </c>
      <c r="J27" s="84">
        <v>0.62133333333333329</v>
      </c>
      <c r="K27" s="84">
        <v>0.58333333333333337</v>
      </c>
      <c r="L27" s="89">
        <v>3.7999999999999923E-2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429</v>
      </c>
      <c r="C29" s="191">
        <v>535</v>
      </c>
      <c r="D29" s="79">
        <v>0.80186915887850463</v>
      </c>
      <c r="E29" s="70">
        <v>-106</v>
      </c>
      <c r="F29" s="191">
        <v>750</v>
      </c>
      <c r="G29" s="186">
        <v>900</v>
      </c>
      <c r="H29" s="79">
        <v>0.83333333333333337</v>
      </c>
      <c r="I29" s="70">
        <v>-150</v>
      </c>
      <c r="J29" s="79">
        <v>0.57199999999999995</v>
      </c>
      <c r="K29" s="79">
        <v>0.59444444444444444</v>
      </c>
      <c r="L29" s="78">
        <v>-2.2444444444444489E-2</v>
      </c>
    </row>
    <row r="30" spans="1:12" x14ac:dyDescent="0.4">
      <c r="A30" s="44" t="s">
        <v>115</v>
      </c>
      <c r="B30" s="182">
        <v>447</v>
      </c>
      <c r="C30" s="191">
        <v>299</v>
      </c>
      <c r="D30" s="84">
        <v>1.4949832775919731</v>
      </c>
      <c r="E30" s="71">
        <v>148</v>
      </c>
      <c r="F30" s="191">
        <v>750</v>
      </c>
      <c r="G30" s="186">
        <v>750</v>
      </c>
      <c r="H30" s="84">
        <v>1</v>
      </c>
      <c r="I30" s="71">
        <v>0</v>
      </c>
      <c r="J30" s="84">
        <v>0.59599999999999997</v>
      </c>
      <c r="K30" s="84">
        <v>0.39866666666666667</v>
      </c>
      <c r="L30" s="89">
        <v>0.19733333333333331</v>
      </c>
    </row>
    <row r="31" spans="1:12" x14ac:dyDescent="0.4">
      <c r="A31" s="38" t="s">
        <v>114</v>
      </c>
      <c r="B31" s="182">
        <v>1183</v>
      </c>
      <c r="C31" s="191">
        <v>1099</v>
      </c>
      <c r="D31" s="84">
        <v>1.0764331210191083</v>
      </c>
      <c r="E31" s="71">
        <v>84</v>
      </c>
      <c r="F31" s="191">
        <v>1500</v>
      </c>
      <c r="G31" s="186">
        <v>1495</v>
      </c>
      <c r="H31" s="84">
        <v>1.0033444816053512</v>
      </c>
      <c r="I31" s="71">
        <v>5</v>
      </c>
      <c r="J31" s="84">
        <v>0.78866666666666663</v>
      </c>
      <c r="K31" s="84">
        <v>0.73511705685618733</v>
      </c>
      <c r="L31" s="89">
        <v>5.3549609810479293E-2</v>
      </c>
    </row>
    <row r="32" spans="1:12" x14ac:dyDescent="0.4">
      <c r="A32" s="44" t="s">
        <v>113</v>
      </c>
      <c r="B32" s="184">
        <v>1010</v>
      </c>
      <c r="C32" s="191">
        <v>1099</v>
      </c>
      <c r="D32" s="79">
        <v>0.91901728844404007</v>
      </c>
      <c r="E32" s="70">
        <v>-89</v>
      </c>
      <c r="F32" s="191">
        <v>1500</v>
      </c>
      <c r="G32" s="186">
        <v>1500</v>
      </c>
      <c r="H32" s="79">
        <v>1</v>
      </c>
      <c r="I32" s="70">
        <v>0</v>
      </c>
      <c r="J32" s="79">
        <v>0.67333333333333334</v>
      </c>
      <c r="K32" s="79">
        <v>0.73266666666666669</v>
      </c>
      <c r="L32" s="78">
        <v>-5.9333333333333349E-2</v>
      </c>
    </row>
    <row r="33" spans="1:12" x14ac:dyDescent="0.4">
      <c r="A33" s="44" t="s">
        <v>112</v>
      </c>
      <c r="B33" s="184">
        <v>1818</v>
      </c>
      <c r="C33" s="205">
        <v>1620</v>
      </c>
      <c r="D33" s="79">
        <v>1.1222222222222222</v>
      </c>
      <c r="E33" s="70">
        <v>198</v>
      </c>
      <c r="F33" s="205">
        <v>2100</v>
      </c>
      <c r="G33" s="192">
        <v>1950</v>
      </c>
      <c r="H33" s="79">
        <v>1.0769230769230769</v>
      </c>
      <c r="I33" s="70">
        <v>150</v>
      </c>
      <c r="J33" s="79">
        <v>0.86571428571428577</v>
      </c>
      <c r="K33" s="79">
        <v>0.83076923076923082</v>
      </c>
      <c r="L33" s="78">
        <v>3.4945054945054954E-2</v>
      </c>
    </row>
    <row r="34" spans="1:12" x14ac:dyDescent="0.4">
      <c r="A34" s="38" t="s">
        <v>167</v>
      </c>
      <c r="B34" s="182">
        <v>1179</v>
      </c>
      <c r="C34" s="183">
        <v>1328</v>
      </c>
      <c r="D34" s="84">
        <v>0.88780120481927716</v>
      </c>
      <c r="E34" s="71">
        <v>-149</v>
      </c>
      <c r="F34" s="183">
        <v>1500</v>
      </c>
      <c r="G34" s="183">
        <v>1650</v>
      </c>
      <c r="H34" s="84">
        <v>0.90909090909090906</v>
      </c>
      <c r="I34" s="71">
        <v>-150</v>
      </c>
      <c r="J34" s="84">
        <v>0.78600000000000003</v>
      </c>
      <c r="K34" s="84">
        <v>0.80484848484848481</v>
      </c>
      <c r="L34" s="89">
        <v>-1.8848484848484781E-2</v>
      </c>
    </row>
    <row r="35" spans="1:12" x14ac:dyDescent="0.4">
      <c r="A35" s="44" t="s">
        <v>166</v>
      </c>
      <c r="B35" s="184">
        <v>3026</v>
      </c>
      <c r="C35" s="205">
        <v>809</v>
      </c>
      <c r="D35" s="79">
        <v>3.7404202719406676</v>
      </c>
      <c r="E35" s="70">
        <v>2217</v>
      </c>
      <c r="F35" s="205">
        <v>4110</v>
      </c>
      <c r="G35" s="192">
        <v>1500</v>
      </c>
      <c r="H35" s="79">
        <v>2.74</v>
      </c>
      <c r="I35" s="70">
        <v>2610</v>
      </c>
      <c r="J35" s="79">
        <v>0.73625304136253045</v>
      </c>
      <c r="K35" s="79">
        <v>0.53933333333333333</v>
      </c>
      <c r="L35" s="78">
        <v>0.19691970802919712</v>
      </c>
    </row>
    <row r="36" spans="1:12" x14ac:dyDescent="0.4">
      <c r="A36" s="69" t="s">
        <v>93</v>
      </c>
      <c r="B36" s="121">
        <v>895</v>
      </c>
      <c r="C36" s="121">
        <v>720</v>
      </c>
      <c r="D36" s="88">
        <v>1.2430555555555556</v>
      </c>
      <c r="E36" s="74">
        <v>175</v>
      </c>
      <c r="F36" s="121">
        <v>1170</v>
      </c>
      <c r="G36" s="121">
        <v>1280</v>
      </c>
      <c r="H36" s="88">
        <v>0.9140625</v>
      </c>
      <c r="I36" s="74">
        <v>-110</v>
      </c>
      <c r="J36" s="88">
        <v>0.7649572649572649</v>
      </c>
      <c r="K36" s="88">
        <v>0.5625</v>
      </c>
      <c r="L36" s="87">
        <v>0.2024572649572649</v>
      </c>
    </row>
    <row r="37" spans="1:12" x14ac:dyDescent="0.4">
      <c r="A37" s="37" t="s">
        <v>109</v>
      </c>
      <c r="B37" s="191">
        <v>621</v>
      </c>
      <c r="C37" s="191">
        <v>468</v>
      </c>
      <c r="D37" s="82">
        <v>1.3269230769230769</v>
      </c>
      <c r="E37" s="83">
        <v>153</v>
      </c>
      <c r="F37" s="191">
        <v>780</v>
      </c>
      <c r="G37" s="191">
        <v>890</v>
      </c>
      <c r="H37" s="82">
        <v>0.8764044943820225</v>
      </c>
      <c r="I37" s="83">
        <v>-110</v>
      </c>
      <c r="J37" s="82">
        <v>0.7961538461538461</v>
      </c>
      <c r="K37" s="82">
        <v>0.52584269662921346</v>
      </c>
      <c r="L37" s="81">
        <v>0.27031114952463264</v>
      </c>
    </row>
    <row r="38" spans="1:12" x14ac:dyDescent="0.4">
      <c r="A38" s="38" t="s">
        <v>108</v>
      </c>
      <c r="B38" s="191">
        <v>274</v>
      </c>
      <c r="C38" s="191">
        <v>252</v>
      </c>
      <c r="D38" s="84">
        <v>1.0873015873015872</v>
      </c>
      <c r="E38" s="71">
        <v>22</v>
      </c>
      <c r="F38" s="191">
        <v>390</v>
      </c>
      <c r="G38" s="191">
        <v>390</v>
      </c>
      <c r="H38" s="84">
        <v>1</v>
      </c>
      <c r="I38" s="71">
        <v>0</v>
      </c>
      <c r="J38" s="84">
        <v>0.70256410256410251</v>
      </c>
      <c r="K38" s="84">
        <v>0.64615384615384619</v>
      </c>
      <c r="L38" s="89">
        <v>5.6410256410256321E-2</v>
      </c>
    </row>
    <row r="39" spans="1:12" s="57" customFormat="1" x14ac:dyDescent="0.4">
      <c r="A39" s="66" t="s">
        <v>107</v>
      </c>
      <c r="B39" s="110">
        <v>98571</v>
      </c>
      <c r="C39" s="110">
        <v>91223</v>
      </c>
      <c r="D39" s="76">
        <v>1.0805498613288316</v>
      </c>
      <c r="E39" s="77">
        <v>7348</v>
      </c>
      <c r="F39" s="110">
        <v>121977</v>
      </c>
      <c r="G39" s="110">
        <v>121454</v>
      </c>
      <c r="H39" s="76">
        <v>1.0043061570635796</v>
      </c>
      <c r="I39" s="77">
        <v>523</v>
      </c>
      <c r="J39" s="76">
        <v>0.80811136525738458</v>
      </c>
      <c r="K39" s="76">
        <v>0.75109094801323961</v>
      </c>
      <c r="L39" s="90">
        <v>5.7020417244144972E-2</v>
      </c>
    </row>
    <row r="40" spans="1:12" x14ac:dyDescent="0.4">
      <c r="A40" s="38" t="s">
        <v>84</v>
      </c>
      <c r="B40" s="108">
        <v>42124</v>
      </c>
      <c r="C40" s="108">
        <v>38105</v>
      </c>
      <c r="D40" s="107">
        <v>1.1054717228710143</v>
      </c>
      <c r="E40" s="70">
        <v>4019</v>
      </c>
      <c r="F40" s="108">
        <v>45119</v>
      </c>
      <c r="G40" s="108">
        <v>44180</v>
      </c>
      <c r="H40" s="79">
        <v>1.0212539610683566</v>
      </c>
      <c r="I40" s="70">
        <v>939</v>
      </c>
      <c r="J40" s="79">
        <v>0.93361998271238278</v>
      </c>
      <c r="K40" s="79">
        <v>0.86249434133091896</v>
      </c>
      <c r="L40" s="78">
        <v>7.1125641381463822E-2</v>
      </c>
    </row>
    <row r="41" spans="1:12" x14ac:dyDescent="0.4">
      <c r="A41" s="38" t="s">
        <v>165</v>
      </c>
      <c r="B41" s="112">
        <v>1379</v>
      </c>
      <c r="C41" s="112">
        <v>1203</v>
      </c>
      <c r="D41" s="84">
        <v>1.1463009143807148</v>
      </c>
      <c r="E41" s="71">
        <v>176</v>
      </c>
      <c r="F41" s="163">
        <v>2152</v>
      </c>
      <c r="G41" s="112">
        <v>2148</v>
      </c>
      <c r="H41" s="84">
        <v>1.0018621973929236</v>
      </c>
      <c r="I41" s="71">
        <v>4</v>
      </c>
      <c r="J41" s="84">
        <v>0.64079925650557623</v>
      </c>
      <c r="K41" s="84">
        <v>0.56005586592178769</v>
      </c>
      <c r="L41" s="89">
        <v>8.0743390583788544E-2</v>
      </c>
    </row>
    <row r="42" spans="1:12" x14ac:dyDescent="0.4">
      <c r="A42" s="38" t="s">
        <v>105</v>
      </c>
      <c r="B42" s="112">
        <v>4590</v>
      </c>
      <c r="C42" s="112">
        <v>3213</v>
      </c>
      <c r="D42" s="84">
        <v>1.4285714285714286</v>
      </c>
      <c r="E42" s="71">
        <v>1377</v>
      </c>
      <c r="F42" s="163">
        <v>5140</v>
      </c>
      <c r="G42" s="112">
        <v>4150</v>
      </c>
      <c r="H42" s="169">
        <v>1.2385542168674699</v>
      </c>
      <c r="I42" s="71">
        <v>990</v>
      </c>
      <c r="J42" s="84">
        <v>0.89299610894941639</v>
      </c>
      <c r="K42" s="84">
        <v>0.7742168674698795</v>
      </c>
      <c r="L42" s="89">
        <v>0.11877924147953689</v>
      </c>
    </row>
    <row r="43" spans="1:12" x14ac:dyDescent="0.4">
      <c r="A43" s="44" t="s">
        <v>104</v>
      </c>
      <c r="B43" s="112">
        <v>8918</v>
      </c>
      <c r="C43" s="112">
        <v>7230</v>
      </c>
      <c r="D43" s="168">
        <v>1.2334716459197788</v>
      </c>
      <c r="E43" s="91">
        <v>1688</v>
      </c>
      <c r="F43" s="112">
        <v>14784</v>
      </c>
      <c r="G43" s="112">
        <v>12350</v>
      </c>
      <c r="H43" s="169">
        <v>1.1970850202429151</v>
      </c>
      <c r="I43" s="71">
        <v>2434</v>
      </c>
      <c r="J43" s="84">
        <v>0.60321969696969702</v>
      </c>
      <c r="K43" s="84">
        <v>0.58542510121457492</v>
      </c>
      <c r="L43" s="89">
        <v>1.77945957551221E-2</v>
      </c>
    </row>
    <row r="44" spans="1:12" x14ac:dyDescent="0.4">
      <c r="A44" s="44" t="s">
        <v>103</v>
      </c>
      <c r="B44" s="112">
        <v>5334</v>
      </c>
      <c r="C44" s="112">
        <v>5121</v>
      </c>
      <c r="D44" s="168">
        <v>1.041593438781488</v>
      </c>
      <c r="E44" s="91">
        <v>213</v>
      </c>
      <c r="F44" s="112">
        <v>7060</v>
      </c>
      <c r="G44" s="112">
        <v>7240</v>
      </c>
      <c r="H44" s="169">
        <v>0.97513812154696133</v>
      </c>
      <c r="I44" s="71">
        <v>-180</v>
      </c>
      <c r="J44" s="84">
        <v>0.75552407932011334</v>
      </c>
      <c r="K44" s="84">
        <v>0.70732044198895028</v>
      </c>
      <c r="L44" s="89">
        <v>4.8203637331163063E-2</v>
      </c>
    </row>
    <row r="45" spans="1:12" x14ac:dyDescent="0.4">
      <c r="A45" s="38" t="s">
        <v>82</v>
      </c>
      <c r="B45" s="112">
        <v>12730</v>
      </c>
      <c r="C45" s="112">
        <v>15200</v>
      </c>
      <c r="D45" s="168">
        <v>0.83750000000000002</v>
      </c>
      <c r="E45" s="91">
        <v>-2470</v>
      </c>
      <c r="F45" s="120">
        <v>17322</v>
      </c>
      <c r="G45" s="120">
        <v>20676</v>
      </c>
      <c r="H45" s="169">
        <v>0.83778293673824722</v>
      </c>
      <c r="I45" s="71">
        <v>-3354</v>
      </c>
      <c r="J45" s="84">
        <v>0.7349035908093754</v>
      </c>
      <c r="K45" s="84">
        <v>0.73515186689881984</v>
      </c>
      <c r="L45" s="89">
        <v>-2.4827608944444357E-4</v>
      </c>
    </row>
    <row r="46" spans="1:12" x14ac:dyDescent="0.4">
      <c r="A46" s="38" t="s">
        <v>83</v>
      </c>
      <c r="B46" s="112">
        <v>9396</v>
      </c>
      <c r="C46" s="112">
        <v>8834</v>
      </c>
      <c r="D46" s="168">
        <v>1.0636178401630065</v>
      </c>
      <c r="E46" s="70">
        <v>562</v>
      </c>
      <c r="F46" s="163">
        <v>10890</v>
      </c>
      <c r="G46" s="112">
        <v>11090</v>
      </c>
      <c r="H46" s="169">
        <v>0.98196573489630301</v>
      </c>
      <c r="I46" s="71">
        <v>-200</v>
      </c>
      <c r="J46" s="84">
        <v>0.86280991735537194</v>
      </c>
      <c r="K46" s="84">
        <v>0.79657348963029762</v>
      </c>
      <c r="L46" s="89">
        <v>6.6236427725074321E-2</v>
      </c>
    </row>
    <row r="47" spans="1:12" x14ac:dyDescent="0.4">
      <c r="A47" s="38" t="s">
        <v>81</v>
      </c>
      <c r="B47" s="112">
        <v>2259</v>
      </c>
      <c r="C47" s="112">
        <v>1838</v>
      </c>
      <c r="D47" s="168">
        <v>1.2290533188248096</v>
      </c>
      <c r="E47" s="70">
        <v>421</v>
      </c>
      <c r="F47" s="165">
        <v>2790</v>
      </c>
      <c r="G47" s="164">
        <v>2790</v>
      </c>
      <c r="H47" s="166">
        <v>1</v>
      </c>
      <c r="I47" s="71">
        <v>0</v>
      </c>
      <c r="J47" s="84">
        <v>0.80967741935483872</v>
      </c>
      <c r="K47" s="84">
        <v>0.65878136200716841</v>
      </c>
      <c r="L47" s="89">
        <v>0.15089605734767031</v>
      </c>
    </row>
    <row r="48" spans="1:12" x14ac:dyDescent="0.4">
      <c r="A48" s="38" t="s">
        <v>164</v>
      </c>
      <c r="B48" s="112">
        <v>1157</v>
      </c>
      <c r="C48" s="112">
        <v>1074</v>
      </c>
      <c r="D48" s="168">
        <v>1.0772811918063314</v>
      </c>
      <c r="E48" s="70">
        <v>83</v>
      </c>
      <c r="F48" s="163">
        <v>1660</v>
      </c>
      <c r="G48" s="112">
        <v>1660</v>
      </c>
      <c r="H48" s="170">
        <v>1</v>
      </c>
      <c r="I48" s="71">
        <v>0</v>
      </c>
      <c r="J48" s="84">
        <v>0.69698795180722894</v>
      </c>
      <c r="K48" s="84">
        <v>0.6469879518072289</v>
      </c>
      <c r="L48" s="89">
        <v>0.05</v>
      </c>
    </row>
    <row r="49" spans="1:12" x14ac:dyDescent="0.4">
      <c r="A49" s="38" t="s">
        <v>80</v>
      </c>
      <c r="B49" s="112">
        <v>2472</v>
      </c>
      <c r="C49" s="112">
        <v>2411</v>
      </c>
      <c r="D49" s="168">
        <v>1.0253007051016176</v>
      </c>
      <c r="E49" s="70">
        <v>61</v>
      </c>
      <c r="F49" s="163">
        <v>2700</v>
      </c>
      <c r="G49" s="112">
        <v>2790</v>
      </c>
      <c r="H49" s="169">
        <v>0.967741935483871</v>
      </c>
      <c r="I49" s="71">
        <v>-90</v>
      </c>
      <c r="J49" s="84">
        <v>0.91555555555555557</v>
      </c>
      <c r="K49" s="84">
        <v>0.86415770609318998</v>
      </c>
      <c r="L49" s="89">
        <v>5.1397849462365586E-2</v>
      </c>
    </row>
    <row r="50" spans="1:12" x14ac:dyDescent="0.4">
      <c r="A50" s="44" t="s">
        <v>78</v>
      </c>
      <c r="B50" s="112">
        <v>1422</v>
      </c>
      <c r="C50" s="112">
        <v>1255</v>
      </c>
      <c r="D50" s="168">
        <v>1.1330677290836653</v>
      </c>
      <c r="E50" s="70">
        <v>167</v>
      </c>
      <c r="F50" s="165">
        <v>2790</v>
      </c>
      <c r="G50" s="164">
        <v>2790</v>
      </c>
      <c r="H50" s="169">
        <v>1</v>
      </c>
      <c r="I50" s="71">
        <v>0</v>
      </c>
      <c r="J50" s="84">
        <v>0.50967741935483868</v>
      </c>
      <c r="K50" s="79">
        <v>0.44982078853046598</v>
      </c>
      <c r="L50" s="78">
        <v>5.9856630824372703E-2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12">
        <v>1814</v>
      </c>
      <c r="C52" s="112">
        <v>1408</v>
      </c>
      <c r="D52" s="168">
        <v>1.2883522727272727</v>
      </c>
      <c r="E52" s="71">
        <v>406</v>
      </c>
      <c r="F52" s="163">
        <v>2790</v>
      </c>
      <c r="G52" s="164">
        <v>2790</v>
      </c>
      <c r="H52" s="166">
        <v>1</v>
      </c>
      <c r="I52" s="71">
        <v>0</v>
      </c>
      <c r="J52" s="84">
        <v>0.65017921146953406</v>
      </c>
      <c r="K52" s="84">
        <v>0.50465949820788536</v>
      </c>
      <c r="L52" s="89">
        <v>0.1455197132616487</v>
      </c>
    </row>
    <row r="53" spans="1:12" x14ac:dyDescent="0.4">
      <c r="A53" s="38" t="s">
        <v>75</v>
      </c>
      <c r="B53" s="112">
        <v>3094</v>
      </c>
      <c r="C53" s="112">
        <v>2493</v>
      </c>
      <c r="D53" s="168">
        <v>1.2410750100280785</v>
      </c>
      <c r="E53" s="71">
        <v>601</v>
      </c>
      <c r="F53" s="167">
        <v>3920</v>
      </c>
      <c r="G53" s="112">
        <v>3880</v>
      </c>
      <c r="H53" s="166">
        <v>1.0103092783505154</v>
      </c>
      <c r="I53" s="71">
        <v>40</v>
      </c>
      <c r="J53" s="84">
        <v>0.78928571428571426</v>
      </c>
      <c r="K53" s="84">
        <v>0.64252577319587634</v>
      </c>
      <c r="L53" s="89">
        <v>0.14675994108983792</v>
      </c>
    </row>
    <row r="54" spans="1:12" x14ac:dyDescent="0.4">
      <c r="A54" s="38" t="s">
        <v>77</v>
      </c>
      <c r="B54" s="112">
        <v>817</v>
      </c>
      <c r="C54" s="112">
        <v>856</v>
      </c>
      <c r="D54" s="82">
        <v>0.95443925233644855</v>
      </c>
      <c r="E54" s="71">
        <v>-39</v>
      </c>
      <c r="F54" s="165">
        <v>1200</v>
      </c>
      <c r="G54" s="164">
        <v>1260</v>
      </c>
      <c r="H54" s="84">
        <v>0.95238095238095233</v>
      </c>
      <c r="I54" s="71">
        <v>-60</v>
      </c>
      <c r="J54" s="84">
        <v>0.68083333333333329</v>
      </c>
      <c r="K54" s="84">
        <v>0.67936507936507939</v>
      </c>
      <c r="L54" s="89">
        <v>1.4682539682538964E-3</v>
      </c>
    </row>
    <row r="55" spans="1:12" x14ac:dyDescent="0.4">
      <c r="A55" s="38" t="s">
        <v>76</v>
      </c>
      <c r="B55" s="112">
        <v>1065</v>
      </c>
      <c r="C55" s="112">
        <v>982</v>
      </c>
      <c r="D55" s="82">
        <v>1.084521384928717</v>
      </c>
      <c r="E55" s="71">
        <v>83</v>
      </c>
      <c r="F55" s="163">
        <v>1660</v>
      </c>
      <c r="G55" s="112">
        <v>1660</v>
      </c>
      <c r="H55" s="84">
        <v>1</v>
      </c>
      <c r="I55" s="71">
        <v>0</v>
      </c>
      <c r="J55" s="84">
        <v>0.64156626506024095</v>
      </c>
      <c r="K55" s="84">
        <v>0.59156626506024101</v>
      </c>
      <c r="L55" s="89">
        <v>4.9999999999999933E-2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2008年10月中旬航空旅客輸送実績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10月(下旬)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201</v>
      </c>
      <c r="C4" s="277" t="s">
        <v>200</v>
      </c>
      <c r="D4" s="261" t="s">
        <v>90</v>
      </c>
      <c r="E4" s="261"/>
      <c r="F4" s="258" t="s">
        <v>201</v>
      </c>
      <c r="G4" s="258" t="s">
        <v>200</v>
      </c>
      <c r="H4" s="261" t="s">
        <v>90</v>
      </c>
      <c r="I4" s="261"/>
      <c r="J4" s="258" t="s">
        <v>201</v>
      </c>
      <c r="K4" s="258" t="s">
        <v>200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187394</v>
      </c>
      <c r="C6" s="110">
        <v>183986</v>
      </c>
      <c r="D6" s="76">
        <v>1.0185231485004294</v>
      </c>
      <c r="E6" s="77">
        <v>3408</v>
      </c>
      <c r="F6" s="110">
        <v>258797</v>
      </c>
      <c r="G6" s="110">
        <v>260816</v>
      </c>
      <c r="H6" s="76">
        <v>0.99225891049628856</v>
      </c>
      <c r="I6" s="77">
        <v>-2019</v>
      </c>
      <c r="J6" s="76">
        <v>0.7240964926177661</v>
      </c>
      <c r="K6" s="76">
        <v>0.70542451383350713</v>
      </c>
      <c r="L6" s="90">
        <v>1.8671978784258969E-2</v>
      </c>
    </row>
    <row r="7" spans="1:17" s="57" customFormat="1" x14ac:dyDescent="0.4">
      <c r="A7" s="66" t="s">
        <v>87</v>
      </c>
      <c r="B7" s="176">
        <v>93040</v>
      </c>
      <c r="C7" s="110">
        <v>89279</v>
      </c>
      <c r="D7" s="76">
        <v>1.0421263679028663</v>
      </c>
      <c r="E7" s="77">
        <v>3761</v>
      </c>
      <c r="F7" s="110">
        <v>125443</v>
      </c>
      <c r="G7" s="110">
        <v>127001</v>
      </c>
      <c r="H7" s="76">
        <v>0.98773238005999953</v>
      </c>
      <c r="I7" s="175">
        <v>-1558</v>
      </c>
      <c r="J7" s="76">
        <v>0.74169144551708743</v>
      </c>
      <c r="K7" s="76">
        <v>0.70297871670301804</v>
      </c>
      <c r="L7" s="90">
        <v>3.8712728814069397E-2</v>
      </c>
    </row>
    <row r="8" spans="1:17" x14ac:dyDescent="0.4">
      <c r="A8" s="69" t="s">
        <v>95</v>
      </c>
      <c r="B8" s="177">
        <v>74780</v>
      </c>
      <c r="C8" s="121">
        <v>72599</v>
      </c>
      <c r="D8" s="88">
        <v>1.0300417361120677</v>
      </c>
      <c r="E8" s="93">
        <v>2181</v>
      </c>
      <c r="F8" s="121">
        <v>99811</v>
      </c>
      <c r="G8" s="121">
        <v>102247</v>
      </c>
      <c r="H8" s="88">
        <v>0.97617534010777818</v>
      </c>
      <c r="I8" s="93">
        <v>-2436</v>
      </c>
      <c r="J8" s="88">
        <v>0.74921601827453888</v>
      </c>
      <c r="K8" s="88">
        <v>0.71003550226412515</v>
      </c>
      <c r="L8" s="87">
        <v>3.9180516010413724E-2</v>
      </c>
    </row>
    <row r="9" spans="1:17" x14ac:dyDescent="0.4">
      <c r="A9" s="37" t="s">
        <v>84</v>
      </c>
      <c r="B9" s="167">
        <v>47893</v>
      </c>
      <c r="C9" s="120">
        <v>42077</v>
      </c>
      <c r="D9" s="82">
        <v>1.138222782042446</v>
      </c>
      <c r="E9" s="92">
        <v>5816</v>
      </c>
      <c r="F9" s="120">
        <v>57474</v>
      </c>
      <c r="G9" s="120">
        <v>55618</v>
      </c>
      <c r="H9" s="82">
        <v>1.0333704915674782</v>
      </c>
      <c r="I9" s="92">
        <v>1856</v>
      </c>
      <c r="J9" s="82">
        <v>0.8332985349897345</v>
      </c>
      <c r="K9" s="82">
        <v>0.75653565392498834</v>
      </c>
      <c r="L9" s="81">
        <v>7.6762881064746158E-2</v>
      </c>
    </row>
    <row r="10" spans="1:17" x14ac:dyDescent="0.4">
      <c r="A10" s="38" t="s">
        <v>86</v>
      </c>
      <c r="B10" s="167">
        <v>4120</v>
      </c>
      <c r="C10" s="120">
        <v>4266</v>
      </c>
      <c r="D10" s="84">
        <v>0.96577590248476319</v>
      </c>
      <c r="E10" s="91">
        <v>-146</v>
      </c>
      <c r="F10" s="120">
        <v>5500</v>
      </c>
      <c r="G10" s="120">
        <v>5500</v>
      </c>
      <c r="H10" s="84">
        <v>1</v>
      </c>
      <c r="I10" s="91">
        <v>0</v>
      </c>
      <c r="J10" s="84">
        <v>0.74909090909090914</v>
      </c>
      <c r="K10" s="84">
        <v>0.77563636363636368</v>
      </c>
      <c r="L10" s="89">
        <v>-2.6545454545454539E-2</v>
      </c>
    </row>
    <row r="11" spans="1:17" x14ac:dyDescent="0.4">
      <c r="A11" s="38" t="s">
        <v>104</v>
      </c>
      <c r="B11" s="167">
        <v>7258</v>
      </c>
      <c r="C11" s="120">
        <v>6725</v>
      </c>
      <c r="D11" s="84">
        <v>1.0792565055762082</v>
      </c>
      <c r="E11" s="91">
        <v>533</v>
      </c>
      <c r="F11" s="120">
        <v>13020</v>
      </c>
      <c r="G11" s="120">
        <v>12836</v>
      </c>
      <c r="H11" s="84">
        <v>1.0143346837020879</v>
      </c>
      <c r="I11" s="91">
        <v>184</v>
      </c>
      <c r="J11" s="84">
        <v>0.55745007680491554</v>
      </c>
      <c r="K11" s="84">
        <v>0.52391710813337489</v>
      </c>
      <c r="L11" s="89">
        <v>3.3532968671540653E-2</v>
      </c>
    </row>
    <row r="12" spans="1:17" x14ac:dyDescent="0.4">
      <c r="A12" s="38" t="s">
        <v>82</v>
      </c>
      <c r="B12" s="167">
        <v>7098</v>
      </c>
      <c r="C12" s="120">
        <v>5903</v>
      </c>
      <c r="D12" s="84">
        <v>1.2024394375741148</v>
      </c>
      <c r="E12" s="91">
        <v>1195</v>
      </c>
      <c r="F12" s="120">
        <v>10537</v>
      </c>
      <c r="G12" s="120">
        <v>7980</v>
      </c>
      <c r="H12" s="84">
        <v>1.3204260651629072</v>
      </c>
      <c r="I12" s="91">
        <v>2557</v>
      </c>
      <c r="J12" s="84">
        <v>0.67362626933662328</v>
      </c>
      <c r="K12" s="84">
        <v>0.73972431077694234</v>
      </c>
      <c r="L12" s="89">
        <v>-6.6098041440319055E-2</v>
      </c>
    </row>
    <row r="13" spans="1:17" x14ac:dyDescent="0.4">
      <c r="A13" s="38" t="s">
        <v>83</v>
      </c>
      <c r="B13" s="167">
        <v>8411</v>
      </c>
      <c r="C13" s="120">
        <v>6978</v>
      </c>
      <c r="D13" s="84">
        <v>1.205359701920321</v>
      </c>
      <c r="E13" s="91">
        <v>1433</v>
      </c>
      <c r="F13" s="120">
        <v>13280</v>
      </c>
      <c r="G13" s="120">
        <v>12012</v>
      </c>
      <c r="H13" s="84">
        <v>1.1055611055611057</v>
      </c>
      <c r="I13" s="91">
        <v>1268</v>
      </c>
      <c r="J13" s="84">
        <v>0.63335843373493972</v>
      </c>
      <c r="K13" s="84">
        <v>0.58091908091908095</v>
      </c>
      <c r="L13" s="89">
        <v>5.2439352815858764E-2</v>
      </c>
    </row>
    <row r="14" spans="1:17" x14ac:dyDescent="0.4">
      <c r="A14" s="38" t="s">
        <v>128</v>
      </c>
      <c r="B14" s="167">
        <v>0</v>
      </c>
      <c r="C14" s="120">
        <v>4339</v>
      </c>
      <c r="D14" s="84">
        <v>0</v>
      </c>
      <c r="E14" s="91">
        <v>-4339</v>
      </c>
      <c r="F14" s="120">
        <v>0</v>
      </c>
      <c r="G14" s="120">
        <v>5175</v>
      </c>
      <c r="H14" s="84">
        <v>0</v>
      </c>
      <c r="I14" s="91">
        <v>-5175</v>
      </c>
      <c r="J14" s="84" t="e">
        <v>#DIV/0!</v>
      </c>
      <c r="K14" s="84">
        <v>0.83845410628019323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2311</v>
      </c>
      <c r="D16" s="84">
        <v>0</v>
      </c>
      <c r="E16" s="91">
        <v>-2311</v>
      </c>
      <c r="F16" s="120">
        <v>0</v>
      </c>
      <c r="G16" s="120">
        <v>3126</v>
      </c>
      <c r="H16" s="35">
        <v>0</v>
      </c>
      <c r="I16" s="48">
        <v>-3126</v>
      </c>
      <c r="J16" s="35" t="e">
        <v>#DIV/0!</v>
      </c>
      <c r="K16" s="35">
        <v>0.73928342930262314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174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17460</v>
      </c>
      <c r="C19" s="177">
        <v>15940</v>
      </c>
      <c r="D19" s="88">
        <v>1.0953575909661231</v>
      </c>
      <c r="E19" s="93">
        <v>1520</v>
      </c>
      <c r="F19" s="121">
        <v>24566</v>
      </c>
      <c r="G19" s="121">
        <v>23512</v>
      </c>
      <c r="H19" s="88">
        <v>1.0448281728479074</v>
      </c>
      <c r="I19" s="93">
        <v>1054</v>
      </c>
      <c r="J19" s="88">
        <v>0.71073841895302448</v>
      </c>
      <c r="K19" s="88">
        <v>0.67795168424634233</v>
      </c>
      <c r="L19" s="87">
        <v>3.2786734706682141E-2</v>
      </c>
    </row>
    <row r="20" spans="1:12" x14ac:dyDescent="0.4">
      <c r="A20" s="37" t="s">
        <v>173</v>
      </c>
      <c r="B20" s="167">
        <v>0</v>
      </c>
      <c r="C20" s="120">
        <v>1094</v>
      </c>
      <c r="D20" s="82">
        <v>0</v>
      </c>
      <c r="E20" s="92">
        <v>-1094</v>
      </c>
      <c r="F20" s="120">
        <v>0</v>
      </c>
      <c r="G20" s="120">
        <v>1650</v>
      </c>
      <c r="H20" s="82">
        <v>0</v>
      </c>
      <c r="I20" s="92">
        <v>-1650</v>
      </c>
      <c r="J20" s="82" t="e">
        <v>#DIV/0!</v>
      </c>
      <c r="K20" s="82">
        <v>0.66303030303030308</v>
      </c>
      <c r="L20" s="81" t="e">
        <v>#DIV/0!</v>
      </c>
    </row>
    <row r="21" spans="1:12" x14ac:dyDescent="0.4">
      <c r="A21" s="38" t="s">
        <v>104</v>
      </c>
      <c r="B21" s="167">
        <v>984</v>
      </c>
      <c r="C21" s="120">
        <v>996</v>
      </c>
      <c r="D21" s="84">
        <v>0.98795180722891562</v>
      </c>
      <c r="E21" s="91">
        <v>-12</v>
      </c>
      <c r="F21" s="120">
        <v>1650</v>
      </c>
      <c r="G21" s="120">
        <v>1650</v>
      </c>
      <c r="H21" s="84">
        <v>1</v>
      </c>
      <c r="I21" s="91">
        <v>0</v>
      </c>
      <c r="J21" s="84">
        <v>0.59636363636363632</v>
      </c>
      <c r="K21" s="84">
        <v>0.60363636363636364</v>
      </c>
      <c r="L21" s="89">
        <v>-7.2727272727273196E-3</v>
      </c>
    </row>
    <row r="22" spans="1:12" x14ac:dyDescent="0.4">
      <c r="A22" s="38" t="s">
        <v>123</v>
      </c>
      <c r="B22" s="167">
        <v>1276</v>
      </c>
      <c r="C22" s="120">
        <v>1133</v>
      </c>
      <c r="D22" s="84">
        <v>1.1262135922330097</v>
      </c>
      <c r="E22" s="91">
        <v>143</v>
      </c>
      <c r="F22" s="120">
        <v>1600</v>
      </c>
      <c r="G22" s="120">
        <v>1595</v>
      </c>
      <c r="H22" s="84">
        <v>1.0031347962382444</v>
      </c>
      <c r="I22" s="91">
        <v>5</v>
      </c>
      <c r="J22" s="84">
        <v>0.79749999999999999</v>
      </c>
      <c r="K22" s="84">
        <v>0.71034482758620687</v>
      </c>
      <c r="L22" s="89">
        <v>8.7155172413793114E-2</v>
      </c>
    </row>
    <row r="23" spans="1:12" x14ac:dyDescent="0.4">
      <c r="A23" s="38" t="s">
        <v>172</v>
      </c>
      <c r="B23" s="167">
        <v>2655</v>
      </c>
      <c r="C23" s="120">
        <v>2584</v>
      </c>
      <c r="D23" s="84">
        <v>1.0274767801857585</v>
      </c>
      <c r="E23" s="91">
        <v>71</v>
      </c>
      <c r="F23" s="120">
        <v>3150</v>
      </c>
      <c r="G23" s="120">
        <v>3300</v>
      </c>
      <c r="H23" s="84">
        <v>0.95454545454545459</v>
      </c>
      <c r="I23" s="91">
        <v>-150</v>
      </c>
      <c r="J23" s="84">
        <v>0.84285714285714286</v>
      </c>
      <c r="K23" s="84">
        <v>0.78303030303030308</v>
      </c>
      <c r="L23" s="89">
        <v>5.9826839826839784E-2</v>
      </c>
    </row>
    <row r="24" spans="1:12" x14ac:dyDescent="0.4">
      <c r="A24" s="38" t="s">
        <v>171</v>
      </c>
      <c r="B24" s="167">
        <v>1428</v>
      </c>
      <c r="C24" s="120">
        <v>1259</v>
      </c>
      <c r="D24" s="79">
        <v>1.1342335186656076</v>
      </c>
      <c r="E24" s="97">
        <v>169</v>
      </c>
      <c r="F24" s="120">
        <v>1650</v>
      </c>
      <c r="G24" s="120">
        <v>1650</v>
      </c>
      <c r="H24" s="79">
        <v>1</v>
      </c>
      <c r="I24" s="97">
        <v>0</v>
      </c>
      <c r="J24" s="79">
        <v>0.86545454545454548</v>
      </c>
      <c r="K24" s="79">
        <v>0.76303030303030306</v>
      </c>
      <c r="L24" s="78">
        <v>0.10242424242424242</v>
      </c>
    </row>
    <row r="25" spans="1:12" x14ac:dyDescent="0.4">
      <c r="A25" s="44" t="s">
        <v>170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1188</v>
      </c>
      <c r="C26" s="120">
        <v>1328</v>
      </c>
      <c r="D26" s="84">
        <v>0.89457831325301207</v>
      </c>
      <c r="E26" s="91">
        <v>-140</v>
      </c>
      <c r="F26" s="120">
        <v>1650</v>
      </c>
      <c r="G26" s="120">
        <v>1650</v>
      </c>
      <c r="H26" s="84">
        <v>1</v>
      </c>
      <c r="I26" s="91">
        <v>0</v>
      </c>
      <c r="J26" s="84">
        <v>0.72</v>
      </c>
      <c r="K26" s="84">
        <v>0.80484848484848481</v>
      </c>
      <c r="L26" s="89">
        <v>-8.484848484848484E-2</v>
      </c>
    </row>
    <row r="27" spans="1:12" x14ac:dyDescent="0.4">
      <c r="A27" s="38" t="s">
        <v>169</v>
      </c>
      <c r="B27" s="167">
        <v>785</v>
      </c>
      <c r="C27" s="120">
        <v>1010</v>
      </c>
      <c r="D27" s="84">
        <v>0.77722772277227725</v>
      </c>
      <c r="E27" s="91">
        <v>-225</v>
      </c>
      <c r="F27" s="120">
        <v>1650</v>
      </c>
      <c r="G27" s="120">
        <v>1650</v>
      </c>
      <c r="H27" s="84">
        <v>1</v>
      </c>
      <c r="I27" s="91">
        <v>0</v>
      </c>
      <c r="J27" s="84">
        <v>0.47575757575757577</v>
      </c>
      <c r="K27" s="84">
        <v>0.61212121212121207</v>
      </c>
      <c r="L27" s="89">
        <v>-0.1363636363636363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586</v>
      </c>
      <c r="C29" s="120">
        <v>606</v>
      </c>
      <c r="D29" s="79">
        <v>0.96699669966996704</v>
      </c>
      <c r="E29" s="97">
        <v>-20</v>
      </c>
      <c r="F29" s="120">
        <v>1045</v>
      </c>
      <c r="G29" s="115">
        <v>1050</v>
      </c>
      <c r="H29" s="79">
        <v>0.99523809523809526</v>
      </c>
      <c r="I29" s="97">
        <v>-5</v>
      </c>
      <c r="J29" s="79">
        <v>0.56076555023923447</v>
      </c>
      <c r="K29" s="79">
        <v>0.57714285714285718</v>
      </c>
      <c r="L29" s="78">
        <v>-1.6377306903622713E-2</v>
      </c>
    </row>
    <row r="30" spans="1:12" x14ac:dyDescent="0.4">
      <c r="A30" s="44" t="s">
        <v>115</v>
      </c>
      <c r="B30" s="167">
        <v>396</v>
      </c>
      <c r="C30" s="120">
        <v>308</v>
      </c>
      <c r="D30" s="84">
        <v>1.2857142857142858</v>
      </c>
      <c r="E30" s="91">
        <v>88</v>
      </c>
      <c r="F30" s="120">
        <v>600</v>
      </c>
      <c r="G30" s="115">
        <v>600</v>
      </c>
      <c r="H30" s="84">
        <v>1</v>
      </c>
      <c r="I30" s="91">
        <v>0</v>
      </c>
      <c r="J30" s="84">
        <v>0.66</v>
      </c>
      <c r="K30" s="84">
        <v>0.51333333333333331</v>
      </c>
      <c r="L30" s="89">
        <v>0.14666666666666672</v>
      </c>
    </row>
    <row r="31" spans="1:12" x14ac:dyDescent="0.4">
      <c r="A31" s="38" t="s">
        <v>114</v>
      </c>
      <c r="B31" s="167">
        <v>1106</v>
      </c>
      <c r="C31" s="120">
        <v>1292</v>
      </c>
      <c r="D31" s="84">
        <v>0.85603715170278638</v>
      </c>
      <c r="E31" s="91">
        <v>-186</v>
      </c>
      <c r="F31" s="120">
        <v>1650</v>
      </c>
      <c r="G31" s="115">
        <v>1650</v>
      </c>
      <c r="H31" s="84">
        <v>1</v>
      </c>
      <c r="I31" s="91">
        <v>0</v>
      </c>
      <c r="J31" s="84">
        <v>0.67030303030303029</v>
      </c>
      <c r="K31" s="84">
        <v>0.78303030303030308</v>
      </c>
      <c r="L31" s="89">
        <v>-0.11272727272727279</v>
      </c>
    </row>
    <row r="32" spans="1:12" x14ac:dyDescent="0.4">
      <c r="A32" s="44" t="s">
        <v>113</v>
      </c>
      <c r="B32" s="167">
        <v>1321</v>
      </c>
      <c r="C32" s="120">
        <v>1004</v>
      </c>
      <c r="D32" s="79">
        <v>1.3157370517928286</v>
      </c>
      <c r="E32" s="97">
        <v>317</v>
      </c>
      <c r="F32" s="120">
        <v>1650</v>
      </c>
      <c r="G32" s="120">
        <v>1650</v>
      </c>
      <c r="H32" s="79">
        <v>1</v>
      </c>
      <c r="I32" s="97">
        <v>0</v>
      </c>
      <c r="J32" s="79">
        <v>0.80060606060606065</v>
      </c>
      <c r="K32" s="79">
        <v>0.60848484848484852</v>
      </c>
      <c r="L32" s="78">
        <v>0.19212121212121214</v>
      </c>
    </row>
    <row r="33" spans="1:12" x14ac:dyDescent="0.4">
      <c r="A33" s="44" t="s">
        <v>112</v>
      </c>
      <c r="B33" s="165">
        <v>1709</v>
      </c>
      <c r="C33" s="164">
        <v>1522</v>
      </c>
      <c r="D33" s="79">
        <v>1.1228646517739815</v>
      </c>
      <c r="E33" s="97">
        <v>187</v>
      </c>
      <c r="F33" s="120">
        <v>2100</v>
      </c>
      <c r="G33" s="164">
        <v>2100</v>
      </c>
      <c r="H33" s="79">
        <v>1</v>
      </c>
      <c r="I33" s="97">
        <v>0</v>
      </c>
      <c r="J33" s="79">
        <v>0.81380952380952376</v>
      </c>
      <c r="K33" s="79">
        <v>0.72476190476190472</v>
      </c>
      <c r="L33" s="78">
        <v>8.9047619047619042E-2</v>
      </c>
    </row>
    <row r="34" spans="1:12" x14ac:dyDescent="0.4">
      <c r="A34" s="38" t="s">
        <v>167</v>
      </c>
      <c r="B34" s="163">
        <v>849</v>
      </c>
      <c r="C34" s="112">
        <v>1095</v>
      </c>
      <c r="D34" s="84">
        <v>0.77534246575342469</v>
      </c>
      <c r="E34" s="91">
        <v>-246</v>
      </c>
      <c r="F34" s="120">
        <v>1650</v>
      </c>
      <c r="G34" s="112">
        <v>1667</v>
      </c>
      <c r="H34" s="84">
        <v>0.98980203959208157</v>
      </c>
      <c r="I34" s="91">
        <v>-17</v>
      </c>
      <c r="J34" s="84">
        <v>0.51454545454545453</v>
      </c>
      <c r="K34" s="84">
        <v>0.65686862627474507</v>
      </c>
      <c r="L34" s="89">
        <v>-0.14232317172929054</v>
      </c>
    </row>
    <row r="35" spans="1:12" x14ac:dyDescent="0.4">
      <c r="A35" s="44" t="s">
        <v>166</v>
      </c>
      <c r="B35" s="165">
        <v>3177</v>
      </c>
      <c r="C35" s="164">
        <v>709</v>
      </c>
      <c r="D35" s="79">
        <v>4.4809590973201692</v>
      </c>
      <c r="E35" s="97">
        <v>2468</v>
      </c>
      <c r="F35" s="164">
        <v>4521</v>
      </c>
      <c r="G35" s="164">
        <v>1650</v>
      </c>
      <c r="H35" s="79">
        <v>2.74</v>
      </c>
      <c r="I35" s="97">
        <v>2871</v>
      </c>
      <c r="J35" s="79">
        <v>0.70272063702720633</v>
      </c>
      <c r="K35" s="79">
        <v>0.42969696969696969</v>
      </c>
      <c r="L35" s="78">
        <v>0.27302366733023664</v>
      </c>
    </row>
    <row r="36" spans="1:12" x14ac:dyDescent="0.4">
      <c r="A36" s="69" t="s">
        <v>93</v>
      </c>
      <c r="B36" s="177">
        <v>800</v>
      </c>
      <c r="C36" s="121">
        <v>740</v>
      </c>
      <c r="D36" s="88">
        <v>1.0810810810810811</v>
      </c>
      <c r="E36" s="93">
        <v>60</v>
      </c>
      <c r="F36" s="121">
        <v>1066</v>
      </c>
      <c r="G36" s="121">
        <v>1242</v>
      </c>
      <c r="H36" s="88">
        <v>0.85829307568438007</v>
      </c>
      <c r="I36" s="93">
        <v>-176</v>
      </c>
      <c r="J36" s="88">
        <v>0.75046904315196994</v>
      </c>
      <c r="K36" s="88">
        <v>0.59581320450885666</v>
      </c>
      <c r="L36" s="87">
        <v>0.15465583864311327</v>
      </c>
    </row>
    <row r="37" spans="1:12" x14ac:dyDescent="0.4">
      <c r="A37" s="37" t="s">
        <v>109</v>
      </c>
      <c r="B37" s="167">
        <v>558</v>
      </c>
      <c r="C37" s="120">
        <v>493</v>
      </c>
      <c r="D37" s="82">
        <v>1.1318458417849899</v>
      </c>
      <c r="E37" s="92">
        <v>65</v>
      </c>
      <c r="F37" s="120">
        <v>637</v>
      </c>
      <c r="G37" s="120">
        <v>813</v>
      </c>
      <c r="H37" s="82">
        <v>0.78351783517835183</v>
      </c>
      <c r="I37" s="92">
        <v>-176</v>
      </c>
      <c r="J37" s="82">
        <v>0.87598116169544737</v>
      </c>
      <c r="K37" s="82">
        <v>0.60639606396063961</v>
      </c>
      <c r="L37" s="81">
        <v>0.26958509773480777</v>
      </c>
    </row>
    <row r="38" spans="1:12" x14ac:dyDescent="0.4">
      <c r="A38" s="38" t="s">
        <v>108</v>
      </c>
      <c r="B38" s="167">
        <v>242</v>
      </c>
      <c r="C38" s="120">
        <v>247</v>
      </c>
      <c r="D38" s="84">
        <v>0.97975708502024295</v>
      </c>
      <c r="E38" s="91">
        <v>-5</v>
      </c>
      <c r="F38" s="120">
        <v>429</v>
      </c>
      <c r="G38" s="120">
        <v>429</v>
      </c>
      <c r="H38" s="84">
        <v>1</v>
      </c>
      <c r="I38" s="91">
        <v>0</v>
      </c>
      <c r="J38" s="84">
        <v>0.5641025641025641</v>
      </c>
      <c r="K38" s="84">
        <v>0.5757575757575758</v>
      </c>
      <c r="L38" s="89">
        <v>-1.1655011655011704E-2</v>
      </c>
    </row>
    <row r="39" spans="1:12" s="57" customFormat="1" x14ac:dyDescent="0.4">
      <c r="A39" s="66" t="s">
        <v>107</v>
      </c>
      <c r="B39" s="176">
        <v>94354</v>
      </c>
      <c r="C39" s="110">
        <v>94707</v>
      </c>
      <c r="D39" s="76">
        <v>0.996272714794049</v>
      </c>
      <c r="E39" s="175">
        <v>-353</v>
      </c>
      <c r="F39" s="176">
        <v>133354</v>
      </c>
      <c r="G39" s="110">
        <v>133815</v>
      </c>
      <c r="H39" s="76">
        <v>0.99655494526024735</v>
      </c>
      <c r="I39" s="175">
        <v>-461</v>
      </c>
      <c r="J39" s="76">
        <v>0.70754533047377655</v>
      </c>
      <c r="K39" s="76">
        <v>0.70774576841161307</v>
      </c>
      <c r="L39" s="90">
        <v>-2.0043793783652841E-4</v>
      </c>
    </row>
    <row r="40" spans="1:12" x14ac:dyDescent="0.4">
      <c r="A40" s="38" t="s">
        <v>84</v>
      </c>
      <c r="B40" s="174">
        <v>40758</v>
      </c>
      <c r="C40" s="118">
        <v>39777</v>
      </c>
      <c r="D40" s="98">
        <v>1.0246624934007089</v>
      </c>
      <c r="E40" s="97">
        <v>981</v>
      </c>
      <c r="F40" s="173">
        <v>49001</v>
      </c>
      <c r="G40" s="173">
        <v>48437</v>
      </c>
      <c r="H40" s="79">
        <v>1.0116439911637798</v>
      </c>
      <c r="I40" s="91">
        <v>564</v>
      </c>
      <c r="J40" s="84">
        <v>0.83177894328687174</v>
      </c>
      <c r="K40" s="84">
        <v>0.82121105766253066</v>
      </c>
      <c r="L40" s="89">
        <v>1.0567885624341078E-2</v>
      </c>
    </row>
    <row r="41" spans="1:12" x14ac:dyDescent="0.4">
      <c r="A41" s="38" t="s">
        <v>165</v>
      </c>
      <c r="B41" s="163">
        <v>1701</v>
      </c>
      <c r="C41" s="112">
        <v>1534</v>
      </c>
      <c r="D41" s="82">
        <v>1.1088657105606259</v>
      </c>
      <c r="E41" s="97">
        <v>167</v>
      </c>
      <c r="F41" s="163">
        <v>2427</v>
      </c>
      <c r="G41" s="163">
        <v>2374</v>
      </c>
      <c r="H41" s="79">
        <v>1.0223251895534962</v>
      </c>
      <c r="I41" s="91">
        <v>53</v>
      </c>
      <c r="J41" s="84">
        <v>0.70086526576019781</v>
      </c>
      <c r="K41" s="84">
        <v>0.64616680707666385</v>
      </c>
      <c r="L41" s="89">
        <v>5.4698458683533957E-2</v>
      </c>
    </row>
    <row r="42" spans="1:12" x14ac:dyDescent="0.4">
      <c r="A42" s="38" t="s">
        <v>105</v>
      </c>
      <c r="B42" s="163">
        <v>4214</v>
      </c>
      <c r="C42" s="112">
        <v>2887</v>
      </c>
      <c r="D42" s="82">
        <v>1.4596466920678905</v>
      </c>
      <c r="E42" s="97">
        <v>1327</v>
      </c>
      <c r="F42" s="163">
        <v>5654</v>
      </c>
      <c r="G42" s="163">
        <v>4565</v>
      </c>
      <c r="H42" s="79">
        <v>1.2385542168674699</v>
      </c>
      <c r="I42" s="91">
        <v>1089</v>
      </c>
      <c r="J42" s="84">
        <v>0.74531305270604886</v>
      </c>
      <c r="K42" s="84">
        <v>0.63242059145673601</v>
      </c>
      <c r="L42" s="89">
        <v>0.11289246124931285</v>
      </c>
    </row>
    <row r="43" spans="1:12" x14ac:dyDescent="0.4">
      <c r="A43" s="44" t="s">
        <v>104</v>
      </c>
      <c r="B43" s="163">
        <v>7948</v>
      </c>
      <c r="C43" s="112">
        <v>7203</v>
      </c>
      <c r="D43" s="82">
        <v>1.1034291267527419</v>
      </c>
      <c r="E43" s="97">
        <v>745</v>
      </c>
      <c r="F43" s="165">
        <v>15999</v>
      </c>
      <c r="G43" s="165">
        <v>13564</v>
      </c>
      <c r="H43" s="79">
        <v>1.1795193158360366</v>
      </c>
      <c r="I43" s="91">
        <v>2435</v>
      </c>
      <c r="J43" s="84">
        <v>0.49678104881555096</v>
      </c>
      <c r="K43" s="84">
        <v>0.53103804187555292</v>
      </c>
      <c r="L43" s="89">
        <v>-3.4256993060001961E-2</v>
      </c>
    </row>
    <row r="44" spans="1:12" x14ac:dyDescent="0.4">
      <c r="A44" s="44" t="s">
        <v>103</v>
      </c>
      <c r="B44" s="165">
        <v>4767</v>
      </c>
      <c r="C44" s="164">
        <v>4907</v>
      </c>
      <c r="D44" s="82">
        <v>0.97146932952924392</v>
      </c>
      <c r="E44" s="97">
        <v>-140</v>
      </c>
      <c r="F44" s="172">
        <v>7766</v>
      </c>
      <c r="G44" s="172">
        <v>7964</v>
      </c>
      <c r="H44" s="79">
        <v>0.97513812154696133</v>
      </c>
      <c r="I44" s="91">
        <v>-198</v>
      </c>
      <c r="J44" s="84">
        <v>0.613829513262941</v>
      </c>
      <c r="K44" s="84">
        <v>0.61614766449020597</v>
      </c>
      <c r="L44" s="89">
        <v>-2.3181512272649751E-3</v>
      </c>
    </row>
    <row r="45" spans="1:12" x14ac:dyDescent="0.4">
      <c r="A45" s="38" t="s">
        <v>82</v>
      </c>
      <c r="B45" s="163">
        <v>12458</v>
      </c>
      <c r="C45" s="112">
        <v>14603</v>
      </c>
      <c r="D45" s="82">
        <v>0.85311237416969121</v>
      </c>
      <c r="E45" s="97">
        <v>-2145</v>
      </c>
      <c r="F45" s="163">
        <v>19199</v>
      </c>
      <c r="G45" s="163">
        <v>22738</v>
      </c>
      <c r="H45" s="79">
        <v>0.84435746327733308</v>
      </c>
      <c r="I45" s="91">
        <v>-3539</v>
      </c>
      <c r="J45" s="84">
        <v>0.64888796291473516</v>
      </c>
      <c r="K45" s="84">
        <v>0.64222886797431611</v>
      </c>
      <c r="L45" s="89">
        <v>6.6590949404190525E-3</v>
      </c>
    </row>
    <row r="46" spans="1:12" x14ac:dyDescent="0.4">
      <c r="A46" s="38" t="s">
        <v>83</v>
      </c>
      <c r="B46" s="165">
        <v>8890</v>
      </c>
      <c r="C46" s="164">
        <v>9556</v>
      </c>
      <c r="D46" s="86">
        <v>0.93030556718292168</v>
      </c>
      <c r="E46" s="97">
        <v>-666</v>
      </c>
      <c r="F46" s="163">
        <v>11969</v>
      </c>
      <c r="G46" s="163">
        <v>12734</v>
      </c>
      <c r="H46" s="79">
        <v>0.93992461127689653</v>
      </c>
      <c r="I46" s="91">
        <v>-765</v>
      </c>
      <c r="J46" s="84">
        <v>0.74275210961650928</v>
      </c>
      <c r="K46" s="84">
        <v>0.75043191455944713</v>
      </c>
      <c r="L46" s="89">
        <v>-7.6798049429378512E-3</v>
      </c>
    </row>
    <row r="47" spans="1:12" x14ac:dyDescent="0.4">
      <c r="A47" s="38" t="s">
        <v>81</v>
      </c>
      <c r="B47" s="163">
        <v>2395</v>
      </c>
      <c r="C47" s="112">
        <v>2256</v>
      </c>
      <c r="D47" s="84">
        <v>1.061613475177305</v>
      </c>
      <c r="E47" s="97">
        <v>139</v>
      </c>
      <c r="F47" s="167">
        <v>3015</v>
      </c>
      <c r="G47" s="167">
        <v>3069</v>
      </c>
      <c r="H47" s="79">
        <v>0.98240469208211145</v>
      </c>
      <c r="I47" s="91">
        <v>-54</v>
      </c>
      <c r="J47" s="84">
        <v>0.79436152570480933</v>
      </c>
      <c r="K47" s="84">
        <v>0.7350928641251222</v>
      </c>
      <c r="L47" s="89">
        <v>5.9268661579687132E-2</v>
      </c>
    </row>
    <row r="48" spans="1:12" x14ac:dyDescent="0.4">
      <c r="A48" s="38" t="s">
        <v>164</v>
      </c>
      <c r="B48" s="165">
        <v>861</v>
      </c>
      <c r="C48" s="164">
        <v>1310</v>
      </c>
      <c r="D48" s="82">
        <v>0.65725190839694658</v>
      </c>
      <c r="E48" s="97">
        <v>-449</v>
      </c>
      <c r="F48" s="165">
        <v>1826</v>
      </c>
      <c r="G48" s="163">
        <v>1826</v>
      </c>
      <c r="H48" s="79">
        <v>1</v>
      </c>
      <c r="I48" s="91">
        <v>0</v>
      </c>
      <c r="J48" s="84">
        <v>0.4715224534501643</v>
      </c>
      <c r="K48" s="84">
        <v>0.7174151150054765</v>
      </c>
      <c r="L48" s="89">
        <v>-0.2458926615553122</v>
      </c>
    </row>
    <row r="49" spans="1:12" x14ac:dyDescent="0.4">
      <c r="A49" s="38" t="s">
        <v>80</v>
      </c>
      <c r="B49" s="163">
        <v>2346</v>
      </c>
      <c r="C49" s="112">
        <v>2461</v>
      </c>
      <c r="D49" s="82">
        <v>0.95327102803738317</v>
      </c>
      <c r="E49" s="97">
        <v>-115</v>
      </c>
      <c r="F49" s="163">
        <v>2916</v>
      </c>
      <c r="G49" s="163">
        <v>3069</v>
      </c>
      <c r="H49" s="79">
        <v>0.95014662756598245</v>
      </c>
      <c r="I49" s="91">
        <v>-153</v>
      </c>
      <c r="J49" s="84">
        <v>0.80452674897119336</v>
      </c>
      <c r="K49" s="84">
        <v>0.80188986640599547</v>
      </c>
      <c r="L49" s="89">
        <v>2.6368825651978955E-3</v>
      </c>
    </row>
    <row r="50" spans="1:12" x14ac:dyDescent="0.4">
      <c r="A50" s="44" t="s">
        <v>78</v>
      </c>
      <c r="B50" s="165">
        <v>1516</v>
      </c>
      <c r="C50" s="164">
        <v>1520</v>
      </c>
      <c r="D50" s="82">
        <v>0.99736842105263157</v>
      </c>
      <c r="E50" s="97">
        <v>-4</v>
      </c>
      <c r="F50" s="163">
        <v>3069</v>
      </c>
      <c r="G50" s="163">
        <v>3069</v>
      </c>
      <c r="H50" s="79">
        <v>1</v>
      </c>
      <c r="I50" s="91">
        <v>0</v>
      </c>
      <c r="J50" s="84">
        <v>0.49397197784294561</v>
      </c>
      <c r="K50" s="79">
        <v>0.49527533398501139</v>
      </c>
      <c r="L50" s="78">
        <v>-1.3033561420657813E-3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65">
        <v>1659</v>
      </c>
      <c r="C52" s="164">
        <v>1652</v>
      </c>
      <c r="D52" s="82">
        <v>1.0042372881355932</v>
      </c>
      <c r="E52" s="91">
        <v>7</v>
      </c>
      <c r="F52" s="165">
        <v>3069</v>
      </c>
      <c r="G52" s="165">
        <v>3069</v>
      </c>
      <c r="H52" s="84">
        <v>1</v>
      </c>
      <c r="I52" s="91">
        <v>0</v>
      </c>
      <c r="J52" s="84">
        <v>0.5405669599217986</v>
      </c>
      <c r="K52" s="84">
        <v>0.53828608667318345</v>
      </c>
      <c r="L52" s="89">
        <v>2.2808732486151451E-3</v>
      </c>
    </row>
    <row r="53" spans="1:12" x14ac:dyDescent="0.4">
      <c r="A53" s="38" t="s">
        <v>75</v>
      </c>
      <c r="B53" s="163">
        <v>3113</v>
      </c>
      <c r="C53" s="112">
        <v>3085</v>
      </c>
      <c r="D53" s="82">
        <v>1.0090761750405186</v>
      </c>
      <c r="E53" s="91">
        <v>28</v>
      </c>
      <c r="F53" s="163">
        <v>4298</v>
      </c>
      <c r="G53" s="163">
        <v>4125</v>
      </c>
      <c r="H53" s="84">
        <v>1.0419393939393939</v>
      </c>
      <c r="I53" s="91">
        <v>173</v>
      </c>
      <c r="J53" s="84">
        <v>0.72429036761284316</v>
      </c>
      <c r="K53" s="84">
        <v>0.74787878787878792</v>
      </c>
      <c r="L53" s="89">
        <v>-2.3588420265944765E-2</v>
      </c>
    </row>
    <row r="54" spans="1:12" x14ac:dyDescent="0.4">
      <c r="A54" s="38" t="s">
        <v>77</v>
      </c>
      <c r="B54" s="165">
        <v>679</v>
      </c>
      <c r="C54" s="164">
        <v>810</v>
      </c>
      <c r="D54" s="82">
        <v>0.83827160493827158</v>
      </c>
      <c r="E54" s="91">
        <v>-131</v>
      </c>
      <c r="F54" s="163">
        <v>1320</v>
      </c>
      <c r="G54" s="163">
        <v>1386</v>
      </c>
      <c r="H54" s="84">
        <v>0.95238095238095233</v>
      </c>
      <c r="I54" s="91">
        <v>-66</v>
      </c>
      <c r="J54" s="84">
        <v>0.5143939393939394</v>
      </c>
      <c r="K54" s="84">
        <v>0.58441558441558439</v>
      </c>
      <c r="L54" s="89">
        <v>-7.0021645021644985E-2</v>
      </c>
    </row>
    <row r="55" spans="1:12" x14ac:dyDescent="0.4">
      <c r="A55" s="38" t="s">
        <v>76</v>
      </c>
      <c r="B55" s="163">
        <v>1049</v>
      </c>
      <c r="C55" s="112">
        <v>1146</v>
      </c>
      <c r="D55" s="82">
        <v>0.91535776614310649</v>
      </c>
      <c r="E55" s="91">
        <v>-97</v>
      </c>
      <c r="F55" s="165">
        <v>1826</v>
      </c>
      <c r="G55" s="165">
        <v>1826</v>
      </c>
      <c r="H55" s="84">
        <v>1</v>
      </c>
      <c r="I55" s="91">
        <v>0</v>
      </c>
      <c r="J55" s="84">
        <v>0.57447973713033951</v>
      </c>
      <c r="K55" s="84">
        <v>0.62760131434830235</v>
      </c>
      <c r="L55" s="89">
        <v>-5.3121577217962845E-2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162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2008年10月下旬航空旅客輸送実績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27" bestFit="1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４月(上旬)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67" t="s">
        <v>136</v>
      </c>
      <c r="C4" s="271" t="s">
        <v>135</v>
      </c>
      <c r="D4" s="270" t="s">
        <v>90</v>
      </c>
      <c r="E4" s="270"/>
      <c r="F4" s="267" t="str">
        <f>+B4</f>
        <v>(08'4/1～10)</v>
      </c>
      <c r="G4" s="267" t="str">
        <f>+C4</f>
        <v>(07'4/1～10)</v>
      </c>
      <c r="H4" s="270" t="s">
        <v>90</v>
      </c>
      <c r="I4" s="270"/>
      <c r="J4" s="267" t="str">
        <f>+B4</f>
        <v>(08'4/1～10)</v>
      </c>
      <c r="K4" s="267" t="str">
        <f>+C4</f>
        <v>(07'4/1～10)</v>
      </c>
      <c r="L4" s="268" t="s">
        <v>88</v>
      </c>
    </row>
    <row r="5" spans="1:17" s="60" customFormat="1" x14ac:dyDescent="0.4">
      <c r="A5" s="270"/>
      <c r="B5" s="267"/>
      <c r="C5" s="272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f>+B7+B39+B56</f>
        <v>159953</v>
      </c>
      <c r="C6" s="145">
        <f>+C7+C39+C56</f>
        <v>159645</v>
      </c>
      <c r="D6" s="65">
        <f t="shared" ref="D6:D37" si="0">+B6/C6</f>
        <v>1.001929280591312</v>
      </c>
      <c r="E6" s="80">
        <f t="shared" ref="E6:E37" si="1">+B6-C6</f>
        <v>308</v>
      </c>
      <c r="F6" s="145">
        <f>+F7+F39+F56</f>
        <v>233541</v>
      </c>
      <c r="G6" s="145">
        <f>+G7+G39+G56</f>
        <v>238881</v>
      </c>
      <c r="H6" s="65">
        <f t="shared" ref="H6:H37" si="2">+F6/G6</f>
        <v>0.97764577341856407</v>
      </c>
      <c r="I6" s="80">
        <f t="shared" ref="I6:I37" si="3">+F6-G6</f>
        <v>-5340</v>
      </c>
      <c r="J6" s="65">
        <f t="shared" ref="J6:J37" si="4">+B6/F6</f>
        <v>0.68490329321189858</v>
      </c>
      <c r="K6" s="65">
        <f t="shared" ref="K6:K37" si="5">+C6/G6</f>
        <v>0.66830346490512016</v>
      </c>
      <c r="L6" s="75">
        <f t="shared" ref="L6:L37" si="6">+J6-K6</f>
        <v>1.6599828306778419E-2</v>
      </c>
    </row>
    <row r="7" spans="1:17" s="29" customFormat="1" x14ac:dyDescent="0.4">
      <c r="A7" s="66" t="s">
        <v>87</v>
      </c>
      <c r="B7" s="145">
        <f>B8+B19+B36</f>
        <v>79045</v>
      </c>
      <c r="C7" s="145">
        <f>C8+C19+C36</f>
        <v>78738</v>
      </c>
      <c r="D7" s="65">
        <f t="shared" si="0"/>
        <v>1.0038990068327873</v>
      </c>
      <c r="E7" s="80">
        <f t="shared" si="1"/>
        <v>307</v>
      </c>
      <c r="F7" s="145">
        <f>F8+F19+F36</f>
        <v>112108</v>
      </c>
      <c r="G7" s="145">
        <f>G8+G19+G36</f>
        <v>112857</v>
      </c>
      <c r="H7" s="65">
        <f t="shared" si="2"/>
        <v>0.99336328273833263</v>
      </c>
      <c r="I7" s="80">
        <f t="shared" si="3"/>
        <v>-749</v>
      </c>
      <c r="J7" s="65">
        <f t="shared" si="4"/>
        <v>0.70507903093445601</v>
      </c>
      <c r="K7" s="65">
        <f t="shared" si="5"/>
        <v>0.69767936415109388</v>
      </c>
      <c r="L7" s="75">
        <f t="shared" si="6"/>
        <v>7.3996667833621244E-3</v>
      </c>
    </row>
    <row r="8" spans="1:17" x14ac:dyDescent="0.4">
      <c r="A8" s="69" t="s">
        <v>95</v>
      </c>
      <c r="B8" s="146">
        <f>SUM(B9:B18)</f>
        <v>63062</v>
      </c>
      <c r="C8" s="146">
        <f>SUM(C9:C17)</f>
        <v>63743</v>
      </c>
      <c r="D8" s="68">
        <f t="shared" si="0"/>
        <v>0.98931647396576883</v>
      </c>
      <c r="E8" s="73">
        <f t="shared" si="1"/>
        <v>-681</v>
      </c>
      <c r="F8" s="146">
        <f>SUM(F9:F18)</f>
        <v>90363</v>
      </c>
      <c r="G8" s="146">
        <f>SUM(G9:G17)</f>
        <v>92666</v>
      </c>
      <c r="H8" s="68">
        <f t="shared" si="2"/>
        <v>0.9751473032180088</v>
      </c>
      <c r="I8" s="73">
        <f t="shared" si="3"/>
        <v>-2303</v>
      </c>
      <c r="J8" s="68">
        <f t="shared" si="4"/>
        <v>0.69787412989829911</v>
      </c>
      <c r="K8" s="68">
        <f t="shared" si="5"/>
        <v>0.68787904948956469</v>
      </c>
      <c r="L8" s="72">
        <f t="shared" si="6"/>
        <v>9.9950804087344247E-3</v>
      </c>
    </row>
    <row r="9" spans="1:17" x14ac:dyDescent="0.4">
      <c r="A9" s="37" t="s">
        <v>84</v>
      </c>
      <c r="B9" s="120">
        <v>36537</v>
      </c>
      <c r="C9" s="120">
        <v>37033</v>
      </c>
      <c r="D9" s="45">
        <f t="shared" si="0"/>
        <v>0.9866065401128723</v>
      </c>
      <c r="E9" s="51">
        <f t="shared" si="1"/>
        <v>-496</v>
      </c>
      <c r="F9" s="120">
        <v>50666</v>
      </c>
      <c r="G9" s="120">
        <v>51400</v>
      </c>
      <c r="H9" s="45">
        <f t="shared" si="2"/>
        <v>0.98571984435797666</v>
      </c>
      <c r="I9" s="51">
        <f t="shared" si="3"/>
        <v>-734</v>
      </c>
      <c r="J9" s="45">
        <f t="shared" si="4"/>
        <v>0.72113448861169227</v>
      </c>
      <c r="K9" s="45">
        <f t="shared" si="5"/>
        <v>0.72048638132295717</v>
      </c>
      <c r="L9" s="58">
        <f t="shared" si="6"/>
        <v>6.4810728873510026E-4</v>
      </c>
    </row>
    <row r="10" spans="1:17" x14ac:dyDescent="0.4">
      <c r="A10" s="38" t="s">
        <v>86</v>
      </c>
      <c r="B10" s="112">
        <v>3653</v>
      </c>
      <c r="C10" s="112">
        <v>4079</v>
      </c>
      <c r="D10" s="35">
        <f t="shared" si="0"/>
        <v>0.89556263790144641</v>
      </c>
      <c r="E10" s="36">
        <f t="shared" si="1"/>
        <v>-426</v>
      </c>
      <c r="F10" s="112">
        <v>5000</v>
      </c>
      <c r="G10" s="112">
        <v>5000</v>
      </c>
      <c r="H10" s="35">
        <f t="shared" si="2"/>
        <v>1</v>
      </c>
      <c r="I10" s="36">
        <f t="shared" si="3"/>
        <v>0</v>
      </c>
      <c r="J10" s="35">
        <f t="shared" si="4"/>
        <v>0.73060000000000003</v>
      </c>
      <c r="K10" s="35">
        <f t="shared" si="5"/>
        <v>0.81579999999999997</v>
      </c>
      <c r="L10" s="34">
        <f t="shared" si="6"/>
        <v>-8.5199999999999942E-2</v>
      </c>
    </row>
    <row r="11" spans="1:17" x14ac:dyDescent="0.4">
      <c r="A11" s="38" t="s">
        <v>104</v>
      </c>
      <c r="B11" s="112">
        <v>7015</v>
      </c>
      <c r="C11" s="112">
        <v>5129</v>
      </c>
      <c r="D11" s="35">
        <f t="shared" si="0"/>
        <v>1.3677130044843049</v>
      </c>
      <c r="E11" s="36">
        <f t="shared" si="1"/>
        <v>1886</v>
      </c>
      <c r="F11" s="112">
        <v>10203</v>
      </c>
      <c r="G11" s="112">
        <v>9074</v>
      </c>
      <c r="H11" s="35">
        <f t="shared" si="2"/>
        <v>1.1244214238483579</v>
      </c>
      <c r="I11" s="36">
        <f t="shared" si="3"/>
        <v>1129</v>
      </c>
      <c r="J11" s="35">
        <f t="shared" si="4"/>
        <v>0.68754287954523174</v>
      </c>
      <c r="K11" s="35">
        <f t="shared" si="5"/>
        <v>0.56524134890897071</v>
      </c>
      <c r="L11" s="34">
        <f t="shared" si="6"/>
        <v>0.12230153063626104</v>
      </c>
    </row>
    <row r="12" spans="1:17" x14ac:dyDescent="0.4">
      <c r="A12" s="38" t="s">
        <v>82</v>
      </c>
      <c r="B12" s="112">
        <v>6379</v>
      </c>
      <c r="C12" s="112">
        <v>5677</v>
      </c>
      <c r="D12" s="35">
        <f t="shared" si="0"/>
        <v>1.1236568610181434</v>
      </c>
      <c r="E12" s="36">
        <f t="shared" si="1"/>
        <v>702</v>
      </c>
      <c r="F12" s="112">
        <v>9453</v>
      </c>
      <c r="G12" s="112">
        <v>7270</v>
      </c>
      <c r="H12" s="35">
        <f t="shared" si="2"/>
        <v>1.3002751031636863</v>
      </c>
      <c r="I12" s="36">
        <f t="shared" si="3"/>
        <v>2183</v>
      </c>
      <c r="J12" s="35">
        <f t="shared" si="4"/>
        <v>0.6748122289220353</v>
      </c>
      <c r="K12" s="35">
        <f t="shared" si="5"/>
        <v>0.78088033012379643</v>
      </c>
      <c r="L12" s="34">
        <f t="shared" si="6"/>
        <v>-0.10606810120176113</v>
      </c>
    </row>
    <row r="13" spans="1:17" x14ac:dyDescent="0.4">
      <c r="A13" s="38" t="s">
        <v>83</v>
      </c>
      <c r="B13" s="112">
        <v>7532</v>
      </c>
      <c r="C13" s="112">
        <v>6041</v>
      </c>
      <c r="D13" s="35">
        <f t="shared" si="0"/>
        <v>1.2468134414831982</v>
      </c>
      <c r="E13" s="36">
        <f t="shared" si="1"/>
        <v>1491</v>
      </c>
      <c r="F13" s="112">
        <v>12312</v>
      </c>
      <c r="G13" s="112">
        <v>10920</v>
      </c>
      <c r="H13" s="35">
        <f t="shared" si="2"/>
        <v>1.1274725274725275</v>
      </c>
      <c r="I13" s="36">
        <f t="shared" si="3"/>
        <v>1392</v>
      </c>
      <c r="J13" s="35">
        <f t="shared" si="4"/>
        <v>0.61176088369070825</v>
      </c>
      <c r="K13" s="35">
        <f t="shared" si="5"/>
        <v>0.55320512820512824</v>
      </c>
      <c r="L13" s="34">
        <f t="shared" si="6"/>
        <v>5.8555755485580008E-2</v>
      </c>
    </row>
    <row r="14" spans="1:17" x14ac:dyDescent="0.4">
      <c r="A14" s="38" t="s">
        <v>128</v>
      </c>
      <c r="B14" s="112">
        <v>0</v>
      </c>
      <c r="C14" s="111">
        <v>2708</v>
      </c>
      <c r="D14" s="35">
        <f t="shared" si="0"/>
        <v>0</v>
      </c>
      <c r="E14" s="36">
        <f t="shared" si="1"/>
        <v>-2708</v>
      </c>
      <c r="F14" s="112">
        <v>0</v>
      </c>
      <c r="G14" s="112">
        <v>4806</v>
      </c>
      <c r="H14" s="35">
        <f t="shared" si="2"/>
        <v>0</v>
      </c>
      <c r="I14" s="36">
        <f t="shared" si="3"/>
        <v>-4806</v>
      </c>
      <c r="J14" s="35" t="e">
        <f t="shared" si="4"/>
        <v>#DIV/0!</v>
      </c>
      <c r="K14" s="35">
        <f t="shared" si="5"/>
        <v>0.56346233874323759</v>
      </c>
      <c r="L14" s="34" t="e">
        <f t="shared" si="6"/>
        <v>#DIV/0!</v>
      </c>
    </row>
    <row r="15" spans="1:17" x14ac:dyDescent="0.4">
      <c r="A15" s="40" t="s">
        <v>127</v>
      </c>
      <c r="B15" s="112">
        <v>0</v>
      </c>
      <c r="C15" s="111">
        <v>0</v>
      </c>
      <c r="D15" s="35" t="e">
        <f t="shared" si="0"/>
        <v>#DIV/0!</v>
      </c>
      <c r="E15" s="62">
        <f t="shared" si="1"/>
        <v>0</v>
      </c>
      <c r="F15" s="111">
        <v>0</v>
      </c>
      <c r="G15" s="111">
        <v>0</v>
      </c>
      <c r="H15" s="45" t="e">
        <f t="shared" si="2"/>
        <v>#DIV/0!</v>
      </c>
      <c r="I15" s="51">
        <f t="shared" si="3"/>
        <v>0</v>
      </c>
      <c r="J15" s="59" t="e">
        <f t="shared" si="4"/>
        <v>#DIV/0!</v>
      </c>
      <c r="K15" s="35" t="e">
        <f t="shared" si="5"/>
        <v>#DIV/0!</v>
      </c>
      <c r="L15" s="34" t="e">
        <f t="shared" si="6"/>
        <v>#DIV/0!</v>
      </c>
    </row>
    <row r="16" spans="1:17" x14ac:dyDescent="0.4">
      <c r="A16" s="44" t="s">
        <v>103</v>
      </c>
      <c r="B16" s="111">
        <v>1946</v>
      </c>
      <c r="C16" s="111">
        <v>3076</v>
      </c>
      <c r="D16" s="59">
        <f t="shared" si="0"/>
        <v>0.63263979193758124</v>
      </c>
      <c r="E16" s="36">
        <f t="shared" si="1"/>
        <v>-1130</v>
      </c>
      <c r="F16" s="111">
        <v>2729</v>
      </c>
      <c r="G16" s="111">
        <v>4196</v>
      </c>
      <c r="H16" s="45">
        <f t="shared" si="2"/>
        <v>0.65038131553860823</v>
      </c>
      <c r="I16" s="51">
        <f t="shared" si="3"/>
        <v>-1467</v>
      </c>
      <c r="J16" s="35">
        <f t="shared" si="4"/>
        <v>0.71308171491388783</v>
      </c>
      <c r="K16" s="35">
        <f t="shared" si="5"/>
        <v>0.73307912297426125</v>
      </c>
      <c r="L16" s="34">
        <f t="shared" si="6"/>
        <v>-1.9997408060373423E-2</v>
      </c>
    </row>
    <row r="17" spans="1:12" x14ac:dyDescent="0.4">
      <c r="A17" s="44" t="s">
        <v>126</v>
      </c>
      <c r="B17" s="123">
        <v>0</v>
      </c>
      <c r="C17" s="123">
        <v>0</v>
      </c>
      <c r="D17" s="42" t="e">
        <f t="shared" si="0"/>
        <v>#DIV/0!</v>
      </c>
      <c r="E17" s="62">
        <f t="shared" si="1"/>
        <v>0</v>
      </c>
      <c r="F17" s="123">
        <v>0</v>
      </c>
      <c r="G17" s="123">
        <v>0</v>
      </c>
      <c r="H17" s="59" t="e">
        <f t="shared" si="2"/>
        <v>#DIV/0!</v>
      </c>
      <c r="I17" s="62">
        <f t="shared" si="3"/>
        <v>0</v>
      </c>
      <c r="J17" s="59" t="e">
        <f t="shared" si="4"/>
        <v>#DIV/0!</v>
      </c>
      <c r="K17" s="42" t="e">
        <f t="shared" si="5"/>
        <v>#DIV/0!</v>
      </c>
      <c r="L17" s="41" t="e">
        <f t="shared" si="6"/>
        <v>#DIV/0!</v>
      </c>
    </row>
    <row r="18" spans="1:12" s="30" customFormat="1" x14ac:dyDescent="0.4">
      <c r="A18" s="33" t="s">
        <v>134</v>
      </c>
      <c r="B18" s="103">
        <v>0</v>
      </c>
      <c r="C18" s="103">
        <v>0</v>
      </c>
      <c r="D18" s="95" t="e">
        <f t="shared" si="0"/>
        <v>#DIV/0!</v>
      </c>
      <c r="E18" s="67">
        <f t="shared" si="1"/>
        <v>0</v>
      </c>
      <c r="F18" s="103">
        <v>0</v>
      </c>
      <c r="G18" s="103">
        <v>0</v>
      </c>
      <c r="H18" s="95" t="e">
        <f t="shared" si="2"/>
        <v>#DIV/0!</v>
      </c>
      <c r="I18" s="67">
        <f t="shared" si="3"/>
        <v>0</v>
      </c>
      <c r="J18" s="95" t="e">
        <f t="shared" si="4"/>
        <v>#DIV/0!</v>
      </c>
      <c r="K18" s="95" t="e">
        <f t="shared" si="5"/>
        <v>#DIV/0!</v>
      </c>
      <c r="L18" s="94" t="e">
        <f t="shared" si="6"/>
        <v>#DIV/0!</v>
      </c>
    </row>
    <row r="19" spans="1:12" x14ac:dyDescent="0.4">
      <c r="A19" s="69" t="s">
        <v>94</v>
      </c>
      <c r="B19" s="146">
        <f>SUM(B20:B35)</f>
        <v>15495</v>
      </c>
      <c r="C19" s="146">
        <f>SUM(C20:C35)</f>
        <v>14475</v>
      </c>
      <c r="D19" s="68">
        <f t="shared" si="0"/>
        <v>1.0704663212435233</v>
      </c>
      <c r="E19" s="73">
        <f t="shared" si="1"/>
        <v>1020</v>
      </c>
      <c r="F19" s="146">
        <f>SUM(F20:F35)</f>
        <v>20965</v>
      </c>
      <c r="G19" s="146">
        <f>SUM(G20:G35)</f>
        <v>19450</v>
      </c>
      <c r="H19" s="68">
        <f t="shared" si="2"/>
        <v>1.0778920308483291</v>
      </c>
      <c r="I19" s="73">
        <f t="shared" si="3"/>
        <v>1515</v>
      </c>
      <c r="J19" s="68">
        <f t="shared" si="4"/>
        <v>0.73908895778678751</v>
      </c>
      <c r="K19" s="68">
        <f t="shared" si="5"/>
        <v>0.74421593830334187</v>
      </c>
      <c r="L19" s="72">
        <f t="shared" si="6"/>
        <v>-5.126980516554358E-3</v>
      </c>
    </row>
    <row r="20" spans="1:12" x14ac:dyDescent="0.4">
      <c r="A20" s="37" t="s">
        <v>124</v>
      </c>
      <c r="B20" s="115">
        <v>1100</v>
      </c>
      <c r="C20" s="111">
        <v>867</v>
      </c>
      <c r="D20" s="35">
        <f t="shared" si="0"/>
        <v>1.2687427912341407</v>
      </c>
      <c r="E20" s="36">
        <f t="shared" si="1"/>
        <v>233</v>
      </c>
      <c r="F20" s="115">
        <v>1500</v>
      </c>
      <c r="G20" s="115">
        <v>1500</v>
      </c>
      <c r="H20" s="45">
        <f t="shared" si="2"/>
        <v>1</v>
      </c>
      <c r="I20" s="36">
        <f t="shared" si="3"/>
        <v>0</v>
      </c>
      <c r="J20" s="35">
        <f t="shared" si="4"/>
        <v>0.73333333333333328</v>
      </c>
      <c r="K20" s="35">
        <f t="shared" si="5"/>
        <v>0.57799999999999996</v>
      </c>
      <c r="L20" s="58">
        <f t="shared" si="6"/>
        <v>0.15533333333333332</v>
      </c>
    </row>
    <row r="21" spans="1:12" x14ac:dyDescent="0.4">
      <c r="A21" s="38" t="s">
        <v>104</v>
      </c>
      <c r="B21" s="111">
        <v>954</v>
      </c>
      <c r="C21" s="28">
        <v>1313</v>
      </c>
      <c r="D21" s="35">
        <f t="shared" si="0"/>
        <v>0.72658035034272661</v>
      </c>
      <c r="E21" s="36">
        <f t="shared" si="1"/>
        <v>-359</v>
      </c>
      <c r="F21" s="111">
        <v>1500</v>
      </c>
      <c r="G21" s="111">
        <v>1500</v>
      </c>
      <c r="H21" s="35">
        <f t="shared" si="2"/>
        <v>1</v>
      </c>
      <c r="I21" s="36">
        <f t="shared" si="3"/>
        <v>0</v>
      </c>
      <c r="J21" s="42">
        <f t="shared" si="4"/>
        <v>0.63600000000000001</v>
      </c>
      <c r="K21" s="35">
        <f t="shared" si="5"/>
        <v>0.8753333333333333</v>
      </c>
      <c r="L21" s="34">
        <f t="shared" si="6"/>
        <v>-0.23933333333333329</v>
      </c>
    </row>
    <row r="22" spans="1:12" x14ac:dyDescent="0.4">
      <c r="A22" s="38" t="s">
        <v>123</v>
      </c>
      <c r="B22" s="111">
        <v>1252</v>
      </c>
      <c r="C22" s="111">
        <v>948</v>
      </c>
      <c r="D22" s="35">
        <f t="shared" si="0"/>
        <v>1.3206751054852321</v>
      </c>
      <c r="E22" s="36">
        <f t="shared" si="1"/>
        <v>304</v>
      </c>
      <c r="F22" s="111">
        <v>1465</v>
      </c>
      <c r="G22" s="111">
        <v>1450</v>
      </c>
      <c r="H22" s="42">
        <f t="shared" si="2"/>
        <v>1.0103448275862068</v>
      </c>
      <c r="I22" s="36">
        <f t="shared" si="3"/>
        <v>15</v>
      </c>
      <c r="J22" s="35">
        <f t="shared" si="4"/>
        <v>0.85460750853242318</v>
      </c>
      <c r="K22" s="35">
        <f t="shared" si="5"/>
        <v>0.6537931034482759</v>
      </c>
      <c r="L22" s="34">
        <f t="shared" si="6"/>
        <v>0.20081440508414727</v>
      </c>
    </row>
    <row r="23" spans="1:12" x14ac:dyDescent="0.4">
      <c r="A23" s="38" t="s">
        <v>122</v>
      </c>
      <c r="B23" s="111">
        <v>2513</v>
      </c>
      <c r="C23" s="111">
        <v>2733</v>
      </c>
      <c r="D23" s="35">
        <f t="shared" si="0"/>
        <v>0.91950237833882176</v>
      </c>
      <c r="E23" s="36">
        <f t="shared" si="1"/>
        <v>-220</v>
      </c>
      <c r="F23" s="111">
        <v>3000</v>
      </c>
      <c r="G23" s="111">
        <v>3000</v>
      </c>
      <c r="H23" s="35">
        <f t="shared" si="2"/>
        <v>1</v>
      </c>
      <c r="I23" s="36">
        <f t="shared" si="3"/>
        <v>0</v>
      </c>
      <c r="J23" s="35">
        <f t="shared" si="4"/>
        <v>0.83766666666666667</v>
      </c>
      <c r="K23" s="35">
        <f t="shared" si="5"/>
        <v>0.91100000000000003</v>
      </c>
      <c r="L23" s="34">
        <f t="shared" si="6"/>
        <v>-7.3333333333333361E-2</v>
      </c>
    </row>
    <row r="24" spans="1:12" x14ac:dyDescent="0.4">
      <c r="A24" s="38" t="s">
        <v>121</v>
      </c>
      <c r="B24" s="113">
        <v>1340</v>
      </c>
      <c r="C24" s="113">
        <v>1257</v>
      </c>
      <c r="D24" s="35">
        <f t="shared" si="0"/>
        <v>1.0660302307080349</v>
      </c>
      <c r="E24" s="43">
        <f t="shared" si="1"/>
        <v>83</v>
      </c>
      <c r="F24" s="113">
        <v>1500</v>
      </c>
      <c r="G24" s="113">
        <v>1500</v>
      </c>
      <c r="H24" s="42">
        <f t="shared" si="2"/>
        <v>1</v>
      </c>
      <c r="I24" s="43">
        <f t="shared" si="3"/>
        <v>0</v>
      </c>
      <c r="J24" s="42">
        <f t="shared" si="4"/>
        <v>0.89333333333333331</v>
      </c>
      <c r="K24" s="35">
        <f t="shared" si="5"/>
        <v>0.83799999999999997</v>
      </c>
      <c r="L24" s="41">
        <f t="shared" si="6"/>
        <v>5.5333333333333345E-2</v>
      </c>
    </row>
    <row r="25" spans="1:12" x14ac:dyDescent="0.4">
      <c r="A25" s="44" t="s">
        <v>120</v>
      </c>
      <c r="B25" s="111">
        <v>0</v>
      </c>
      <c r="C25" s="111">
        <v>0</v>
      </c>
      <c r="D25" s="35" t="e">
        <f t="shared" si="0"/>
        <v>#DIV/0!</v>
      </c>
      <c r="E25" s="36">
        <f t="shared" si="1"/>
        <v>0</v>
      </c>
      <c r="F25" s="111">
        <v>0</v>
      </c>
      <c r="G25" s="111">
        <v>0</v>
      </c>
      <c r="H25" s="35" t="e">
        <f t="shared" si="2"/>
        <v>#DIV/0!</v>
      </c>
      <c r="I25" s="36">
        <f t="shared" si="3"/>
        <v>0</v>
      </c>
      <c r="J25" s="35" t="e">
        <f t="shared" si="4"/>
        <v>#DIV/0!</v>
      </c>
      <c r="K25" s="35" t="e">
        <f t="shared" si="5"/>
        <v>#DIV/0!</v>
      </c>
      <c r="L25" s="34" t="e">
        <f t="shared" si="6"/>
        <v>#DIV/0!</v>
      </c>
    </row>
    <row r="26" spans="1:12" x14ac:dyDescent="0.4">
      <c r="A26" s="44" t="s">
        <v>119</v>
      </c>
      <c r="B26" s="111">
        <v>1200</v>
      </c>
      <c r="C26" s="111">
        <v>1330</v>
      </c>
      <c r="D26" s="35">
        <f t="shared" si="0"/>
        <v>0.90225563909774431</v>
      </c>
      <c r="E26" s="36">
        <f t="shared" si="1"/>
        <v>-130</v>
      </c>
      <c r="F26" s="111">
        <v>1500</v>
      </c>
      <c r="G26" s="111">
        <v>1500</v>
      </c>
      <c r="H26" s="35">
        <f t="shared" si="2"/>
        <v>1</v>
      </c>
      <c r="I26" s="36">
        <f t="shared" si="3"/>
        <v>0</v>
      </c>
      <c r="J26" s="35">
        <f t="shared" si="4"/>
        <v>0.8</v>
      </c>
      <c r="K26" s="35">
        <f t="shared" si="5"/>
        <v>0.88666666666666671</v>
      </c>
      <c r="L26" s="34">
        <f t="shared" si="6"/>
        <v>-8.666666666666667E-2</v>
      </c>
    </row>
    <row r="27" spans="1:12" x14ac:dyDescent="0.4">
      <c r="A27" s="38" t="s">
        <v>118</v>
      </c>
      <c r="B27" s="111">
        <v>955</v>
      </c>
      <c r="C27" s="111">
        <v>0</v>
      </c>
      <c r="D27" s="35" t="e">
        <f t="shared" si="0"/>
        <v>#DIV/0!</v>
      </c>
      <c r="E27" s="36">
        <f t="shared" si="1"/>
        <v>955</v>
      </c>
      <c r="F27" s="111">
        <v>1500</v>
      </c>
      <c r="G27" s="111">
        <v>0</v>
      </c>
      <c r="H27" s="35" t="e">
        <f t="shared" si="2"/>
        <v>#DIV/0!</v>
      </c>
      <c r="I27" s="36">
        <f t="shared" si="3"/>
        <v>1500</v>
      </c>
      <c r="J27" s="35">
        <f t="shared" si="4"/>
        <v>0.63666666666666671</v>
      </c>
      <c r="K27" s="35" t="e">
        <f t="shared" si="5"/>
        <v>#DIV/0!</v>
      </c>
      <c r="L27" s="34" t="e">
        <f t="shared" si="6"/>
        <v>#DIV/0!</v>
      </c>
    </row>
    <row r="28" spans="1:12" x14ac:dyDescent="0.4">
      <c r="A28" s="38" t="s">
        <v>117</v>
      </c>
      <c r="B28" s="115">
        <v>0</v>
      </c>
      <c r="C28" s="115">
        <v>0</v>
      </c>
      <c r="D28" s="35" t="e">
        <f t="shared" si="0"/>
        <v>#DIV/0!</v>
      </c>
      <c r="E28" s="36">
        <f t="shared" si="1"/>
        <v>0</v>
      </c>
      <c r="F28" s="115">
        <v>0</v>
      </c>
      <c r="G28" s="115">
        <v>0</v>
      </c>
      <c r="H28" s="35" t="e">
        <f t="shared" si="2"/>
        <v>#DIV/0!</v>
      </c>
      <c r="I28" s="36">
        <f t="shared" si="3"/>
        <v>0</v>
      </c>
      <c r="J28" s="35" t="e">
        <f t="shared" si="4"/>
        <v>#DIV/0!</v>
      </c>
      <c r="K28" s="35" t="e">
        <f t="shared" si="5"/>
        <v>#DIV/0!</v>
      </c>
      <c r="L28" s="34" t="e">
        <f t="shared" si="6"/>
        <v>#DIV/0!</v>
      </c>
    </row>
    <row r="29" spans="1:12" x14ac:dyDescent="0.4">
      <c r="A29" s="38" t="s">
        <v>116</v>
      </c>
      <c r="B29" s="113">
        <v>616</v>
      </c>
      <c r="C29" s="113">
        <v>762</v>
      </c>
      <c r="D29" s="35">
        <f t="shared" si="0"/>
        <v>0.80839895013123364</v>
      </c>
      <c r="E29" s="43">
        <f t="shared" si="1"/>
        <v>-146</v>
      </c>
      <c r="F29" s="113">
        <v>900</v>
      </c>
      <c r="G29" s="113">
        <v>900</v>
      </c>
      <c r="H29" s="42">
        <f t="shared" si="2"/>
        <v>1</v>
      </c>
      <c r="I29" s="43">
        <f t="shared" si="3"/>
        <v>0</v>
      </c>
      <c r="J29" s="42">
        <f t="shared" si="4"/>
        <v>0.68444444444444441</v>
      </c>
      <c r="K29" s="35">
        <f t="shared" si="5"/>
        <v>0.84666666666666668</v>
      </c>
      <c r="L29" s="41">
        <f t="shared" si="6"/>
        <v>-0.16222222222222227</v>
      </c>
    </row>
    <row r="30" spans="1:12" x14ac:dyDescent="0.4">
      <c r="A30" s="44" t="s">
        <v>115</v>
      </c>
      <c r="B30" s="111">
        <v>209</v>
      </c>
      <c r="C30" s="111">
        <v>218</v>
      </c>
      <c r="D30" s="35">
        <f t="shared" si="0"/>
        <v>0.95871559633027525</v>
      </c>
      <c r="E30" s="36">
        <f t="shared" si="1"/>
        <v>-9</v>
      </c>
      <c r="F30" s="111">
        <v>600</v>
      </c>
      <c r="G30" s="111">
        <v>600</v>
      </c>
      <c r="H30" s="35">
        <f t="shared" si="2"/>
        <v>1</v>
      </c>
      <c r="I30" s="36">
        <f t="shared" si="3"/>
        <v>0</v>
      </c>
      <c r="J30" s="35">
        <f t="shared" si="4"/>
        <v>0.34833333333333333</v>
      </c>
      <c r="K30" s="35">
        <f t="shared" si="5"/>
        <v>0.36333333333333334</v>
      </c>
      <c r="L30" s="34">
        <f t="shared" si="6"/>
        <v>-1.5000000000000013E-2</v>
      </c>
    </row>
    <row r="31" spans="1:12" x14ac:dyDescent="0.4">
      <c r="A31" s="38" t="s">
        <v>114</v>
      </c>
      <c r="B31" s="111">
        <v>1170</v>
      </c>
      <c r="C31" s="111">
        <v>1721</v>
      </c>
      <c r="D31" s="35">
        <f t="shared" si="0"/>
        <v>0.67983730389308539</v>
      </c>
      <c r="E31" s="36">
        <f t="shared" si="1"/>
        <v>-551</v>
      </c>
      <c r="F31" s="111">
        <v>1500</v>
      </c>
      <c r="G31" s="111">
        <v>3000</v>
      </c>
      <c r="H31" s="35">
        <f t="shared" si="2"/>
        <v>0.5</v>
      </c>
      <c r="I31" s="36">
        <f t="shared" si="3"/>
        <v>-1500</v>
      </c>
      <c r="J31" s="35">
        <f t="shared" si="4"/>
        <v>0.78</v>
      </c>
      <c r="K31" s="35">
        <f t="shared" si="5"/>
        <v>0.57366666666666666</v>
      </c>
      <c r="L31" s="34">
        <f t="shared" si="6"/>
        <v>0.20633333333333337</v>
      </c>
    </row>
    <row r="32" spans="1:12" x14ac:dyDescent="0.4">
      <c r="A32" s="44" t="s">
        <v>113</v>
      </c>
      <c r="B32" s="113">
        <v>1077</v>
      </c>
      <c r="C32" s="113">
        <v>854</v>
      </c>
      <c r="D32" s="35">
        <f t="shared" si="0"/>
        <v>1.2611241217798594</v>
      </c>
      <c r="E32" s="43">
        <f t="shared" si="1"/>
        <v>223</v>
      </c>
      <c r="F32" s="113">
        <v>1500</v>
      </c>
      <c r="G32" s="113">
        <v>1500</v>
      </c>
      <c r="H32" s="42">
        <f t="shared" si="2"/>
        <v>1</v>
      </c>
      <c r="I32" s="43">
        <f t="shared" si="3"/>
        <v>0</v>
      </c>
      <c r="J32" s="42">
        <f t="shared" si="4"/>
        <v>0.71799999999999997</v>
      </c>
      <c r="K32" s="35">
        <f t="shared" si="5"/>
        <v>0.56933333333333336</v>
      </c>
      <c r="L32" s="41">
        <f t="shared" si="6"/>
        <v>0.14866666666666661</v>
      </c>
    </row>
    <row r="33" spans="1:64" x14ac:dyDescent="0.4">
      <c r="A33" s="44" t="s">
        <v>112</v>
      </c>
      <c r="B33" s="113">
        <v>1177</v>
      </c>
      <c r="C33" s="113">
        <v>1297</v>
      </c>
      <c r="D33" s="42">
        <f t="shared" si="0"/>
        <v>0.90747879722436386</v>
      </c>
      <c r="E33" s="43">
        <f t="shared" si="1"/>
        <v>-120</v>
      </c>
      <c r="F33" s="113">
        <v>1500</v>
      </c>
      <c r="G33" s="113">
        <v>1500</v>
      </c>
      <c r="H33" s="42">
        <f t="shared" si="2"/>
        <v>1</v>
      </c>
      <c r="I33" s="43">
        <f t="shared" si="3"/>
        <v>0</v>
      </c>
      <c r="J33" s="42">
        <f t="shared" si="4"/>
        <v>0.78466666666666662</v>
      </c>
      <c r="K33" s="42">
        <f t="shared" si="5"/>
        <v>0.86466666666666669</v>
      </c>
      <c r="L33" s="41">
        <f t="shared" si="6"/>
        <v>-8.0000000000000071E-2</v>
      </c>
    </row>
    <row r="34" spans="1:64" x14ac:dyDescent="0.4">
      <c r="A34" s="38" t="s">
        <v>111</v>
      </c>
      <c r="B34" s="111">
        <v>1028</v>
      </c>
      <c r="C34" s="111">
        <v>1175</v>
      </c>
      <c r="D34" s="35">
        <f t="shared" si="0"/>
        <v>0.87489361702127655</v>
      </c>
      <c r="E34" s="36">
        <f t="shared" si="1"/>
        <v>-147</v>
      </c>
      <c r="F34" s="111">
        <v>1500</v>
      </c>
      <c r="G34" s="111">
        <v>1500</v>
      </c>
      <c r="H34" s="35">
        <f t="shared" si="2"/>
        <v>1</v>
      </c>
      <c r="I34" s="36">
        <f t="shared" si="3"/>
        <v>0</v>
      </c>
      <c r="J34" s="35">
        <f t="shared" si="4"/>
        <v>0.68533333333333335</v>
      </c>
      <c r="K34" s="35">
        <f t="shared" si="5"/>
        <v>0.78333333333333333</v>
      </c>
      <c r="L34" s="34">
        <f t="shared" si="6"/>
        <v>-9.7999999999999976E-2</v>
      </c>
    </row>
    <row r="35" spans="1:64" x14ac:dyDescent="0.4">
      <c r="A35" s="44" t="s">
        <v>110</v>
      </c>
      <c r="B35" s="113">
        <v>904</v>
      </c>
      <c r="C35" s="113">
        <v>0</v>
      </c>
      <c r="D35" s="42" t="e">
        <f t="shared" si="0"/>
        <v>#DIV/0!</v>
      </c>
      <c r="E35" s="43">
        <f t="shared" si="1"/>
        <v>904</v>
      </c>
      <c r="F35" s="113">
        <v>1500</v>
      </c>
      <c r="G35" s="113">
        <v>0</v>
      </c>
      <c r="H35" s="42" t="e">
        <f t="shared" si="2"/>
        <v>#DIV/0!</v>
      </c>
      <c r="I35" s="43">
        <f t="shared" si="3"/>
        <v>1500</v>
      </c>
      <c r="J35" s="42">
        <f t="shared" si="4"/>
        <v>0.60266666666666668</v>
      </c>
      <c r="K35" s="42" t="e">
        <f t="shared" si="5"/>
        <v>#DIV/0!</v>
      </c>
      <c r="L35" s="41" t="e">
        <f t="shared" si="6"/>
        <v>#DIV/0!</v>
      </c>
    </row>
    <row r="36" spans="1:64" x14ac:dyDescent="0.4">
      <c r="A36" s="69" t="s">
        <v>93</v>
      </c>
      <c r="B36" s="146">
        <f>SUM(B37:B38)</f>
        <v>488</v>
      </c>
      <c r="C36" s="146">
        <f>SUM(C37:C38)</f>
        <v>520</v>
      </c>
      <c r="D36" s="68">
        <f t="shared" si="0"/>
        <v>0.93846153846153846</v>
      </c>
      <c r="E36" s="73">
        <f t="shared" si="1"/>
        <v>-32</v>
      </c>
      <c r="F36" s="146">
        <f>SUM(F37:F38)</f>
        <v>780</v>
      </c>
      <c r="G36" s="146">
        <f>SUM(G37:G38)</f>
        <v>741</v>
      </c>
      <c r="H36" s="68">
        <f t="shared" si="2"/>
        <v>1.0526315789473684</v>
      </c>
      <c r="I36" s="73">
        <f t="shared" si="3"/>
        <v>39</v>
      </c>
      <c r="J36" s="68">
        <f t="shared" si="4"/>
        <v>0.62564102564102564</v>
      </c>
      <c r="K36" s="68">
        <f t="shared" si="5"/>
        <v>0.70175438596491224</v>
      </c>
      <c r="L36" s="72">
        <f t="shared" si="6"/>
        <v>-7.6113360323886603E-2</v>
      </c>
    </row>
    <row r="37" spans="1:64" x14ac:dyDescent="0.4">
      <c r="A37" s="37" t="s">
        <v>109</v>
      </c>
      <c r="B37" s="115">
        <v>319</v>
      </c>
      <c r="C37" s="115">
        <v>360</v>
      </c>
      <c r="D37" s="45">
        <f t="shared" si="0"/>
        <v>0.88611111111111107</v>
      </c>
      <c r="E37" s="51">
        <f t="shared" si="1"/>
        <v>-41</v>
      </c>
      <c r="F37" s="115">
        <v>390</v>
      </c>
      <c r="G37" s="115">
        <v>390</v>
      </c>
      <c r="H37" s="45">
        <f t="shared" si="2"/>
        <v>1</v>
      </c>
      <c r="I37" s="51">
        <f t="shared" si="3"/>
        <v>0</v>
      </c>
      <c r="J37" s="45">
        <f t="shared" si="4"/>
        <v>0.81794871794871793</v>
      </c>
      <c r="K37" s="45">
        <f t="shared" si="5"/>
        <v>0.92307692307692313</v>
      </c>
      <c r="L37" s="58">
        <f t="shared" si="6"/>
        <v>-0.1051282051282052</v>
      </c>
    </row>
    <row r="38" spans="1:64" x14ac:dyDescent="0.4">
      <c r="A38" s="38" t="s">
        <v>108</v>
      </c>
      <c r="B38" s="111">
        <v>169</v>
      </c>
      <c r="C38" s="111">
        <v>160</v>
      </c>
      <c r="D38" s="35">
        <f t="shared" ref="D38:D55" si="7">+B38/C38</f>
        <v>1.0562499999999999</v>
      </c>
      <c r="E38" s="36">
        <f t="shared" ref="E38:E55" si="8">+B38-C38</f>
        <v>9</v>
      </c>
      <c r="F38" s="111">
        <v>390</v>
      </c>
      <c r="G38" s="111">
        <v>351</v>
      </c>
      <c r="H38" s="35">
        <f t="shared" ref="H38:H55" si="9">+F38/G38</f>
        <v>1.1111111111111112</v>
      </c>
      <c r="I38" s="36">
        <f t="shared" ref="I38:I55" si="10">+F38-G38</f>
        <v>39</v>
      </c>
      <c r="J38" s="35">
        <f t="shared" ref="J38:J55" si="11">+B38/F38</f>
        <v>0.43333333333333335</v>
      </c>
      <c r="K38" s="35">
        <f t="shared" ref="K38:K55" si="12">+C38/G38</f>
        <v>0.45584045584045585</v>
      </c>
      <c r="L38" s="34">
        <f t="shared" ref="L38:L55" si="13">+J38-K38</f>
        <v>-2.2507122507122501E-2</v>
      </c>
    </row>
    <row r="39" spans="1:64" s="29" customFormat="1" x14ac:dyDescent="0.4">
      <c r="A39" s="66" t="s">
        <v>107</v>
      </c>
      <c r="B39" s="145">
        <f>SUM(B40:B55)</f>
        <v>80908</v>
      </c>
      <c r="C39" s="145">
        <f>SUM(C40:C55)</f>
        <v>80907</v>
      </c>
      <c r="D39" s="65">
        <f t="shared" si="7"/>
        <v>1.0000123598699742</v>
      </c>
      <c r="E39" s="80">
        <f t="shared" si="8"/>
        <v>1</v>
      </c>
      <c r="F39" s="145">
        <f>SUM(F40:F55)</f>
        <v>121433</v>
      </c>
      <c r="G39" s="145">
        <f>SUM(G40:G55)</f>
        <v>126024</v>
      </c>
      <c r="H39" s="65">
        <f t="shared" si="9"/>
        <v>0.9635704310290103</v>
      </c>
      <c r="I39" s="80">
        <f t="shared" si="10"/>
        <v>-4591</v>
      </c>
      <c r="J39" s="65">
        <f t="shared" si="11"/>
        <v>0.66627687696095794</v>
      </c>
      <c r="K39" s="65">
        <f t="shared" si="12"/>
        <v>0.64199676252142446</v>
      </c>
      <c r="L39" s="75">
        <f t="shared" si="13"/>
        <v>2.4280114439533484E-2</v>
      </c>
    </row>
    <row r="40" spans="1:64" x14ac:dyDescent="0.4">
      <c r="A40" s="38" t="s">
        <v>84</v>
      </c>
      <c r="B40" s="118">
        <v>30125</v>
      </c>
      <c r="C40" s="119">
        <v>28705</v>
      </c>
      <c r="D40" s="39">
        <f t="shared" si="7"/>
        <v>1.0494687336700923</v>
      </c>
      <c r="E40" s="43">
        <f t="shared" si="8"/>
        <v>1420</v>
      </c>
      <c r="F40" s="118">
        <v>44152</v>
      </c>
      <c r="G40" s="111">
        <v>44634</v>
      </c>
      <c r="H40" s="42">
        <f t="shared" si="9"/>
        <v>0.98920105748980602</v>
      </c>
      <c r="I40" s="48">
        <f t="shared" si="10"/>
        <v>-482</v>
      </c>
      <c r="J40" s="35">
        <f t="shared" si="11"/>
        <v>0.68230204747236822</v>
      </c>
      <c r="K40" s="35">
        <f t="shared" si="12"/>
        <v>0.6431195949276336</v>
      </c>
      <c r="L40" s="46">
        <f t="shared" si="13"/>
        <v>3.9182452544734625E-2</v>
      </c>
    </row>
    <row r="41" spans="1:64" x14ac:dyDescent="0.4">
      <c r="A41" s="38" t="s">
        <v>106</v>
      </c>
      <c r="B41" s="112">
        <v>1472</v>
      </c>
      <c r="C41" s="142">
        <v>1572</v>
      </c>
      <c r="D41" s="45">
        <f t="shared" si="7"/>
        <v>0.93638676844783719</v>
      </c>
      <c r="E41" s="43">
        <f t="shared" si="8"/>
        <v>-100</v>
      </c>
      <c r="F41" s="112">
        <v>2160</v>
      </c>
      <c r="G41" s="141">
        <v>2159</v>
      </c>
      <c r="H41" s="42">
        <f t="shared" si="9"/>
        <v>1.000463177396943</v>
      </c>
      <c r="I41" s="48">
        <f t="shared" si="10"/>
        <v>1</v>
      </c>
      <c r="J41" s="35">
        <f t="shared" si="11"/>
        <v>0.68148148148148147</v>
      </c>
      <c r="K41" s="35">
        <f t="shared" si="12"/>
        <v>0.72811486799444192</v>
      </c>
      <c r="L41" s="46">
        <f t="shared" si="13"/>
        <v>-4.6633386512960451E-2</v>
      </c>
    </row>
    <row r="42" spans="1:64" x14ac:dyDescent="0.4">
      <c r="A42" s="38" t="s">
        <v>105</v>
      </c>
      <c r="B42" s="112">
        <v>3519</v>
      </c>
      <c r="C42" s="141">
        <v>4032</v>
      </c>
      <c r="D42" s="45">
        <f t="shared" si="7"/>
        <v>0.8727678571428571</v>
      </c>
      <c r="E42" s="43">
        <f t="shared" si="8"/>
        <v>-513</v>
      </c>
      <c r="F42" s="112">
        <v>5240</v>
      </c>
      <c r="G42" s="141">
        <v>5240</v>
      </c>
      <c r="H42" s="50">
        <f t="shared" si="9"/>
        <v>1</v>
      </c>
      <c r="I42" s="48">
        <f t="shared" si="10"/>
        <v>0</v>
      </c>
      <c r="J42" s="35">
        <f t="shared" si="11"/>
        <v>0.67156488549618321</v>
      </c>
      <c r="K42" s="35">
        <f t="shared" si="12"/>
        <v>0.76946564885496183</v>
      </c>
      <c r="L42" s="46">
        <f t="shared" si="13"/>
        <v>-9.790076335877862E-2</v>
      </c>
    </row>
    <row r="43" spans="1:64" x14ac:dyDescent="0.4">
      <c r="A43" s="44" t="s">
        <v>104</v>
      </c>
      <c r="B43" s="112">
        <v>9396</v>
      </c>
      <c r="C43" s="141">
        <v>8625</v>
      </c>
      <c r="D43" s="47">
        <f t="shared" si="7"/>
        <v>1.0893913043478261</v>
      </c>
      <c r="E43" s="48">
        <f t="shared" si="8"/>
        <v>771</v>
      </c>
      <c r="F43" s="112">
        <v>15040</v>
      </c>
      <c r="G43" s="144">
        <v>13710</v>
      </c>
      <c r="H43" s="50">
        <f t="shared" si="9"/>
        <v>1.0970094821298322</v>
      </c>
      <c r="I43" s="53">
        <f t="shared" si="10"/>
        <v>1330</v>
      </c>
      <c r="J43" s="47">
        <f t="shared" si="11"/>
        <v>0.62473404255319154</v>
      </c>
      <c r="K43" s="47">
        <f t="shared" si="12"/>
        <v>0.62910284463894972</v>
      </c>
      <c r="L43" s="55">
        <f t="shared" si="13"/>
        <v>-4.3688020857581833E-3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12">
        <v>4660</v>
      </c>
      <c r="C44" s="143">
        <v>4534</v>
      </c>
      <c r="D44" s="47">
        <f t="shared" si="7"/>
        <v>1.0277900308778121</v>
      </c>
      <c r="E44" s="48">
        <f t="shared" si="8"/>
        <v>126</v>
      </c>
      <c r="F44" s="112">
        <v>7240</v>
      </c>
      <c r="G44" s="141">
        <v>7240</v>
      </c>
      <c r="H44" s="50">
        <f t="shared" si="9"/>
        <v>1</v>
      </c>
      <c r="I44" s="53">
        <f t="shared" si="10"/>
        <v>0</v>
      </c>
      <c r="J44" s="47">
        <f t="shared" si="11"/>
        <v>0.64364640883977897</v>
      </c>
      <c r="K44" s="56">
        <f t="shared" si="12"/>
        <v>0.62624309392265198</v>
      </c>
      <c r="L44" s="55">
        <f t="shared" si="13"/>
        <v>1.7403314917126989E-2</v>
      </c>
    </row>
    <row r="45" spans="1:64" x14ac:dyDescent="0.4">
      <c r="A45" s="38" t="s">
        <v>82</v>
      </c>
      <c r="B45" s="112">
        <v>11167</v>
      </c>
      <c r="C45" s="141">
        <v>11362</v>
      </c>
      <c r="D45" s="49">
        <f t="shared" si="7"/>
        <v>0.98283752860411899</v>
      </c>
      <c r="E45" s="52">
        <f t="shared" si="8"/>
        <v>-195</v>
      </c>
      <c r="F45" s="112">
        <v>16846</v>
      </c>
      <c r="G45" s="142">
        <v>20676</v>
      </c>
      <c r="H45" s="47">
        <f t="shared" si="9"/>
        <v>0.81476107564325784</v>
      </c>
      <c r="I45" s="48">
        <f t="shared" si="10"/>
        <v>-3830</v>
      </c>
      <c r="J45" s="49">
        <f t="shared" si="11"/>
        <v>0.66288733230440455</v>
      </c>
      <c r="K45" s="47">
        <f t="shared" si="12"/>
        <v>0.54952602050686783</v>
      </c>
      <c r="L45" s="46">
        <f t="shared" si="13"/>
        <v>0.11336131179753672</v>
      </c>
    </row>
    <row r="46" spans="1:64" x14ac:dyDescent="0.4">
      <c r="A46" s="38" t="s">
        <v>83</v>
      </c>
      <c r="B46" s="117">
        <v>8059</v>
      </c>
      <c r="C46" s="111">
        <v>8441</v>
      </c>
      <c r="D46" s="49">
        <f t="shared" si="7"/>
        <v>0.95474469849543897</v>
      </c>
      <c r="E46" s="53">
        <f t="shared" si="8"/>
        <v>-382</v>
      </c>
      <c r="F46" s="117">
        <v>10890</v>
      </c>
      <c r="G46" s="111">
        <v>11085</v>
      </c>
      <c r="H46" s="47">
        <f t="shared" si="9"/>
        <v>0.98240866035182683</v>
      </c>
      <c r="I46" s="48">
        <f t="shared" si="10"/>
        <v>-195</v>
      </c>
      <c r="J46" s="47">
        <f t="shared" si="11"/>
        <v>0.7400367309458219</v>
      </c>
      <c r="K46" s="47">
        <f t="shared" si="12"/>
        <v>0.7614794767704105</v>
      </c>
      <c r="L46" s="46">
        <f t="shared" si="13"/>
        <v>-2.1442745824588605E-2</v>
      </c>
    </row>
    <row r="47" spans="1:64" x14ac:dyDescent="0.4">
      <c r="A47" s="38" t="s">
        <v>81</v>
      </c>
      <c r="B47" s="116">
        <v>1769</v>
      </c>
      <c r="C47" s="111">
        <v>1911</v>
      </c>
      <c r="D47" s="49">
        <f t="shared" si="7"/>
        <v>0.92569335426478283</v>
      </c>
      <c r="E47" s="48">
        <f t="shared" si="8"/>
        <v>-142</v>
      </c>
      <c r="F47" s="116">
        <v>2790</v>
      </c>
      <c r="G47" s="111">
        <v>2790</v>
      </c>
      <c r="H47" s="42">
        <f t="shared" si="9"/>
        <v>1</v>
      </c>
      <c r="I47" s="36">
        <f t="shared" si="10"/>
        <v>0</v>
      </c>
      <c r="J47" s="35">
        <f t="shared" si="11"/>
        <v>0.63405017921146956</v>
      </c>
      <c r="K47" s="47">
        <f t="shared" si="12"/>
        <v>0.68494623655913978</v>
      </c>
      <c r="L47" s="46">
        <f t="shared" si="13"/>
        <v>-5.089605734767022E-2</v>
      </c>
    </row>
    <row r="48" spans="1:64" x14ac:dyDescent="0.4">
      <c r="A48" s="38" t="s">
        <v>102</v>
      </c>
      <c r="B48" s="112">
        <v>826</v>
      </c>
      <c r="C48" s="115">
        <v>868</v>
      </c>
      <c r="D48" s="45">
        <f t="shared" si="7"/>
        <v>0.95161290322580649</v>
      </c>
      <c r="E48" s="43">
        <f t="shared" si="8"/>
        <v>-42</v>
      </c>
      <c r="F48" s="112">
        <v>1660</v>
      </c>
      <c r="G48" s="141">
        <v>1660</v>
      </c>
      <c r="H48" s="42">
        <f t="shared" si="9"/>
        <v>1</v>
      </c>
      <c r="I48" s="36">
        <f t="shared" si="10"/>
        <v>0</v>
      </c>
      <c r="J48" s="35">
        <f t="shared" si="11"/>
        <v>0.49759036144578311</v>
      </c>
      <c r="K48" s="35">
        <f t="shared" si="12"/>
        <v>0.52289156626506028</v>
      </c>
      <c r="L48" s="34">
        <f t="shared" si="13"/>
        <v>-2.5301204819277168E-2</v>
      </c>
    </row>
    <row r="49" spans="1:12" x14ac:dyDescent="0.4">
      <c r="A49" s="38" t="s">
        <v>80</v>
      </c>
      <c r="B49" s="114">
        <v>2383</v>
      </c>
      <c r="C49" s="111">
        <v>2382</v>
      </c>
      <c r="D49" s="45">
        <f t="shared" si="7"/>
        <v>1.0004198152812762</v>
      </c>
      <c r="E49" s="43">
        <f t="shared" si="8"/>
        <v>1</v>
      </c>
      <c r="F49" s="114">
        <v>2790</v>
      </c>
      <c r="G49" s="111">
        <v>2790</v>
      </c>
      <c r="H49" s="42">
        <f t="shared" si="9"/>
        <v>1</v>
      </c>
      <c r="I49" s="36">
        <f t="shared" si="10"/>
        <v>0</v>
      </c>
      <c r="J49" s="35">
        <f t="shared" si="11"/>
        <v>0.85412186379928312</v>
      </c>
      <c r="K49" s="35">
        <f t="shared" si="12"/>
        <v>0.85376344086021505</v>
      </c>
      <c r="L49" s="34">
        <f t="shared" si="13"/>
        <v>3.5842293906807043E-4</v>
      </c>
    </row>
    <row r="50" spans="1:12" x14ac:dyDescent="0.4">
      <c r="A50" s="44" t="s">
        <v>78</v>
      </c>
      <c r="B50" s="112">
        <v>1357</v>
      </c>
      <c r="C50" s="113">
        <v>1368</v>
      </c>
      <c r="D50" s="45">
        <f t="shared" si="7"/>
        <v>0.99195906432748537</v>
      </c>
      <c r="E50" s="43">
        <f t="shared" si="8"/>
        <v>-11</v>
      </c>
      <c r="F50" s="112">
        <v>2790</v>
      </c>
      <c r="G50" s="113">
        <v>2790</v>
      </c>
      <c r="H50" s="42">
        <f t="shared" si="9"/>
        <v>1</v>
      </c>
      <c r="I50" s="36">
        <f t="shared" si="10"/>
        <v>0</v>
      </c>
      <c r="J50" s="35">
        <f t="shared" si="11"/>
        <v>0.48637992831541221</v>
      </c>
      <c r="K50" s="42">
        <f t="shared" si="12"/>
        <v>0.49032258064516127</v>
      </c>
      <c r="L50" s="41">
        <f t="shared" si="13"/>
        <v>-3.9426523297490523E-3</v>
      </c>
    </row>
    <row r="51" spans="1:12" x14ac:dyDescent="0.4">
      <c r="A51" s="38" t="s">
        <v>101</v>
      </c>
      <c r="B51" s="112">
        <v>0</v>
      </c>
      <c r="C51" s="111">
        <v>1078</v>
      </c>
      <c r="D51" s="45">
        <f t="shared" si="7"/>
        <v>0</v>
      </c>
      <c r="E51" s="36">
        <f t="shared" si="8"/>
        <v>-1078</v>
      </c>
      <c r="F51" s="112">
        <v>0</v>
      </c>
      <c r="G51" s="111">
        <v>1660</v>
      </c>
      <c r="H51" s="42">
        <f t="shared" si="9"/>
        <v>0</v>
      </c>
      <c r="I51" s="36">
        <f t="shared" si="10"/>
        <v>-1660</v>
      </c>
      <c r="J51" s="35" t="e">
        <f t="shared" si="11"/>
        <v>#DIV/0!</v>
      </c>
      <c r="K51" s="35">
        <f t="shared" si="12"/>
        <v>0.64939759036144573</v>
      </c>
      <c r="L51" s="34" t="e">
        <f t="shared" si="13"/>
        <v>#DIV/0!</v>
      </c>
    </row>
    <row r="52" spans="1:12" x14ac:dyDescent="0.4">
      <c r="A52" s="38" t="s">
        <v>100</v>
      </c>
      <c r="B52" s="112">
        <v>2192</v>
      </c>
      <c r="C52" s="111">
        <v>1934</v>
      </c>
      <c r="D52" s="45">
        <f t="shared" si="7"/>
        <v>1.1334022750775594</v>
      </c>
      <c r="E52" s="36">
        <f t="shared" si="8"/>
        <v>258</v>
      </c>
      <c r="F52" s="112">
        <v>3035</v>
      </c>
      <c r="G52" s="111">
        <v>2790</v>
      </c>
      <c r="H52" s="35">
        <f t="shared" si="9"/>
        <v>1.0878136200716846</v>
      </c>
      <c r="I52" s="36">
        <f t="shared" si="10"/>
        <v>245</v>
      </c>
      <c r="J52" s="35">
        <f t="shared" si="11"/>
        <v>0.72224052718286658</v>
      </c>
      <c r="K52" s="35">
        <f t="shared" si="12"/>
        <v>0.69318996415770606</v>
      </c>
      <c r="L52" s="34">
        <f t="shared" si="13"/>
        <v>2.9050563025160514E-2</v>
      </c>
    </row>
    <row r="53" spans="1:12" x14ac:dyDescent="0.4">
      <c r="A53" s="38" t="s">
        <v>75</v>
      </c>
      <c r="B53" s="112">
        <v>2365</v>
      </c>
      <c r="C53" s="111">
        <v>2387</v>
      </c>
      <c r="D53" s="45">
        <f t="shared" si="7"/>
        <v>0.99078341013824889</v>
      </c>
      <c r="E53" s="36">
        <f t="shared" si="8"/>
        <v>-22</v>
      </c>
      <c r="F53" s="112">
        <v>3780</v>
      </c>
      <c r="G53" s="111">
        <v>3880</v>
      </c>
      <c r="H53" s="35">
        <f t="shared" si="9"/>
        <v>0.97422680412371132</v>
      </c>
      <c r="I53" s="36">
        <f t="shared" si="10"/>
        <v>-100</v>
      </c>
      <c r="J53" s="35">
        <f t="shared" si="11"/>
        <v>0.6256613756613757</v>
      </c>
      <c r="K53" s="35">
        <f t="shared" si="12"/>
        <v>0.61520618556701034</v>
      </c>
      <c r="L53" s="34">
        <f t="shared" si="13"/>
        <v>1.0455190094365352E-2</v>
      </c>
    </row>
    <row r="54" spans="1:12" x14ac:dyDescent="0.4">
      <c r="A54" s="38" t="s">
        <v>77</v>
      </c>
      <c r="B54" s="112">
        <v>798</v>
      </c>
      <c r="C54" s="111">
        <v>777</v>
      </c>
      <c r="D54" s="45">
        <f t="shared" si="7"/>
        <v>1.027027027027027</v>
      </c>
      <c r="E54" s="36">
        <f t="shared" si="8"/>
        <v>21</v>
      </c>
      <c r="F54" s="112">
        <v>1360</v>
      </c>
      <c r="G54" s="111">
        <v>1260</v>
      </c>
      <c r="H54" s="35">
        <f t="shared" si="9"/>
        <v>1.0793650793650793</v>
      </c>
      <c r="I54" s="36">
        <f t="shared" si="10"/>
        <v>100</v>
      </c>
      <c r="J54" s="35">
        <f t="shared" si="11"/>
        <v>0.58676470588235297</v>
      </c>
      <c r="K54" s="35">
        <f t="shared" si="12"/>
        <v>0.6166666666666667</v>
      </c>
      <c r="L54" s="34">
        <f t="shared" si="13"/>
        <v>-2.990196078431373E-2</v>
      </c>
    </row>
    <row r="55" spans="1:12" x14ac:dyDescent="0.4">
      <c r="A55" s="38" t="s">
        <v>76</v>
      </c>
      <c r="B55" s="112">
        <v>820</v>
      </c>
      <c r="C55" s="111">
        <v>931</v>
      </c>
      <c r="D55" s="45">
        <f t="shared" si="7"/>
        <v>0.88077336197636946</v>
      </c>
      <c r="E55" s="36">
        <f t="shared" si="8"/>
        <v>-111</v>
      </c>
      <c r="F55" s="112">
        <v>1660</v>
      </c>
      <c r="G55" s="111">
        <v>1660</v>
      </c>
      <c r="H55" s="35">
        <f t="shared" si="9"/>
        <v>1</v>
      </c>
      <c r="I55" s="36">
        <f t="shared" si="10"/>
        <v>0</v>
      </c>
      <c r="J55" s="35">
        <f t="shared" si="11"/>
        <v>0.49397590361445781</v>
      </c>
      <c r="K55" s="35">
        <f t="shared" si="12"/>
        <v>0.56084337349397595</v>
      </c>
      <c r="L55" s="34">
        <f t="shared" si="13"/>
        <v>-6.6867469879518138E-2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98</v>
      </c>
      <c r="B57" s="136"/>
      <c r="C57" s="135"/>
      <c r="D57" s="134"/>
      <c r="E57" s="133"/>
      <c r="F57" s="136"/>
      <c r="G57" s="135"/>
      <c r="H57" s="134"/>
      <c r="I57" s="133"/>
      <c r="J57" s="132"/>
      <c r="K57" s="132"/>
      <c r="L57" s="131"/>
    </row>
    <row r="58" spans="1:12" x14ac:dyDescent="0.4">
      <c r="A58" s="33" t="s">
        <v>97</v>
      </c>
      <c r="B58" s="130"/>
      <c r="C58" s="129"/>
      <c r="D58" s="128"/>
      <c r="E58" s="127"/>
      <c r="F58" s="130"/>
      <c r="G58" s="129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2008年4月上旬航空旅客輸送実績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zoomScaleNormal="100" workbookViewId="0">
      <pane xSplit="1" ySplit="7" topLeftCell="B11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11月(月間)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207</v>
      </c>
      <c r="C4" s="277" t="s">
        <v>206</v>
      </c>
      <c r="D4" s="261" t="s">
        <v>90</v>
      </c>
      <c r="E4" s="261"/>
      <c r="F4" s="258" t="s">
        <v>207</v>
      </c>
      <c r="G4" s="258" t="s">
        <v>206</v>
      </c>
      <c r="H4" s="261" t="s">
        <v>90</v>
      </c>
      <c r="I4" s="261"/>
      <c r="J4" s="258" t="s">
        <v>207</v>
      </c>
      <c r="K4" s="258" t="s">
        <v>206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510754</v>
      </c>
      <c r="C6" s="110">
        <v>512767</v>
      </c>
      <c r="D6" s="76">
        <v>0.99607424034698022</v>
      </c>
      <c r="E6" s="77">
        <v>-2013</v>
      </c>
      <c r="F6" s="110">
        <v>703576</v>
      </c>
      <c r="G6" s="110">
        <v>741490</v>
      </c>
      <c r="H6" s="76">
        <v>0.94886782019986782</v>
      </c>
      <c r="I6" s="77">
        <v>-37914</v>
      </c>
      <c r="J6" s="76">
        <v>0.72594005480573531</v>
      </c>
      <c r="K6" s="76">
        <v>0.69153596137506912</v>
      </c>
      <c r="L6" s="90">
        <v>3.4404093430666194E-2</v>
      </c>
    </row>
    <row r="7" spans="1:17" s="57" customFormat="1" x14ac:dyDescent="0.4">
      <c r="A7" s="66" t="s">
        <v>87</v>
      </c>
      <c r="B7" s="110">
        <v>242938</v>
      </c>
      <c r="C7" s="110">
        <v>239986</v>
      </c>
      <c r="D7" s="76">
        <v>1.0123007175418566</v>
      </c>
      <c r="E7" s="77">
        <v>2952</v>
      </c>
      <c r="F7" s="110">
        <v>334715</v>
      </c>
      <c r="G7" s="110">
        <v>349868</v>
      </c>
      <c r="H7" s="76">
        <v>0.95668937999474091</v>
      </c>
      <c r="I7" s="77">
        <v>-15153</v>
      </c>
      <c r="J7" s="76">
        <v>0.72580553605306009</v>
      </c>
      <c r="K7" s="76">
        <v>0.68593298043833673</v>
      </c>
      <c r="L7" s="90">
        <v>3.987255561472336E-2</v>
      </c>
    </row>
    <row r="8" spans="1:17" x14ac:dyDescent="0.4">
      <c r="A8" s="69" t="s">
        <v>95</v>
      </c>
      <c r="B8" s="121">
        <v>191431</v>
      </c>
      <c r="C8" s="121">
        <v>193453</v>
      </c>
      <c r="D8" s="88">
        <v>0.98954784883149915</v>
      </c>
      <c r="E8" s="74">
        <v>-2022</v>
      </c>
      <c r="F8" s="121">
        <v>264321</v>
      </c>
      <c r="G8" s="121">
        <v>283127</v>
      </c>
      <c r="H8" s="88">
        <v>0.93357751115223908</v>
      </c>
      <c r="I8" s="74">
        <v>-18806</v>
      </c>
      <c r="J8" s="88">
        <v>0.72423681811131158</v>
      </c>
      <c r="K8" s="88">
        <v>0.68327287754258692</v>
      </c>
      <c r="L8" s="87">
        <v>4.0963940568724655E-2</v>
      </c>
    </row>
    <row r="9" spans="1:17" x14ac:dyDescent="0.4">
      <c r="A9" s="37" t="s">
        <v>84</v>
      </c>
      <c r="B9" s="191">
        <v>122135</v>
      </c>
      <c r="C9" s="191">
        <v>110645</v>
      </c>
      <c r="D9" s="82">
        <v>1.1038456324280357</v>
      </c>
      <c r="E9" s="83">
        <v>11490</v>
      </c>
      <c r="F9" s="191">
        <v>161755</v>
      </c>
      <c r="G9" s="191">
        <v>158236</v>
      </c>
      <c r="H9" s="82">
        <v>1.0222389342501075</v>
      </c>
      <c r="I9" s="83">
        <v>3519</v>
      </c>
      <c r="J9" s="82">
        <v>0.75506166733640379</v>
      </c>
      <c r="K9" s="82">
        <v>0.699240375135873</v>
      </c>
      <c r="L9" s="81">
        <v>5.5821292200530781E-2</v>
      </c>
    </row>
    <row r="10" spans="1:17" x14ac:dyDescent="0.4">
      <c r="A10" s="38" t="s">
        <v>86</v>
      </c>
      <c r="B10" s="183">
        <v>10409</v>
      </c>
      <c r="C10" s="183">
        <v>10345</v>
      </c>
      <c r="D10" s="84">
        <v>1.006186563557274</v>
      </c>
      <c r="E10" s="71">
        <v>64</v>
      </c>
      <c r="F10" s="183">
        <v>15000</v>
      </c>
      <c r="G10" s="183">
        <v>15000</v>
      </c>
      <c r="H10" s="84">
        <v>1</v>
      </c>
      <c r="I10" s="71">
        <v>0</v>
      </c>
      <c r="J10" s="84">
        <v>0.69393333333333329</v>
      </c>
      <c r="K10" s="84">
        <v>0.68966666666666665</v>
      </c>
      <c r="L10" s="89">
        <v>4.2666666666666409E-3</v>
      </c>
    </row>
    <row r="11" spans="1:17" x14ac:dyDescent="0.4">
      <c r="A11" s="38" t="s">
        <v>104</v>
      </c>
      <c r="B11" s="183">
        <v>15056</v>
      </c>
      <c r="C11" s="183">
        <v>16576</v>
      </c>
      <c r="D11" s="84">
        <v>0.90830115830115832</v>
      </c>
      <c r="E11" s="71">
        <v>-1520</v>
      </c>
      <c r="F11" s="183">
        <v>21266</v>
      </c>
      <c r="G11" s="183">
        <v>27180</v>
      </c>
      <c r="H11" s="84">
        <v>0.78241353936718172</v>
      </c>
      <c r="I11" s="71">
        <v>-5914</v>
      </c>
      <c r="J11" s="84">
        <v>0.70798457631900691</v>
      </c>
      <c r="K11" s="84">
        <v>0.60986019131714497</v>
      </c>
      <c r="L11" s="89">
        <v>9.8124385001861936E-2</v>
      </c>
    </row>
    <row r="12" spans="1:17" x14ac:dyDescent="0.4">
      <c r="A12" s="38" t="s">
        <v>82</v>
      </c>
      <c r="B12" s="183">
        <v>19940</v>
      </c>
      <c r="C12" s="183">
        <v>18055</v>
      </c>
      <c r="D12" s="84">
        <v>1.1044032124065355</v>
      </c>
      <c r="E12" s="71">
        <v>1885</v>
      </c>
      <c r="F12" s="183">
        <v>29500</v>
      </c>
      <c r="G12" s="183">
        <v>22710</v>
      </c>
      <c r="H12" s="84">
        <v>1.2989872302950243</v>
      </c>
      <c r="I12" s="71">
        <v>6790</v>
      </c>
      <c r="J12" s="84">
        <v>0.67593220338983051</v>
      </c>
      <c r="K12" s="84">
        <v>0.79502421840598858</v>
      </c>
      <c r="L12" s="89">
        <v>-0.11909201501615807</v>
      </c>
    </row>
    <row r="13" spans="1:17" x14ac:dyDescent="0.4">
      <c r="A13" s="38" t="s">
        <v>83</v>
      </c>
      <c r="B13" s="183">
        <v>23891</v>
      </c>
      <c r="C13" s="183">
        <v>20933</v>
      </c>
      <c r="D13" s="84">
        <v>1.141307982611188</v>
      </c>
      <c r="E13" s="71">
        <v>2958</v>
      </c>
      <c r="F13" s="183">
        <v>36800</v>
      </c>
      <c r="G13" s="183">
        <v>37064</v>
      </c>
      <c r="H13" s="84">
        <v>0.99287718540902226</v>
      </c>
      <c r="I13" s="71">
        <v>-264</v>
      </c>
      <c r="J13" s="84">
        <v>0.64921195652173913</v>
      </c>
      <c r="K13" s="84">
        <v>0.56477984027627892</v>
      </c>
      <c r="L13" s="89">
        <v>8.4432116245460209E-2</v>
      </c>
    </row>
    <row r="14" spans="1:17" x14ac:dyDescent="0.4">
      <c r="A14" s="38" t="s">
        <v>128</v>
      </c>
      <c r="B14" s="183">
        <v>0</v>
      </c>
      <c r="C14" s="182">
        <v>10914</v>
      </c>
      <c r="D14" s="84">
        <v>0</v>
      </c>
      <c r="E14" s="71">
        <v>-10914</v>
      </c>
      <c r="F14" s="183">
        <v>0</v>
      </c>
      <c r="G14" s="182">
        <v>14494</v>
      </c>
      <c r="H14" s="84">
        <v>0</v>
      </c>
      <c r="I14" s="71">
        <v>-14494</v>
      </c>
      <c r="J14" s="84" t="e">
        <v>#DIV/0!</v>
      </c>
      <c r="K14" s="84">
        <v>0.75300124189319717</v>
      </c>
      <c r="L14" s="89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36">
        <v>0</v>
      </c>
      <c r="F15" s="183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82">
        <v>0</v>
      </c>
      <c r="C16" s="182">
        <v>5985</v>
      </c>
      <c r="D16" s="35">
        <v>0</v>
      </c>
      <c r="E16" s="36">
        <v>-5985</v>
      </c>
      <c r="F16" s="182">
        <v>0</v>
      </c>
      <c r="G16" s="182">
        <v>8443</v>
      </c>
      <c r="H16" s="35">
        <v>0</v>
      </c>
      <c r="I16" s="48">
        <v>-8443</v>
      </c>
      <c r="J16" s="35" t="e">
        <v>#DIV/0!</v>
      </c>
      <c r="K16" s="35">
        <v>0.70887125429349762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49773</v>
      </c>
      <c r="C19" s="121">
        <v>44731</v>
      </c>
      <c r="D19" s="88">
        <v>1.1127182490889986</v>
      </c>
      <c r="E19" s="74">
        <v>5042</v>
      </c>
      <c r="F19" s="121">
        <v>68015</v>
      </c>
      <c r="G19" s="121">
        <v>64230</v>
      </c>
      <c r="H19" s="88">
        <v>1.0589288494472988</v>
      </c>
      <c r="I19" s="74">
        <v>3785</v>
      </c>
      <c r="J19" s="88">
        <v>0.73179445710505031</v>
      </c>
      <c r="K19" s="88">
        <v>0.69641911879184182</v>
      </c>
      <c r="L19" s="87">
        <v>3.5375338313208493E-2</v>
      </c>
    </row>
    <row r="20" spans="1:12" x14ac:dyDescent="0.4">
      <c r="A20" s="37" t="s">
        <v>173</v>
      </c>
      <c r="B20" s="191">
        <v>0</v>
      </c>
      <c r="C20" s="186">
        <v>3001</v>
      </c>
      <c r="D20" s="82">
        <v>0</v>
      </c>
      <c r="E20" s="83">
        <v>-3001</v>
      </c>
      <c r="F20" s="191">
        <v>0</v>
      </c>
      <c r="G20" s="186">
        <v>4490</v>
      </c>
      <c r="H20" s="82">
        <v>0</v>
      </c>
      <c r="I20" s="83">
        <v>-4490</v>
      </c>
      <c r="J20" s="82" t="e">
        <v>#DIV/0!</v>
      </c>
      <c r="K20" s="82">
        <v>0.66837416481069045</v>
      </c>
      <c r="L20" s="81" t="e">
        <v>#DIV/0!</v>
      </c>
    </row>
    <row r="21" spans="1:12" x14ac:dyDescent="0.4">
      <c r="A21" s="38" t="s">
        <v>104</v>
      </c>
      <c r="B21" s="183">
        <v>3420</v>
      </c>
      <c r="C21" s="182">
        <v>3291</v>
      </c>
      <c r="D21" s="84">
        <v>1.0391978122151322</v>
      </c>
      <c r="E21" s="71">
        <v>129</v>
      </c>
      <c r="F21" s="183">
        <v>4475</v>
      </c>
      <c r="G21" s="182">
        <v>4495</v>
      </c>
      <c r="H21" s="84">
        <v>0.99555061179087878</v>
      </c>
      <c r="I21" s="71">
        <v>-20</v>
      </c>
      <c r="J21" s="84">
        <v>0.76424581005586589</v>
      </c>
      <c r="K21" s="84">
        <v>0.73214682981090096</v>
      </c>
      <c r="L21" s="89">
        <v>3.2098980244964936E-2</v>
      </c>
    </row>
    <row r="22" spans="1:12" x14ac:dyDescent="0.4">
      <c r="A22" s="38" t="s">
        <v>123</v>
      </c>
      <c r="B22" s="183">
        <v>4107</v>
      </c>
      <c r="C22" s="182">
        <v>3333</v>
      </c>
      <c r="D22" s="84">
        <v>1.2322232223222322</v>
      </c>
      <c r="E22" s="71">
        <v>774</v>
      </c>
      <c r="F22" s="183">
        <v>4370</v>
      </c>
      <c r="G22" s="182">
        <v>4350</v>
      </c>
      <c r="H22" s="84">
        <v>1.0045977011494254</v>
      </c>
      <c r="I22" s="71">
        <v>20</v>
      </c>
      <c r="J22" s="84">
        <v>0.93981693363844399</v>
      </c>
      <c r="K22" s="84">
        <v>0.76620689655172414</v>
      </c>
      <c r="L22" s="89">
        <v>0.17361003708671985</v>
      </c>
    </row>
    <row r="23" spans="1:12" x14ac:dyDescent="0.4">
      <c r="A23" s="38" t="s">
        <v>172</v>
      </c>
      <c r="B23" s="183">
        <v>6630</v>
      </c>
      <c r="C23" s="182">
        <v>6421</v>
      </c>
      <c r="D23" s="84">
        <v>1.0325494471266159</v>
      </c>
      <c r="E23" s="71">
        <v>209</v>
      </c>
      <c r="F23" s="183">
        <v>8985</v>
      </c>
      <c r="G23" s="182">
        <v>8995</v>
      </c>
      <c r="H23" s="84">
        <v>0.99888827126181212</v>
      </c>
      <c r="I23" s="71">
        <v>-10</v>
      </c>
      <c r="J23" s="84">
        <v>0.73789649415692826</v>
      </c>
      <c r="K23" s="84">
        <v>0.71384102279043915</v>
      </c>
      <c r="L23" s="89">
        <v>2.4055471366489112E-2</v>
      </c>
    </row>
    <row r="24" spans="1:12" x14ac:dyDescent="0.4">
      <c r="A24" s="38" t="s">
        <v>171</v>
      </c>
      <c r="B24" s="185">
        <v>3472</v>
      </c>
      <c r="C24" s="184">
        <v>3556</v>
      </c>
      <c r="D24" s="79">
        <v>0.97637795275590555</v>
      </c>
      <c r="E24" s="70">
        <v>-84</v>
      </c>
      <c r="F24" s="185">
        <v>4495</v>
      </c>
      <c r="G24" s="184">
        <v>4485</v>
      </c>
      <c r="H24" s="79">
        <v>1.0022296544035674</v>
      </c>
      <c r="I24" s="70">
        <v>10</v>
      </c>
      <c r="J24" s="79">
        <v>0.77241379310344827</v>
      </c>
      <c r="K24" s="79">
        <v>0.79286510590858417</v>
      </c>
      <c r="L24" s="78">
        <v>-2.0451312805135902E-2</v>
      </c>
    </row>
    <row r="25" spans="1:12" x14ac:dyDescent="0.4">
      <c r="A25" s="44" t="s">
        <v>170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2511</v>
      </c>
      <c r="C26" s="182">
        <v>3192</v>
      </c>
      <c r="D26" s="84">
        <v>0.78665413533834583</v>
      </c>
      <c r="E26" s="71">
        <v>-681</v>
      </c>
      <c r="F26" s="183">
        <v>4330</v>
      </c>
      <c r="G26" s="182">
        <v>4485</v>
      </c>
      <c r="H26" s="84">
        <v>0.96544035674470452</v>
      </c>
      <c r="I26" s="71">
        <v>-155</v>
      </c>
      <c r="J26" s="84">
        <v>0.57990762124711315</v>
      </c>
      <c r="K26" s="84">
        <v>0.71170568561872904</v>
      </c>
      <c r="L26" s="89">
        <v>-0.1317980643716159</v>
      </c>
    </row>
    <row r="27" spans="1:12" x14ac:dyDescent="0.4">
      <c r="A27" s="38" t="s">
        <v>169</v>
      </c>
      <c r="B27" s="183">
        <v>2325</v>
      </c>
      <c r="C27" s="182">
        <v>2691</v>
      </c>
      <c r="D27" s="84">
        <v>0.86399108138238578</v>
      </c>
      <c r="E27" s="71">
        <v>-366</v>
      </c>
      <c r="F27" s="183">
        <v>4490</v>
      </c>
      <c r="G27" s="182">
        <v>4485</v>
      </c>
      <c r="H27" s="84">
        <v>1.0011148272017838</v>
      </c>
      <c r="I27" s="71">
        <v>5</v>
      </c>
      <c r="J27" s="84">
        <v>0.51781737193763921</v>
      </c>
      <c r="K27" s="84">
        <v>0.6</v>
      </c>
      <c r="L27" s="89">
        <v>-8.2182628062360763E-2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1557</v>
      </c>
      <c r="C29" s="184">
        <v>1521</v>
      </c>
      <c r="D29" s="79">
        <v>1.0236686390532543</v>
      </c>
      <c r="E29" s="70">
        <v>36</v>
      </c>
      <c r="F29" s="185">
        <v>2540</v>
      </c>
      <c r="G29" s="184">
        <v>2540</v>
      </c>
      <c r="H29" s="79">
        <v>1</v>
      </c>
      <c r="I29" s="70">
        <v>0</v>
      </c>
      <c r="J29" s="79">
        <v>0.61299212598425201</v>
      </c>
      <c r="K29" s="79">
        <v>0.59881889763779528</v>
      </c>
      <c r="L29" s="78">
        <v>1.4173228346456734E-2</v>
      </c>
    </row>
    <row r="30" spans="1:12" x14ac:dyDescent="0.4">
      <c r="A30" s="44" t="s">
        <v>115</v>
      </c>
      <c r="B30" s="183">
        <v>1364</v>
      </c>
      <c r="C30" s="182">
        <v>1142</v>
      </c>
      <c r="D30" s="84">
        <v>1.1943957968476357</v>
      </c>
      <c r="E30" s="71">
        <v>222</v>
      </c>
      <c r="F30" s="183">
        <v>1950</v>
      </c>
      <c r="G30" s="182">
        <v>1940</v>
      </c>
      <c r="H30" s="84">
        <v>1.0051546391752577</v>
      </c>
      <c r="I30" s="71">
        <v>10</v>
      </c>
      <c r="J30" s="84">
        <v>0.69948717948717953</v>
      </c>
      <c r="K30" s="84">
        <v>0.58865979381443301</v>
      </c>
      <c r="L30" s="89">
        <v>0.11082738567274653</v>
      </c>
    </row>
    <row r="31" spans="1:12" x14ac:dyDescent="0.4">
      <c r="A31" s="38" t="s">
        <v>114</v>
      </c>
      <c r="B31" s="183">
        <v>3336</v>
      </c>
      <c r="C31" s="182">
        <v>3337</v>
      </c>
      <c r="D31" s="84">
        <v>0.99970032963739885</v>
      </c>
      <c r="E31" s="71">
        <v>-1</v>
      </c>
      <c r="F31" s="183">
        <v>4480</v>
      </c>
      <c r="G31" s="182">
        <v>4495</v>
      </c>
      <c r="H31" s="84">
        <v>0.99666295884315903</v>
      </c>
      <c r="I31" s="71">
        <v>-15</v>
      </c>
      <c r="J31" s="84">
        <v>0.74464285714285716</v>
      </c>
      <c r="K31" s="84">
        <v>0.74238042269187987</v>
      </c>
      <c r="L31" s="89">
        <v>2.2624344509772909E-3</v>
      </c>
    </row>
    <row r="32" spans="1:12" x14ac:dyDescent="0.4">
      <c r="A32" s="44" t="s">
        <v>113</v>
      </c>
      <c r="B32" s="185">
        <v>5469</v>
      </c>
      <c r="C32" s="184">
        <v>4268</v>
      </c>
      <c r="D32" s="79">
        <v>1.2813964386129335</v>
      </c>
      <c r="E32" s="70">
        <v>1201</v>
      </c>
      <c r="F32" s="185">
        <v>6590</v>
      </c>
      <c r="G32" s="184">
        <v>5995</v>
      </c>
      <c r="H32" s="79">
        <v>1.0992493744787322</v>
      </c>
      <c r="I32" s="70">
        <v>595</v>
      </c>
      <c r="J32" s="79">
        <v>0.82989377845220025</v>
      </c>
      <c r="K32" s="79">
        <v>0.7119266055045872</v>
      </c>
      <c r="L32" s="78">
        <v>0.11796717294761305</v>
      </c>
    </row>
    <row r="33" spans="1:12" x14ac:dyDescent="0.4">
      <c r="A33" s="44" t="s">
        <v>112</v>
      </c>
      <c r="B33" s="185">
        <v>3399</v>
      </c>
      <c r="C33" s="184">
        <v>3390</v>
      </c>
      <c r="D33" s="79">
        <v>1.0026548672566371</v>
      </c>
      <c r="E33" s="70">
        <v>9</v>
      </c>
      <c r="F33" s="185">
        <v>4500</v>
      </c>
      <c r="G33" s="184">
        <v>4500</v>
      </c>
      <c r="H33" s="79">
        <v>1</v>
      </c>
      <c r="I33" s="70">
        <v>0</v>
      </c>
      <c r="J33" s="79">
        <v>0.7553333333333333</v>
      </c>
      <c r="K33" s="79">
        <v>0.7533333333333333</v>
      </c>
      <c r="L33" s="78">
        <v>2.0000000000000018E-3</v>
      </c>
    </row>
    <row r="34" spans="1:12" x14ac:dyDescent="0.4">
      <c r="A34" s="38" t="s">
        <v>167</v>
      </c>
      <c r="B34" s="183">
        <v>2827</v>
      </c>
      <c r="C34" s="182">
        <v>2643</v>
      </c>
      <c r="D34" s="84">
        <v>1.0696178584941354</v>
      </c>
      <c r="E34" s="71">
        <v>184</v>
      </c>
      <c r="F34" s="183">
        <v>4490</v>
      </c>
      <c r="G34" s="182">
        <v>4490</v>
      </c>
      <c r="H34" s="84">
        <v>1</v>
      </c>
      <c r="I34" s="71">
        <v>0</v>
      </c>
      <c r="J34" s="84">
        <v>0.62962138084632513</v>
      </c>
      <c r="K34" s="84">
        <v>0.58864142538975506</v>
      </c>
      <c r="L34" s="89">
        <v>4.0979955456570072E-2</v>
      </c>
    </row>
    <row r="35" spans="1:12" x14ac:dyDescent="0.4">
      <c r="A35" s="44" t="s">
        <v>166</v>
      </c>
      <c r="B35" s="185">
        <v>9356</v>
      </c>
      <c r="C35" s="184">
        <v>2945</v>
      </c>
      <c r="D35" s="79">
        <v>3.1769100169779287</v>
      </c>
      <c r="E35" s="70">
        <v>6411</v>
      </c>
      <c r="F35" s="185">
        <v>12320</v>
      </c>
      <c r="G35" s="184">
        <v>4485</v>
      </c>
      <c r="H35" s="79">
        <v>2.7469342251950946</v>
      </c>
      <c r="I35" s="70">
        <v>7835</v>
      </c>
      <c r="J35" s="79">
        <v>0.75941558441558443</v>
      </c>
      <c r="K35" s="79">
        <v>0.65663322185061312</v>
      </c>
      <c r="L35" s="78">
        <v>0.10278236256497131</v>
      </c>
    </row>
    <row r="36" spans="1:12" x14ac:dyDescent="0.4">
      <c r="A36" s="44" t="s">
        <v>205</v>
      </c>
      <c r="B36" s="185">
        <v>0</v>
      </c>
      <c r="C36" s="184">
        <v>0</v>
      </c>
      <c r="D36" s="79" t="e">
        <v>#DIV/0!</v>
      </c>
      <c r="E36" s="70">
        <v>0</v>
      </c>
      <c r="F36" s="185">
        <v>0</v>
      </c>
      <c r="G36" s="184">
        <v>0</v>
      </c>
      <c r="H36" s="79" t="e">
        <v>#DIV/0!</v>
      </c>
      <c r="I36" s="70">
        <v>0</v>
      </c>
      <c r="J36" s="79" t="e">
        <v>#DIV/0!</v>
      </c>
      <c r="K36" s="79" t="e">
        <v>#DIV/0!</v>
      </c>
      <c r="L36" s="78" t="e">
        <v>#DIV/0!</v>
      </c>
    </row>
    <row r="37" spans="1:12" x14ac:dyDescent="0.4">
      <c r="A37" s="44" t="s">
        <v>204</v>
      </c>
      <c r="B37" s="185">
        <v>0</v>
      </c>
      <c r="C37" s="184">
        <v>0</v>
      </c>
      <c r="D37" s="79" t="e">
        <v>#DIV/0!</v>
      </c>
      <c r="E37" s="70">
        <v>0</v>
      </c>
      <c r="F37" s="185">
        <v>0</v>
      </c>
      <c r="G37" s="184">
        <v>0</v>
      </c>
      <c r="H37" s="79" t="e">
        <v>#DIV/0!</v>
      </c>
      <c r="I37" s="70">
        <v>0</v>
      </c>
      <c r="J37" s="79" t="e">
        <v>#DIV/0!</v>
      </c>
      <c r="K37" s="79" t="e">
        <v>#DIV/0!</v>
      </c>
      <c r="L37" s="78" t="e">
        <v>#DIV/0!</v>
      </c>
    </row>
    <row r="38" spans="1:12" x14ac:dyDescent="0.4">
      <c r="A38" s="44" t="s">
        <v>203</v>
      </c>
      <c r="B38" s="185">
        <v>0</v>
      </c>
      <c r="C38" s="184">
        <v>0</v>
      </c>
      <c r="D38" s="79" t="e">
        <v>#DIV/0!</v>
      </c>
      <c r="E38" s="70">
        <v>0</v>
      </c>
      <c r="F38" s="185">
        <v>0</v>
      </c>
      <c r="G38" s="184">
        <v>0</v>
      </c>
      <c r="H38" s="79" t="e">
        <v>#DIV/0!</v>
      </c>
      <c r="I38" s="70">
        <v>0</v>
      </c>
      <c r="J38" s="79" t="e">
        <v>#DIV/0!</v>
      </c>
      <c r="K38" s="79" t="e">
        <v>#DIV/0!</v>
      </c>
      <c r="L38" s="78" t="e">
        <v>#DIV/0!</v>
      </c>
    </row>
    <row r="39" spans="1:12" x14ac:dyDescent="0.4">
      <c r="A39" s="44" t="s">
        <v>202</v>
      </c>
      <c r="B39" s="185">
        <v>0</v>
      </c>
      <c r="C39" s="184">
        <v>0</v>
      </c>
      <c r="D39" s="79" t="e">
        <v>#DIV/0!</v>
      </c>
      <c r="E39" s="70">
        <v>0</v>
      </c>
      <c r="F39" s="185">
        <v>0</v>
      </c>
      <c r="G39" s="184">
        <v>0</v>
      </c>
      <c r="H39" s="79" t="e">
        <v>#DIV/0!</v>
      </c>
      <c r="I39" s="70">
        <v>0</v>
      </c>
      <c r="J39" s="79" t="e">
        <v>#DIV/0!</v>
      </c>
      <c r="K39" s="79" t="e">
        <v>#DIV/0!</v>
      </c>
      <c r="L39" s="78" t="e">
        <v>#DIV/0!</v>
      </c>
    </row>
    <row r="40" spans="1:12" x14ac:dyDescent="0.4">
      <c r="A40" s="69" t="s">
        <v>93</v>
      </c>
      <c r="B40" s="121">
        <v>1734</v>
      </c>
      <c r="C40" s="121">
        <v>1802</v>
      </c>
      <c r="D40" s="88">
        <v>0.96226415094339623</v>
      </c>
      <c r="E40" s="74">
        <v>-68</v>
      </c>
      <c r="F40" s="121">
        <v>2379</v>
      </c>
      <c r="G40" s="121">
        <v>2511</v>
      </c>
      <c r="H40" s="88">
        <v>0.94743130227001193</v>
      </c>
      <c r="I40" s="74">
        <v>-132</v>
      </c>
      <c r="J40" s="88">
        <v>0.72887767969735184</v>
      </c>
      <c r="K40" s="88">
        <v>0.71764237355635208</v>
      </c>
      <c r="L40" s="87">
        <v>1.1235306140999768E-2</v>
      </c>
    </row>
    <row r="41" spans="1:12" x14ac:dyDescent="0.4">
      <c r="A41" s="37" t="s">
        <v>109</v>
      </c>
      <c r="B41" s="191">
        <v>990</v>
      </c>
      <c r="C41" s="186">
        <v>1041</v>
      </c>
      <c r="D41" s="82">
        <v>0.95100864553314124</v>
      </c>
      <c r="E41" s="83">
        <v>-51</v>
      </c>
      <c r="F41" s="191">
        <v>1209</v>
      </c>
      <c r="G41" s="186">
        <v>1341</v>
      </c>
      <c r="H41" s="82">
        <v>0.90156599552572703</v>
      </c>
      <c r="I41" s="83">
        <v>-132</v>
      </c>
      <c r="J41" s="82">
        <v>0.81885856079404462</v>
      </c>
      <c r="K41" s="82">
        <v>0.77628635346756147</v>
      </c>
      <c r="L41" s="81">
        <v>4.2572207326483147E-2</v>
      </c>
    </row>
    <row r="42" spans="1:12" x14ac:dyDescent="0.4">
      <c r="A42" s="38" t="s">
        <v>108</v>
      </c>
      <c r="B42" s="183">
        <v>744</v>
      </c>
      <c r="C42" s="182">
        <v>761</v>
      </c>
      <c r="D42" s="84">
        <v>0.9776609724047306</v>
      </c>
      <c r="E42" s="71">
        <v>-17</v>
      </c>
      <c r="F42" s="183">
        <v>1170</v>
      </c>
      <c r="G42" s="182">
        <v>1170</v>
      </c>
      <c r="H42" s="84">
        <v>1</v>
      </c>
      <c r="I42" s="71">
        <v>0</v>
      </c>
      <c r="J42" s="84">
        <v>0.63589743589743586</v>
      </c>
      <c r="K42" s="84">
        <v>0.65042735042735045</v>
      </c>
      <c r="L42" s="89">
        <v>-1.4529914529914589E-2</v>
      </c>
    </row>
    <row r="43" spans="1:12" s="57" customFormat="1" x14ac:dyDescent="0.4">
      <c r="A43" s="66" t="s">
        <v>107</v>
      </c>
      <c r="B43" s="110">
        <v>255646</v>
      </c>
      <c r="C43" s="110">
        <v>257831</v>
      </c>
      <c r="D43" s="76">
        <v>0.99152545659753866</v>
      </c>
      <c r="E43" s="77">
        <v>-2185</v>
      </c>
      <c r="F43" s="110">
        <v>350285</v>
      </c>
      <c r="G43" s="110">
        <v>366089</v>
      </c>
      <c r="H43" s="76">
        <v>0.95683016971282941</v>
      </c>
      <c r="I43" s="77">
        <v>-15804</v>
      </c>
      <c r="J43" s="76">
        <v>0.72982285852948314</v>
      </c>
      <c r="K43" s="76">
        <v>0.7042850235871605</v>
      </c>
      <c r="L43" s="90">
        <v>2.5537834942322646E-2</v>
      </c>
    </row>
    <row r="44" spans="1:12" x14ac:dyDescent="0.4">
      <c r="A44" s="38" t="s">
        <v>84</v>
      </c>
      <c r="B44" s="182">
        <v>103429</v>
      </c>
      <c r="C44" s="190">
        <v>100009</v>
      </c>
      <c r="D44" s="98">
        <v>1.0341969222769951</v>
      </c>
      <c r="E44" s="70">
        <v>3420</v>
      </c>
      <c r="F44" s="189">
        <v>133123</v>
      </c>
      <c r="G44" s="182">
        <v>132721</v>
      </c>
      <c r="H44" s="79">
        <v>1.0030289102704169</v>
      </c>
      <c r="I44" s="71">
        <v>402</v>
      </c>
      <c r="J44" s="84">
        <v>0.77694312778407937</v>
      </c>
      <c r="K44" s="84">
        <v>0.75352807769682262</v>
      </c>
      <c r="L44" s="89">
        <v>2.341505008725675E-2</v>
      </c>
    </row>
    <row r="45" spans="1:12" x14ac:dyDescent="0.4">
      <c r="A45" s="38" t="s">
        <v>165</v>
      </c>
      <c r="B45" s="182">
        <v>4248</v>
      </c>
      <c r="C45" s="182">
        <v>4126</v>
      </c>
      <c r="D45" s="82">
        <v>1.0295685894328648</v>
      </c>
      <c r="E45" s="70">
        <v>122</v>
      </c>
      <c r="F45" s="183">
        <v>6576</v>
      </c>
      <c r="G45" s="182">
        <v>6541</v>
      </c>
      <c r="H45" s="79">
        <v>1.0053508637822963</v>
      </c>
      <c r="I45" s="71">
        <v>35</v>
      </c>
      <c r="J45" s="84">
        <v>0.64598540145985406</v>
      </c>
      <c r="K45" s="84">
        <v>0.63079039902155631</v>
      </c>
      <c r="L45" s="89">
        <v>1.5195002438297744E-2</v>
      </c>
    </row>
    <row r="46" spans="1:12" x14ac:dyDescent="0.4">
      <c r="A46" s="38" t="s">
        <v>105</v>
      </c>
      <c r="B46" s="182">
        <v>11302</v>
      </c>
      <c r="C46" s="182">
        <v>7654</v>
      </c>
      <c r="D46" s="82">
        <v>1.4766135354063235</v>
      </c>
      <c r="E46" s="70">
        <v>3648</v>
      </c>
      <c r="F46" s="183">
        <v>15418</v>
      </c>
      <c r="G46" s="182">
        <v>12450</v>
      </c>
      <c r="H46" s="79">
        <v>1.2383935742971888</v>
      </c>
      <c r="I46" s="71">
        <v>2968</v>
      </c>
      <c r="J46" s="84">
        <v>0.73303930470878198</v>
      </c>
      <c r="K46" s="84">
        <v>0.61477911646586347</v>
      </c>
      <c r="L46" s="89">
        <v>0.11826018824291851</v>
      </c>
    </row>
    <row r="47" spans="1:12" x14ac:dyDescent="0.4">
      <c r="A47" s="44" t="s">
        <v>104</v>
      </c>
      <c r="B47" s="182">
        <v>19120</v>
      </c>
      <c r="C47" s="182">
        <v>22851</v>
      </c>
      <c r="D47" s="82">
        <v>0.83672486980876115</v>
      </c>
      <c r="E47" s="70">
        <v>-3731</v>
      </c>
      <c r="F47" s="183">
        <v>32281</v>
      </c>
      <c r="G47" s="182">
        <v>37725</v>
      </c>
      <c r="H47" s="79">
        <v>0.85569251159708415</v>
      </c>
      <c r="I47" s="71">
        <v>-5444</v>
      </c>
      <c r="J47" s="84">
        <v>0.59229887549951987</v>
      </c>
      <c r="K47" s="84">
        <v>0.60572564612326041</v>
      </c>
      <c r="L47" s="89">
        <v>-1.3426770623740536E-2</v>
      </c>
    </row>
    <row r="48" spans="1:12" x14ac:dyDescent="0.4">
      <c r="A48" s="44" t="s">
        <v>103</v>
      </c>
      <c r="B48" s="182">
        <v>12401</v>
      </c>
      <c r="C48" s="182">
        <v>13594</v>
      </c>
      <c r="D48" s="82">
        <v>0.91224069442401057</v>
      </c>
      <c r="E48" s="70">
        <v>-1193</v>
      </c>
      <c r="F48" s="183">
        <v>21072</v>
      </c>
      <c r="G48" s="182">
        <v>21493</v>
      </c>
      <c r="H48" s="79">
        <v>0.98041222723677479</v>
      </c>
      <c r="I48" s="71">
        <v>-421</v>
      </c>
      <c r="J48" s="84">
        <v>0.58850607441154135</v>
      </c>
      <c r="K48" s="84">
        <v>0.63248499511468848</v>
      </c>
      <c r="L48" s="89">
        <v>-4.3978920703147129E-2</v>
      </c>
    </row>
    <row r="49" spans="1:12" x14ac:dyDescent="0.4">
      <c r="A49" s="38" t="s">
        <v>82</v>
      </c>
      <c r="B49" s="182">
        <v>41228</v>
      </c>
      <c r="C49" s="182">
        <v>42280</v>
      </c>
      <c r="D49" s="82">
        <v>0.97511825922421946</v>
      </c>
      <c r="E49" s="70">
        <v>-1052</v>
      </c>
      <c r="F49" s="183">
        <v>52190</v>
      </c>
      <c r="G49" s="182">
        <v>62060</v>
      </c>
      <c r="H49" s="79">
        <v>0.84096036094102478</v>
      </c>
      <c r="I49" s="71">
        <v>-9870</v>
      </c>
      <c r="J49" s="84">
        <v>0.78995976240659127</v>
      </c>
      <c r="K49" s="84">
        <v>0.68127618433773762</v>
      </c>
      <c r="L49" s="89">
        <v>0.10868357806885365</v>
      </c>
    </row>
    <row r="50" spans="1:12" x14ac:dyDescent="0.4">
      <c r="A50" s="38" t="s">
        <v>83</v>
      </c>
      <c r="B50" s="182">
        <v>24920</v>
      </c>
      <c r="C50" s="182">
        <v>26057</v>
      </c>
      <c r="D50" s="82">
        <v>0.95636489235138356</v>
      </c>
      <c r="E50" s="70">
        <v>-1137</v>
      </c>
      <c r="F50" s="188">
        <v>32427</v>
      </c>
      <c r="G50" s="182">
        <v>34236</v>
      </c>
      <c r="H50" s="79">
        <v>0.94716088328075709</v>
      </c>
      <c r="I50" s="71">
        <v>-1809</v>
      </c>
      <c r="J50" s="84">
        <v>0.76849538964443209</v>
      </c>
      <c r="K50" s="84">
        <v>0.76109942750321302</v>
      </c>
      <c r="L50" s="89">
        <v>7.3959621412190701E-3</v>
      </c>
    </row>
    <row r="51" spans="1:12" x14ac:dyDescent="0.4">
      <c r="A51" s="38" t="s">
        <v>81</v>
      </c>
      <c r="B51" s="182">
        <v>6685</v>
      </c>
      <c r="C51" s="182">
        <v>7241</v>
      </c>
      <c r="D51" s="82">
        <v>0.92321502554895729</v>
      </c>
      <c r="E51" s="70">
        <v>-556</v>
      </c>
      <c r="F51" s="187">
        <v>8252</v>
      </c>
      <c r="G51" s="182">
        <v>8367</v>
      </c>
      <c r="H51" s="79">
        <v>0.98625552766822044</v>
      </c>
      <c r="I51" s="71">
        <v>-115</v>
      </c>
      <c r="J51" s="84">
        <v>0.81010664081434802</v>
      </c>
      <c r="K51" s="84">
        <v>0.86542368829927097</v>
      </c>
      <c r="L51" s="89">
        <v>-5.5317047484922943E-2</v>
      </c>
    </row>
    <row r="52" spans="1:12" x14ac:dyDescent="0.4">
      <c r="A52" s="38" t="s">
        <v>164</v>
      </c>
      <c r="B52" s="182">
        <v>2919</v>
      </c>
      <c r="C52" s="186">
        <v>3006</v>
      </c>
      <c r="D52" s="82">
        <v>0.97105788423153694</v>
      </c>
      <c r="E52" s="70">
        <v>-87</v>
      </c>
      <c r="F52" s="183">
        <v>4980</v>
      </c>
      <c r="G52" s="182">
        <v>4980</v>
      </c>
      <c r="H52" s="79">
        <v>1</v>
      </c>
      <c r="I52" s="71">
        <v>0</v>
      </c>
      <c r="J52" s="84">
        <v>0.58614457831325306</v>
      </c>
      <c r="K52" s="84">
        <v>0.60361445783132528</v>
      </c>
      <c r="L52" s="89">
        <v>-1.7469879518072218E-2</v>
      </c>
    </row>
    <row r="53" spans="1:12" x14ac:dyDescent="0.4">
      <c r="A53" s="38" t="s">
        <v>80</v>
      </c>
      <c r="B53" s="182">
        <v>5608</v>
      </c>
      <c r="C53" s="182">
        <v>7030</v>
      </c>
      <c r="D53" s="82">
        <v>0.79772403982930296</v>
      </c>
      <c r="E53" s="70">
        <v>-1422</v>
      </c>
      <c r="F53" s="185">
        <v>8100</v>
      </c>
      <c r="G53" s="182">
        <v>8370</v>
      </c>
      <c r="H53" s="79">
        <v>0.967741935483871</v>
      </c>
      <c r="I53" s="71">
        <v>-270</v>
      </c>
      <c r="J53" s="84">
        <v>0.69234567901234567</v>
      </c>
      <c r="K53" s="84">
        <v>0.83990442054958181</v>
      </c>
      <c r="L53" s="89">
        <v>-0.14755874153723614</v>
      </c>
    </row>
    <row r="54" spans="1:12" x14ac:dyDescent="0.4">
      <c r="A54" s="44" t="s">
        <v>78</v>
      </c>
      <c r="B54" s="182">
        <v>4944</v>
      </c>
      <c r="C54" s="184">
        <v>4554</v>
      </c>
      <c r="D54" s="82">
        <v>1.085638998682477</v>
      </c>
      <c r="E54" s="70">
        <v>390</v>
      </c>
      <c r="F54" s="183">
        <v>8109</v>
      </c>
      <c r="G54" s="182">
        <v>8370</v>
      </c>
      <c r="H54" s="79">
        <v>0.96881720430107532</v>
      </c>
      <c r="I54" s="71">
        <v>-261</v>
      </c>
      <c r="J54" s="84">
        <v>0.60969293377728451</v>
      </c>
      <c r="K54" s="79">
        <v>0.54408602150537633</v>
      </c>
      <c r="L54" s="78">
        <v>6.560691227190818E-2</v>
      </c>
    </row>
    <row r="55" spans="1:12" x14ac:dyDescent="0.4">
      <c r="A55" s="38" t="s">
        <v>101</v>
      </c>
      <c r="B55" s="184"/>
      <c r="C55" s="182">
        <v>0</v>
      </c>
      <c r="D55" s="82" t="e">
        <v>#DIV/0!</v>
      </c>
      <c r="E55" s="71">
        <v>0</v>
      </c>
      <c r="F55" s="183">
        <v>0</v>
      </c>
      <c r="G55" s="184">
        <v>0</v>
      </c>
      <c r="H55" s="79" t="e">
        <v>#DIV/0!</v>
      </c>
      <c r="I55" s="71">
        <v>0</v>
      </c>
      <c r="J55" s="84" t="e">
        <v>#DIV/0!</v>
      </c>
      <c r="K55" s="84" t="e">
        <v>#DIV/0!</v>
      </c>
      <c r="L55" s="89" t="e">
        <v>#DIV/0!</v>
      </c>
    </row>
    <row r="56" spans="1:12" x14ac:dyDescent="0.4">
      <c r="A56" s="38" t="s">
        <v>79</v>
      </c>
      <c r="B56" s="182">
        <v>4534</v>
      </c>
      <c r="C56" s="182">
        <v>4948</v>
      </c>
      <c r="D56" s="82">
        <v>0.91632983023443815</v>
      </c>
      <c r="E56" s="71">
        <v>-414</v>
      </c>
      <c r="F56" s="183">
        <v>8106</v>
      </c>
      <c r="G56" s="182">
        <v>8369</v>
      </c>
      <c r="H56" s="84">
        <v>0.96857450113514154</v>
      </c>
      <c r="I56" s="71">
        <v>-263</v>
      </c>
      <c r="J56" s="84">
        <v>0.55933876141130023</v>
      </c>
      <c r="K56" s="84">
        <v>0.59122953757916119</v>
      </c>
      <c r="L56" s="89">
        <v>-3.1890776167860957E-2</v>
      </c>
    </row>
    <row r="57" spans="1:12" x14ac:dyDescent="0.4">
      <c r="A57" s="38" t="s">
        <v>75</v>
      </c>
      <c r="B57" s="182">
        <v>8434</v>
      </c>
      <c r="C57" s="182">
        <v>8760</v>
      </c>
      <c r="D57" s="82">
        <v>0.96278538812785386</v>
      </c>
      <c r="E57" s="71">
        <v>-326</v>
      </c>
      <c r="F57" s="183">
        <v>11071</v>
      </c>
      <c r="G57" s="182">
        <v>11347</v>
      </c>
      <c r="H57" s="84">
        <v>0.9756763902353045</v>
      </c>
      <c r="I57" s="71">
        <v>-276</v>
      </c>
      <c r="J57" s="84">
        <v>0.76181013458585489</v>
      </c>
      <c r="K57" s="84">
        <v>0.77201022296642285</v>
      </c>
      <c r="L57" s="89">
        <v>-1.0200088380567962E-2</v>
      </c>
    </row>
    <row r="58" spans="1:12" x14ac:dyDescent="0.4">
      <c r="A58" s="38" t="s">
        <v>77</v>
      </c>
      <c r="B58" s="182">
        <v>2638</v>
      </c>
      <c r="C58" s="182">
        <v>2718</v>
      </c>
      <c r="D58" s="82">
        <v>0.97056659308314941</v>
      </c>
      <c r="E58" s="71">
        <v>-80</v>
      </c>
      <c r="F58" s="183">
        <v>3600</v>
      </c>
      <c r="G58" s="182">
        <v>4080</v>
      </c>
      <c r="H58" s="84">
        <v>0.88235294117647056</v>
      </c>
      <c r="I58" s="71">
        <v>-480</v>
      </c>
      <c r="J58" s="84">
        <v>0.73277777777777775</v>
      </c>
      <c r="K58" s="84">
        <v>0.66617647058823526</v>
      </c>
      <c r="L58" s="89">
        <v>6.6601307189542491E-2</v>
      </c>
    </row>
    <row r="59" spans="1:12" x14ac:dyDescent="0.4">
      <c r="A59" s="38" t="s">
        <v>76</v>
      </c>
      <c r="B59" s="182">
        <v>3236</v>
      </c>
      <c r="C59" s="182">
        <v>3003</v>
      </c>
      <c r="D59" s="82">
        <v>1.0775890775890775</v>
      </c>
      <c r="E59" s="71">
        <v>233</v>
      </c>
      <c r="F59" s="183">
        <v>4980</v>
      </c>
      <c r="G59" s="182">
        <v>4980</v>
      </c>
      <c r="H59" s="84">
        <v>1</v>
      </c>
      <c r="I59" s="71">
        <v>0</v>
      </c>
      <c r="J59" s="84">
        <v>0.64979919678714859</v>
      </c>
      <c r="K59" s="84">
        <v>0.6030120481927711</v>
      </c>
      <c r="L59" s="89">
        <v>4.6787148594377492E-2</v>
      </c>
    </row>
    <row r="60" spans="1:12" x14ac:dyDescent="0.4">
      <c r="A60" s="66" t="s">
        <v>99</v>
      </c>
      <c r="B60" s="110">
        <v>12170</v>
      </c>
      <c r="C60" s="110">
        <v>14950</v>
      </c>
      <c r="D60" s="76">
        <v>0.81404682274247486</v>
      </c>
      <c r="E60" s="77">
        <v>-2780</v>
      </c>
      <c r="F60" s="110">
        <v>18576</v>
      </c>
      <c r="G60" s="110">
        <v>25533</v>
      </c>
      <c r="H60" s="76">
        <v>0.72752908001409944</v>
      </c>
      <c r="I60" s="77">
        <v>-6957</v>
      </c>
      <c r="J60" s="76">
        <v>0.6551464254952627</v>
      </c>
      <c r="K60" s="76">
        <v>0.58551678220342307</v>
      </c>
      <c r="L60" s="90">
        <v>6.9629643291839627E-2</v>
      </c>
    </row>
    <row r="61" spans="1:12" x14ac:dyDescent="0.4">
      <c r="A61" s="109" t="s">
        <v>163</v>
      </c>
      <c r="B61" s="181">
        <v>12170</v>
      </c>
      <c r="C61" s="181">
        <v>14950</v>
      </c>
      <c r="D61" s="107">
        <v>0.81404682274247486</v>
      </c>
      <c r="E61" s="106">
        <v>-2780</v>
      </c>
      <c r="F61" s="181">
        <v>18576</v>
      </c>
      <c r="G61" s="181">
        <v>25533</v>
      </c>
      <c r="H61" s="107">
        <v>0.72752908001409944</v>
      </c>
      <c r="I61" s="106">
        <v>-6957</v>
      </c>
      <c r="J61" s="105">
        <v>0.6551464254952627</v>
      </c>
      <c r="K61" s="105">
        <v>0.58551678220342307</v>
      </c>
      <c r="L61" s="104">
        <v>6.9629643291839627E-2</v>
      </c>
    </row>
    <row r="62" spans="1:12" x14ac:dyDescent="0.4">
      <c r="A62" s="33" t="s">
        <v>162</v>
      </c>
      <c r="B62" s="180">
        <v>0</v>
      </c>
      <c r="C62" s="180">
        <v>0</v>
      </c>
      <c r="D62" s="102" t="e">
        <v>#DIV/0!</v>
      </c>
      <c r="E62" s="67">
        <v>0</v>
      </c>
      <c r="F62" s="180">
        <v>0</v>
      </c>
      <c r="G62" s="180">
        <v>0</v>
      </c>
      <c r="H62" s="102" t="e">
        <v>#DIV/0!</v>
      </c>
      <c r="I62" s="67">
        <v>0</v>
      </c>
      <c r="J62" s="101" t="e">
        <v>#DIV/0!</v>
      </c>
      <c r="K62" s="101" t="e">
        <v>#DIV/0!</v>
      </c>
      <c r="L62" s="100" t="e">
        <v>#DIV/0!</v>
      </c>
    </row>
    <row r="63" spans="1:12" x14ac:dyDescent="0.4">
      <c r="C63" s="30"/>
      <c r="E63" s="61"/>
      <c r="G63" s="30"/>
      <c r="I63" s="61"/>
      <c r="K63" s="30"/>
    </row>
    <row r="64" spans="1:12" x14ac:dyDescent="0.4">
      <c r="C64" s="30"/>
      <c r="E64" s="61"/>
      <c r="G64" s="30"/>
      <c r="I64" s="61"/>
      <c r="K64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2008年11月月間航空旅客輸送実績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11月(上旬)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209</v>
      </c>
      <c r="C4" s="277" t="s">
        <v>208</v>
      </c>
      <c r="D4" s="270" t="s">
        <v>90</v>
      </c>
      <c r="E4" s="270"/>
      <c r="F4" s="267" t="s">
        <v>209</v>
      </c>
      <c r="G4" s="267" t="s">
        <v>208</v>
      </c>
      <c r="H4" s="270" t="s">
        <v>90</v>
      </c>
      <c r="I4" s="270"/>
      <c r="J4" s="267" t="s">
        <v>209</v>
      </c>
      <c r="K4" s="267" t="s">
        <v>208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168410</v>
      </c>
      <c r="C6" s="145">
        <v>163728</v>
      </c>
      <c r="D6" s="65">
        <v>1.0285962083455487</v>
      </c>
      <c r="E6" s="80">
        <v>4682</v>
      </c>
      <c r="F6" s="145">
        <v>226913</v>
      </c>
      <c r="G6" s="145">
        <v>236480</v>
      </c>
      <c r="H6" s="65">
        <v>0.95954414749661709</v>
      </c>
      <c r="I6" s="80">
        <v>-9567</v>
      </c>
      <c r="J6" s="65">
        <v>0.74217872047877376</v>
      </c>
      <c r="K6" s="65">
        <v>0.69235453315290929</v>
      </c>
      <c r="L6" s="75">
        <v>4.9824187325864466E-2</v>
      </c>
    </row>
    <row r="7" spans="1:17" s="29" customFormat="1" x14ac:dyDescent="0.4">
      <c r="A7" s="66" t="s">
        <v>87</v>
      </c>
      <c r="B7" s="145">
        <v>82338</v>
      </c>
      <c r="C7" s="145">
        <v>79419</v>
      </c>
      <c r="D7" s="65">
        <v>1.0367544290409096</v>
      </c>
      <c r="E7" s="80">
        <v>2919</v>
      </c>
      <c r="F7" s="145">
        <v>110322</v>
      </c>
      <c r="G7" s="145">
        <v>115354</v>
      </c>
      <c r="H7" s="65">
        <v>0.95637775889869447</v>
      </c>
      <c r="I7" s="80">
        <v>-5032</v>
      </c>
      <c r="J7" s="65">
        <v>0.74634252460977868</v>
      </c>
      <c r="K7" s="65">
        <v>0.68848067687293024</v>
      </c>
      <c r="L7" s="75">
        <v>5.7861847736848437E-2</v>
      </c>
    </row>
    <row r="8" spans="1:17" x14ac:dyDescent="0.4">
      <c r="A8" s="69" t="s">
        <v>95</v>
      </c>
      <c r="B8" s="146">
        <v>65441</v>
      </c>
      <c r="C8" s="146">
        <v>63878</v>
      </c>
      <c r="D8" s="68">
        <v>1.0244685181126523</v>
      </c>
      <c r="E8" s="73">
        <v>1563</v>
      </c>
      <c r="F8" s="146">
        <v>87258</v>
      </c>
      <c r="G8" s="146">
        <v>93646</v>
      </c>
      <c r="H8" s="68">
        <v>0.93178566089315085</v>
      </c>
      <c r="I8" s="73">
        <v>-6388</v>
      </c>
      <c r="J8" s="68">
        <v>0.74997134933186638</v>
      </c>
      <c r="K8" s="68">
        <v>0.68212203404309846</v>
      </c>
      <c r="L8" s="72">
        <v>6.784931528876792E-2</v>
      </c>
    </row>
    <row r="9" spans="1:17" x14ac:dyDescent="0.4">
      <c r="A9" s="37" t="s">
        <v>84</v>
      </c>
      <c r="B9" s="191">
        <v>42185</v>
      </c>
      <c r="C9" s="191">
        <v>36637</v>
      </c>
      <c r="D9" s="45">
        <v>1.1514316128503972</v>
      </c>
      <c r="E9" s="51">
        <v>5548</v>
      </c>
      <c r="F9" s="191">
        <v>52631</v>
      </c>
      <c r="G9" s="191">
        <v>52385</v>
      </c>
      <c r="H9" s="45">
        <v>1.0046960007635775</v>
      </c>
      <c r="I9" s="51">
        <v>246</v>
      </c>
      <c r="J9" s="45">
        <v>0.80152381676198436</v>
      </c>
      <c r="K9" s="45">
        <v>0.69937959339505584</v>
      </c>
      <c r="L9" s="58">
        <v>0.10214422336692852</v>
      </c>
    </row>
    <row r="10" spans="1:17" x14ac:dyDescent="0.4">
      <c r="A10" s="38" t="s">
        <v>86</v>
      </c>
      <c r="B10" s="183">
        <v>3527</v>
      </c>
      <c r="C10" s="183">
        <v>3860</v>
      </c>
      <c r="D10" s="35">
        <v>0.91373056994818658</v>
      </c>
      <c r="E10" s="36">
        <v>-333</v>
      </c>
      <c r="F10" s="183">
        <v>5000</v>
      </c>
      <c r="G10" s="183">
        <v>5000</v>
      </c>
      <c r="H10" s="35">
        <v>1</v>
      </c>
      <c r="I10" s="36">
        <v>0</v>
      </c>
      <c r="J10" s="35">
        <v>0.70540000000000003</v>
      </c>
      <c r="K10" s="35">
        <v>0.77200000000000002</v>
      </c>
      <c r="L10" s="34">
        <v>-6.6599999999999993E-2</v>
      </c>
    </row>
    <row r="11" spans="1:17" x14ac:dyDescent="0.4">
      <c r="A11" s="38" t="s">
        <v>104</v>
      </c>
      <c r="B11" s="183">
        <v>5435</v>
      </c>
      <c r="C11" s="183">
        <v>4991</v>
      </c>
      <c r="D11" s="35">
        <v>1.0889601282308154</v>
      </c>
      <c r="E11" s="36">
        <v>444</v>
      </c>
      <c r="F11" s="183">
        <v>7812</v>
      </c>
      <c r="G11" s="183">
        <v>9060</v>
      </c>
      <c r="H11" s="35">
        <v>0.86225165562913908</v>
      </c>
      <c r="I11" s="36">
        <v>-1248</v>
      </c>
      <c r="J11" s="35">
        <v>0.69572452636968762</v>
      </c>
      <c r="K11" s="35">
        <v>0.55088300220750552</v>
      </c>
      <c r="L11" s="34">
        <v>0.1448415241621821</v>
      </c>
    </row>
    <row r="12" spans="1:17" x14ac:dyDescent="0.4">
      <c r="A12" s="38" t="s">
        <v>82</v>
      </c>
      <c r="B12" s="183">
        <v>6234</v>
      </c>
      <c r="C12" s="183">
        <v>5406</v>
      </c>
      <c r="D12" s="35">
        <v>1.1531631520532741</v>
      </c>
      <c r="E12" s="36">
        <v>828</v>
      </c>
      <c r="F12" s="183">
        <v>9600</v>
      </c>
      <c r="G12" s="183">
        <v>7250</v>
      </c>
      <c r="H12" s="35">
        <v>1.3241379310344827</v>
      </c>
      <c r="I12" s="36">
        <v>2350</v>
      </c>
      <c r="J12" s="35">
        <v>0.64937500000000004</v>
      </c>
      <c r="K12" s="35">
        <v>0.74565517241379309</v>
      </c>
      <c r="L12" s="34">
        <v>-9.6280172413793053E-2</v>
      </c>
    </row>
    <row r="13" spans="1:17" x14ac:dyDescent="0.4">
      <c r="A13" s="38" t="s">
        <v>83</v>
      </c>
      <c r="B13" s="183">
        <v>8060</v>
      </c>
      <c r="C13" s="183">
        <v>6791</v>
      </c>
      <c r="D13" s="35">
        <v>1.1868649683404506</v>
      </c>
      <c r="E13" s="36">
        <v>1269</v>
      </c>
      <c r="F13" s="183">
        <v>12215</v>
      </c>
      <c r="G13" s="183">
        <v>12370</v>
      </c>
      <c r="H13" s="35">
        <v>0.98746968472109942</v>
      </c>
      <c r="I13" s="36">
        <v>-155</v>
      </c>
      <c r="J13" s="35">
        <v>0.65984445354072863</v>
      </c>
      <c r="K13" s="35">
        <v>0.54898949070331449</v>
      </c>
      <c r="L13" s="34">
        <v>0.11085496283741414</v>
      </c>
    </row>
    <row r="14" spans="1:17" x14ac:dyDescent="0.4">
      <c r="A14" s="38" t="s">
        <v>128</v>
      </c>
      <c r="B14" s="183">
        <v>0</v>
      </c>
      <c r="C14" s="182">
        <v>4148</v>
      </c>
      <c r="D14" s="35">
        <v>0</v>
      </c>
      <c r="E14" s="36">
        <v>-4148</v>
      </c>
      <c r="F14" s="183">
        <v>0</v>
      </c>
      <c r="G14" s="183">
        <v>4732</v>
      </c>
      <c r="H14" s="35">
        <v>0</v>
      </c>
      <c r="I14" s="36">
        <v>-4732</v>
      </c>
      <c r="J14" s="35" t="e">
        <v>#DIV/0!</v>
      </c>
      <c r="K14" s="35">
        <v>0.87658495350803045</v>
      </c>
      <c r="L14" s="34" t="e">
        <v>#DIV/0!</v>
      </c>
    </row>
    <row r="15" spans="1:17" x14ac:dyDescent="0.4">
      <c r="A15" s="40" t="s">
        <v>177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3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176</v>
      </c>
      <c r="B16" s="182">
        <v>0</v>
      </c>
      <c r="C16" s="182">
        <v>2045</v>
      </c>
      <c r="D16" s="59">
        <v>0</v>
      </c>
      <c r="E16" s="36">
        <v>-2045</v>
      </c>
      <c r="F16" s="182">
        <v>0</v>
      </c>
      <c r="G16" s="182">
        <v>2849</v>
      </c>
      <c r="H16" s="45">
        <v>0</v>
      </c>
      <c r="I16" s="51">
        <v>-2849</v>
      </c>
      <c r="J16" s="35" t="e">
        <v>#DIV/0!</v>
      </c>
      <c r="K16" s="35">
        <v>0.71779571779571782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16363</v>
      </c>
      <c r="C19" s="146">
        <v>14978</v>
      </c>
      <c r="D19" s="68">
        <v>1.0924689544665509</v>
      </c>
      <c r="E19" s="73">
        <v>1385</v>
      </c>
      <c r="F19" s="146">
        <v>22185</v>
      </c>
      <c r="G19" s="146">
        <v>20895</v>
      </c>
      <c r="H19" s="68">
        <v>1.0617372577171573</v>
      </c>
      <c r="I19" s="73">
        <v>1290</v>
      </c>
      <c r="J19" s="68">
        <v>0.73757043047103898</v>
      </c>
      <c r="K19" s="68">
        <v>0.71682220626944249</v>
      </c>
      <c r="L19" s="72">
        <v>2.0748224201596499E-2</v>
      </c>
    </row>
    <row r="20" spans="1:12" x14ac:dyDescent="0.4">
      <c r="A20" s="37" t="s">
        <v>173</v>
      </c>
      <c r="B20" s="186">
        <v>0</v>
      </c>
      <c r="C20" s="186">
        <v>989</v>
      </c>
      <c r="D20" s="35">
        <v>0</v>
      </c>
      <c r="E20" s="36">
        <v>-989</v>
      </c>
      <c r="F20" s="186">
        <v>0</v>
      </c>
      <c r="G20" s="186">
        <v>1495</v>
      </c>
      <c r="H20" s="45">
        <v>0</v>
      </c>
      <c r="I20" s="36">
        <v>-1495</v>
      </c>
      <c r="J20" s="35" t="e">
        <v>#DIV/0!</v>
      </c>
      <c r="K20" s="35">
        <v>0.66153846153846152</v>
      </c>
      <c r="L20" s="58" t="e">
        <v>#DIV/0!</v>
      </c>
    </row>
    <row r="21" spans="1:12" x14ac:dyDescent="0.4">
      <c r="A21" s="38" t="s">
        <v>104</v>
      </c>
      <c r="B21" s="182">
        <v>959</v>
      </c>
      <c r="C21" s="182">
        <v>983</v>
      </c>
      <c r="D21" s="35">
        <v>0.97558494404883012</v>
      </c>
      <c r="E21" s="36">
        <v>-24</v>
      </c>
      <c r="F21" s="182">
        <v>1500</v>
      </c>
      <c r="G21" s="182">
        <v>1500</v>
      </c>
      <c r="H21" s="35">
        <v>1</v>
      </c>
      <c r="I21" s="36">
        <v>0</v>
      </c>
      <c r="J21" s="42">
        <v>0.63933333333333331</v>
      </c>
      <c r="K21" s="35">
        <v>0.65533333333333332</v>
      </c>
      <c r="L21" s="34">
        <v>-1.6000000000000014E-2</v>
      </c>
    </row>
    <row r="22" spans="1:12" x14ac:dyDescent="0.4">
      <c r="A22" s="38" t="s">
        <v>123</v>
      </c>
      <c r="B22" s="182">
        <v>1404</v>
      </c>
      <c r="C22" s="182">
        <v>1049</v>
      </c>
      <c r="D22" s="35">
        <v>1.338417540514776</v>
      </c>
      <c r="E22" s="36">
        <v>355</v>
      </c>
      <c r="F22" s="182">
        <v>1460</v>
      </c>
      <c r="G22" s="182">
        <v>1450</v>
      </c>
      <c r="H22" s="42">
        <v>1.0068965517241379</v>
      </c>
      <c r="I22" s="36">
        <v>10</v>
      </c>
      <c r="J22" s="35">
        <v>0.9616438356164384</v>
      </c>
      <c r="K22" s="35">
        <v>0.72344827586206895</v>
      </c>
      <c r="L22" s="34">
        <v>0.23819555975436946</v>
      </c>
    </row>
    <row r="23" spans="1:12" x14ac:dyDescent="0.4">
      <c r="A23" s="38" t="s">
        <v>172</v>
      </c>
      <c r="B23" s="182">
        <v>2282</v>
      </c>
      <c r="C23" s="182">
        <v>2316</v>
      </c>
      <c r="D23" s="35">
        <v>0.98531951640759929</v>
      </c>
      <c r="E23" s="36">
        <v>-34</v>
      </c>
      <c r="F23" s="182">
        <v>2995</v>
      </c>
      <c r="G23" s="182">
        <v>3000</v>
      </c>
      <c r="H23" s="35">
        <v>0.99833333333333329</v>
      </c>
      <c r="I23" s="36">
        <v>-5</v>
      </c>
      <c r="J23" s="35">
        <v>0.76193656093489148</v>
      </c>
      <c r="K23" s="35">
        <v>0.77200000000000002</v>
      </c>
      <c r="L23" s="34">
        <v>-1.0063439065108537E-2</v>
      </c>
    </row>
    <row r="24" spans="1:12" x14ac:dyDescent="0.4">
      <c r="A24" s="38" t="s">
        <v>171</v>
      </c>
      <c r="B24" s="184">
        <v>1221</v>
      </c>
      <c r="C24" s="184">
        <v>1345</v>
      </c>
      <c r="D24" s="35">
        <v>0.90780669144981407</v>
      </c>
      <c r="E24" s="43">
        <v>-124</v>
      </c>
      <c r="F24" s="184">
        <v>1500</v>
      </c>
      <c r="G24" s="184">
        <v>1490</v>
      </c>
      <c r="H24" s="42">
        <v>1.0067114093959733</v>
      </c>
      <c r="I24" s="43">
        <v>10</v>
      </c>
      <c r="J24" s="42">
        <v>0.81399999999999995</v>
      </c>
      <c r="K24" s="35">
        <v>0.90268456375838924</v>
      </c>
      <c r="L24" s="41">
        <v>-8.868456375838929E-2</v>
      </c>
    </row>
    <row r="25" spans="1:12" x14ac:dyDescent="0.4">
      <c r="A25" s="44" t="s">
        <v>170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880</v>
      </c>
      <c r="C26" s="182">
        <v>1275</v>
      </c>
      <c r="D26" s="35">
        <v>0.69019607843137254</v>
      </c>
      <c r="E26" s="36">
        <v>-395</v>
      </c>
      <c r="F26" s="182">
        <v>1490</v>
      </c>
      <c r="G26" s="182">
        <v>1495</v>
      </c>
      <c r="H26" s="35">
        <v>0.99665551839464883</v>
      </c>
      <c r="I26" s="36">
        <v>-5</v>
      </c>
      <c r="J26" s="35">
        <v>0.59060402684563762</v>
      </c>
      <c r="K26" s="35">
        <v>0.85284280936454848</v>
      </c>
      <c r="L26" s="34">
        <v>-0.26223878251891086</v>
      </c>
    </row>
    <row r="27" spans="1:12" x14ac:dyDescent="0.4">
      <c r="A27" s="38" t="s">
        <v>169</v>
      </c>
      <c r="B27" s="182">
        <v>710</v>
      </c>
      <c r="C27" s="182">
        <v>953</v>
      </c>
      <c r="D27" s="35">
        <v>0.74501573976915003</v>
      </c>
      <c r="E27" s="36">
        <v>-243</v>
      </c>
      <c r="F27" s="182">
        <v>1500</v>
      </c>
      <c r="G27" s="182">
        <v>1495</v>
      </c>
      <c r="H27" s="35">
        <v>1.0033444816053512</v>
      </c>
      <c r="I27" s="36">
        <v>5</v>
      </c>
      <c r="J27" s="35">
        <v>0.47333333333333333</v>
      </c>
      <c r="K27" s="35">
        <v>0.63745819397993309</v>
      </c>
      <c r="L27" s="34">
        <v>-0.16412486064659976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442</v>
      </c>
      <c r="C29" s="184">
        <v>390</v>
      </c>
      <c r="D29" s="35">
        <v>1.1333333333333333</v>
      </c>
      <c r="E29" s="43">
        <v>52</v>
      </c>
      <c r="F29" s="184">
        <v>750</v>
      </c>
      <c r="G29" s="184">
        <v>745</v>
      </c>
      <c r="H29" s="42">
        <v>1.0067114093959733</v>
      </c>
      <c r="I29" s="43">
        <v>5</v>
      </c>
      <c r="J29" s="42">
        <v>0.58933333333333338</v>
      </c>
      <c r="K29" s="35">
        <v>0.52348993288590606</v>
      </c>
      <c r="L29" s="41">
        <v>6.5843400447427314E-2</v>
      </c>
    </row>
    <row r="30" spans="1:12" x14ac:dyDescent="0.4">
      <c r="A30" s="44" t="s">
        <v>115</v>
      </c>
      <c r="B30" s="182">
        <v>451</v>
      </c>
      <c r="C30" s="182">
        <v>438</v>
      </c>
      <c r="D30" s="35">
        <v>1.0296803652968036</v>
      </c>
      <c r="E30" s="36">
        <v>13</v>
      </c>
      <c r="F30" s="182">
        <v>750</v>
      </c>
      <c r="G30" s="182">
        <v>740</v>
      </c>
      <c r="H30" s="35">
        <v>1.0135135135135136</v>
      </c>
      <c r="I30" s="36">
        <v>10</v>
      </c>
      <c r="J30" s="35">
        <v>0.60133333333333339</v>
      </c>
      <c r="K30" s="35">
        <v>0.59189189189189184</v>
      </c>
      <c r="L30" s="34">
        <v>9.4414414414415448E-3</v>
      </c>
    </row>
    <row r="31" spans="1:12" x14ac:dyDescent="0.4">
      <c r="A31" s="38" t="s">
        <v>114</v>
      </c>
      <c r="B31" s="182">
        <v>1124</v>
      </c>
      <c r="C31" s="182">
        <v>1073</v>
      </c>
      <c r="D31" s="35">
        <v>1.0475302889095992</v>
      </c>
      <c r="E31" s="36">
        <v>51</v>
      </c>
      <c r="F31" s="182">
        <v>1490</v>
      </c>
      <c r="G31" s="182">
        <v>1500</v>
      </c>
      <c r="H31" s="35">
        <v>0.99333333333333329</v>
      </c>
      <c r="I31" s="36">
        <v>-10</v>
      </c>
      <c r="J31" s="35">
        <v>0.75436241610738253</v>
      </c>
      <c r="K31" s="35">
        <v>0.71533333333333338</v>
      </c>
      <c r="L31" s="34">
        <v>3.9029082774049151E-2</v>
      </c>
    </row>
    <row r="32" spans="1:12" x14ac:dyDescent="0.4">
      <c r="A32" s="44" t="s">
        <v>113</v>
      </c>
      <c r="B32" s="184">
        <v>1484</v>
      </c>
      <c r="C32" s="184">
        <v>1036</v>
      </c>
      <c r="D32" s="35">
        <v>1.4324324324324325</v>
      </c>
      <c r="E32" s="43">
        <v>448</v>
      </c>
      <c r="F32" s="184">
        <v>1645</v>
      </c>
      <c r="G32" s="184">
        <v>1500</v>
      </c>
      <c r="H32" s="42">
        <v>1.0966666666666667</v>
      </c>
      <c r="I32" s="43">
        <v>145</v>
      </c>
      <c r="J32" s="42">
        <v>0.90212765957446805</v>
      </c>
      <c r="K32" s="35">
        <v>0.69066666666666665</v>
      </c>
      <c r="L32" s="41">
        <v>0.2114609929078014</v>
      </c>
    </row>
    <row r="33" spans="1:64" x14ac:dyDescent="0.4">
      <c r="A33" s="44" t="s">
        <v>112</v>
      </c>
      <c r="B33" s="184">
        <v>1131</v>
      </c>
      <c r="C33" s="184">
        <v>1196</v>
      </c>
      <c r="D33" s="42">
        <v>0.94565217391304346</v>
      </c>
      <c r="E33" s="43">
        <v>-65</v>
      </c>
      <c r="F33" s="184">
        <v>1500</v>
      </c>
      <c r="G33" s="184">
        <v>1500</v>
      </c>
      <c r="H33" s="42">
        <v>1</v>
      </c>
      <c r="I33" s="43">
        <v>0</v>
      </c>
      <c r="J33" s="42">
        <v>0.754</v>
      </c>
      <c r="K33" s="42">
        <v>0.79733333333333334</v>
      </c>
      <c r="L33" s="41">
        <v>-4.3333333333333335E-2</v>
      </c>
    </row>
    <row r="34" spans="1:64" x14ac:dyDescent="0.4">
      <c r="A34" s="38" t="s">
        <v>167</v>
      </c>
      <c r="B34" s="182">
        <v>1014</v>
      </c>
      <c r="C34" s="182">
        <v>958</v>
      </c>
      <c r="D34" s="35">
        <v>1.0584551148225469</v>
      </c>
      <c r="E34" s="36">
        <v>56</v>
      </c>
      <c r="F34" s="182">
        <v>1495</v>
      </c>
      <c r="G34" s="182">
        <v>1495</v>
      </c>
      <c r="H34" s="35">
        <v>1</v>
      </c>
      <c r="I34" s="36">
        <v>0</v>
      </c>
      <c r="J34" s="35">
        <v>0.67826086956521736</v>
      </c>
      <c r="K34" s="35">
        <v>0.64080267558528425</v>
      </c>
      <c r="L34" s="34">
        <v>3.7458193979933108E-2</v>
      </c>
    </row>
    <row r="35" spans="1:64" x14ac:dyDescent="0.4">
      <c r="A35" s="44" t="s">
        <v>166</v>
      </c>
      <c r="B35" s="184">
        <v>3261</v>
      </c>
      <c r="C35" s="184">
        <v>977</v>
      </c>
      <c r="D35" s="42">
        <v>3.3377686796315249</v>
      </c>
      <c r="E35" s="43">
        <v>2284</v>
      </c>
      <c r="F35" s="184">
        <v>4110</v>
      </c>
      <c r="G35" s="184">
        <v>1490</v>
      </c>
      <c r="H35" s="42">
        <v>2.7583892617449663</v>
      </c>
      <c r="I35" s="43">
        <v>2620</v>
      </c>
      <c r="J35" s="42">
        <v>0.79343065693430659</v>
      </c>
      <c r="K35" s="42">
        <v>0.65570469798657716</v>
      </c>
      <c r="L35" s="41">
        <v>0.13772595894772943</v>
      </c>
    </row>
    <row r="36" spans="1:64" x14ac:dyDescent="0.4">
      <c r="A36" s="44" t="s">
        <v>205</v>
      </c>
      <c r="B36" s="184">
        <v>0</v>
      </c>
      <c r="C36" s="184">
        <v>0</v>
      </c>
      <c r="D36" s="42" t="e">
        <v>#DIV/0!</v>
      </c>
      <c r="E36" s="43">
        <v>0</v>
      </c>
      <c r="F36" s="184">
        <v>0</v>
      </c>
      <c r="G36" s="184">
        <v>0</v>
      </c>
      <c r="H36" s="42" t="e">
        <v>#DIV/0!</v>
      </c>
      <c r="I36" s="43">
        <v>0</v>
      </c>
      <c r="J36" s="42" t="e">
        <v>#DIV/0!</v>
      </c>
      <c r="K36" s="42" t="e">
        <v>#DIV/0!</v>
      </c>
      <c r="L36" s="41" t="e">
        <v>#DIV/0!</v>
      </c>
    </row>
    <row r="37" spans="1:64" x14ac:dyDescent="0.4">
      <c r="A37" s="44" t="s">
        <v>204</v>
      </c>
      <c r="B37" s="184">
        <v>0</v>
      </c>
      <c r="C37" s="184">
        <v>0</v>
      </c>
      <c r="D37" s="42" t="e">
        <v>#DIV/0!</v>
      </c>
      <c r="E37" s="43">
        <v>0</v>
      </c>
      <c r="F37" s="184">
        <v>0</v>
      </c>
      <c r="G37" s="184">
        <v>0</v>
      </c>
      <c r="H37" s="42" t="e">
        <v>#DIV/0!</v>
      </c>
      <c r="I37" s="43">
        <v>0</v>
      </c>
      <c r="J37" s="42" t="e">
        <v>#DIV/0!</v>
      </c>
      <c r="K37" s="42" t="e">
        <v>#DIV/0!</v>
      </c>
      <c r="L37" s="41" t="e">
        <v>#DIV/0!</v>
      </c>
    </row>
    <row r="38" spans="1:64" x14ac:dyDescent="0.4">
      <c r="A38" s="44" t="s">
        <v>203</v>
      </c>
      <c r="B38" s="184">
        <v>0</v>
      </c>
      <c r="C38" s="184">
        <v>0</v>
      </c>
      <c r="D38" s="42" t="e">
        <v>#DIV/0!</v>
      </c>
      <c r="E38" s="43">
        <v>0</v>
      </c>
      <c r="F38" s="184">
        <v>0</v>
      </c>
      <c r="G38" s="184">
        <v>0</v>
      </c>
      <c r="H38" s="42" t="e">
        <v>#DIV/0!</v>
      </c>
      <c r="I38" s="43">
        <v>0</v>
      </c>
      <c r="J38" s="42" t="e">
        <v>#DIV/0!</v>
      </c>
      <c r="K38" s="42" t="e">
        <v>#DIV/0!</v>
      </c>
      <c r="L38" s="41" t="e">
        <v>#DIV/0!</v>
      </c>
    </row>
    <row r="39" spans="1:64" x14ac:dyDescent="0.4">
      <c r="A39" s="44" t="s">
        <v>202</v>
      </c>
      <c r="B39" s="184">
        <v>0</v>
      </c>
      <c r="C39" s="184">
        <v>0</v>
      </c>
      <c r="D39" s="42" t="e">
        <v>#DIV/0!</v>
      </c>
      <c r="E39" s="43">
        <v>0</v>
      </c>
      <c r="F39" s="184">
        <v>0</v>
      </c>
      <c r="G39" s="184">
        <v>0</v>
      </c>
      <c r="H39" s="42" t="e">
        <v>#DIV/0!</v>
      </c>
      <c r="I39" s="43">
        <v>0</v>
      </c>
      <c r="J39" s="42" t="e">
        <v>#DIV/0!</v>
      </c>
      <c r="K39" s="42" t="e">
        <v>#DIV/0!</v>
      </c>
      <c r="L39" s="41" t="e">
        <v>#DIV/0!</v>
      </c>
    </row>
    <row r="40" spans="1:64" x14ac:dyDescent="0.4">
      <c r="A40" s="69" t="s">
        <v>93</v>
      </c>
      <c r="B40" s="146">
        <v>534</v>
      </c>
      <c r="C40" s="146">
        <v>563</v>
      </c>
      <c r="D40" s="68">
        <v>0.94849023090586149</v>
      </c>
      <c r="E40" s="73">
        <v>-29</v>
      </c>
      <c r="F40" s="146">
        <v>879</v>
      </c>
      <c r="G40" s="146">
        <v>813</v>
      </c>
      <c r="H40" s="68">
        <v>1.0811808118081181</v>
      </c>
      <c r="I40" s="73">
        <v>66</v>
      </c>
      <c r="J40" s="68">
        <v>0.60750853242320824</v>
      </c>
      <c r="K40" s="68">
        <v>0.69249692496924964</v>
      </c>
      <c r="L40" s="72">
        <v>-8.4988392546041402E-2</v>
      </c>
    </row>
    <row r="41" spans="1:64" x14ac:dyDescent="0.4">
      <c r="A41" s="37" t="s">
        <v>109</v>
      </c>
      <c r="B41" s="186">
        <v>300</v>
      </c>
      <c r="C41" s="186">
        <v>345</v>
      </c>
      <c r="D41" s="45">
        <v>0.86956521739130432</v>
      </c>
      <c r="E41" s="51">
        <v>-45</v>
      </c>
      <c r="F41" s="186">
        <v>489</v>
      </c>
      <c r="G41" s="186">
        <v>423</v>
      </c>
      <c r="H41" s="45">
        <v>1.1560283687943262</v>
      </c>
      <c r="I41" s="51">
        <v>66</v>
      </c>
      <c r="J41" s="45">
        <v>0.61349693251533743</v>
      </c>
      <c r="K41" s="45">
        <v>0.81560283687943258</v>
      </c>
      <c r="L41" s="58">
        <v>-0.20210590436409515</v>
      </c>
    </row>
    <row r="42" spans="1:64" x14ac:dyDescent="0.4">
      <c r="A42" s="38" t="s">
        <v>108</v>
      </c>
      <c r="B42" s="182">
        <v>234</v>
      </c>
      <c r="C42" s="182">
        <v>218</v>
      </c>
      <c r="D42" s="35">
        <v>1.073394495412844</v>
      </c>
      <c r="E42" s="36">
        <v>16</v>
      </c>
      <c r="F42" s="182">
        <v>390</v>
      </c>
      <c r="G42" s="182">
        <v>390</v>
      </c>
      <c r="H42" s="35">
        <v>1</v>
      </c>
      <c r="I42" s="36">
        <v>0</v>
      </c>
      <c r="J42" s="35">
        <v>0.6</v>
      </c>
      <c r="K42" s="35">
        <v>0.55897435897435899</v>
      </c>
      <c r="L42" s="34">
        <v>4.1025641025640991E-2</v>
      </c>
    </row>
    <row r="43" spans="1:64" s="29" customFormat="1" x14ac:dyDescent="0.4">
      <c r="A43" s="66" t="s">
        <v>107</v>
      </c>
      <c r="B43" s="145">
        <v>86072</v>
      </c>
      <c r="C43" s="145">
        <v>84309</v>
      </c>
      <c r="D43" s="65">
        <v>1.0209111719982447</v>
      </c>
      <c r="E43" s="80">
        <v>1763</v>
      </c>
      <c r="F43" s="145">
        <v>116591</v>
      </c>
      <c r="G43" s="145">
        <v>121126</v>
      </c>
      <c r="H43" s="65">
        <v>0.96255964863035182</v>
      </c>
      <c r="I43" s="80">
        <v>-4535</v>
      </c>
      <c r="J43" s="65">
        <v>0.73823880059352776</v>
      </c>
      <c r="K43" s="65">
        <v>0.69604378911216425</v>
      </c>
      <c r="L43" s="75">
        <v>4.2195011481363509E-2</v>
      </c>
    </row>
    <row r="44" spans="1:64" x14ac:dyDescent="0.4">
      <c r="A44" s="38" t="s">
        <v>84</v>
      </c>
      <c r="B44" s="189">
        <v>35100</v>
      </c>
      <c r="C44" s="190">
        <v>33220</v>
      </c>
      <c r="D44" s="39">
        <v>1.0565924142083083</v>
      </c>
      <c r="E44" s="43">
        <v>1880</v>
      </c>
      <c r="F44" s="189">
        <v>44113</v>
      </c>
      <c r="G44" s="182">
        <v>43761</v>
      </c>
      <c r="H44" s="42">
        <v>1.0080436918717579</v>
      </c>
      <c r="I44" s="48">
        <v>352</v>
      </c>
      <c r="J44" s="35">
        <v>0.79568381202820027</v>
      </c>
      <c r="K44" s="35">
        <v>0.7591234203971573</v>
      </c>
      <c r="L44" s="46">
        <v>3.6560391631042966E-2</v>
      </c>
    </row>
    <row r="45" spans="1:64" x14ac:dyDescent="0.4">
      <c r="A45" s="38" t="s">
        <v>165</v>
      </c>
      <c r="B45" s="183">
        <v>1370</v>
      </c>
      <c r="C45" s="198">
        <v>1484</v>
      </c>
      <c r="D45" s="45">
        <v>0.9231805929919138</v>
      </c>
      <c r="E45" s="43">
        <v>-114</v>
      </c>
      <c r="F45" s="183">
        <v>2156</v>
      </c>
      <c r="G45" s="197">
        <v>2158</v>
      </c>
      <c r="H45" s="42">
        <v>0.99907321594068577</v>
      </c>
      <c r="I45" s="48">
        <v>-2</v>
      </c>
      <c r="J45" s="35">
        <v>0.63543599257884975</v>
      </c>
      <c r="K45" s="35">
        <v>0.68767377201112145</v>
      </c>
      <c r="L45" s="46">
        <v>-5.2237779432271703E-2</v>
      </c>
    </row>
    <row r="46" spans="1:64" x14ac:dyDescent="0.4">
      <c r="A46" s="38" t="s">
        <v>105</v>
      </c>
      <c r="B46" s="183">
        <v>3943</v>
      </c>
      <c r="C46" s="197">
        <v>2792</v>
      </c>
      <c r="D46" s="45">
        <v>1.4122492836676217</v>
      </c>
      <c r="E46" s="43">
        <v>1151</v>
      </c>
      <c r="F46" s="183">
        <v>5138</v>
      </c>
      <c r="G46" s="197">
        <v>4150</v>
      </c>
      <c r="H46" s="50">
        <v>1.2380722891566265</v>
      </c>
      <c r="I46" s="48">
        <v>988</v>
      </c>
      <c r="J46" s="35">
        <v>0.76741922927209028</v>
      </c>
      <c r="K46" s="35">
        <v>0.67277108433734945</v>
      </c>
      <c r="L46" s="46">
        <v>9.464814493474083E-2</v>
      </c>
    </row>
    <row r="47" spans="1:64" x14ac:dyDescent="0.4">
      <c r="A47" s="44" t="s">
        <v>104</v>
      </c>
      <c r="B47" s="183">
        <v>6475</v>
      </c>
      <c r="C47" s="197">
        <v>6842</v>
      </c>
      <c r="D47" s="47">
        <v>0.9463607132417422</v>
      </c>
      <c r="E47" s="48">
        <v>-367</v>
      </c>
      <c r="F47" s="183">
        <v>10764</v>
      </c>
      <c r="G47" s="200">
        <v>12420</v>
      </c>
      <c r="H47" s="50">
        <v>0.8666666666666667</v>
      </c>
      <c r="I47" s="53">
        <v>-1656</v>
      </c>
      <c r="J47" s="47">
        <v>0.6015421776291342</v>
      </c>
      <c r="K47" s="47">
        <v>0.55088566827697261</v>
      </c>
      <c r="L47" s="55">
        <v>5.0656509352161594E-2</v>
      </c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</row>
    <row r="48" spans="1:64" s="54" customFormat="1" x14ac:dyDescent="0.4">
      <c r="A48" s="44" t="s">
        <v>103</v>
      </c>
      <c r="B48" s="183">
        <v>4100</v>
      </c>
      <c r="C48" s="199">
        <v>4536</v>
      </c>
      <c r="D48" s="47">
        <v>0.90388007054673725</v>
      </c>
      <c r="E48" s="48">
        <v>-436</v>
      </c>
      <c r="F48" s="183">
        <v>7060</v>
      </c>
      <c r="G48" s="197">
        <v>7239</v>
      </c>
      <c r="H48" s="50">
        <v>0.97527282773863788</v>
      </c>
      <c r="I48" s="53">
        <v>-179</v>
      </c>
      <c r="J48" s="47">
        <v>0.58073654390934848</v>
      </c>
      <c r="K48" s="56">
        <v>0.62660588479071699</v>
      </c>
      <c r="L48" s="55">
        <v>-4.5869340881368514E-2</v>
      </c>
    </row>
    <row r="49" spans="1:12" x14ac:dyDescent="0.4">
      <c r="A49" s="38" t="s">
        <v>82</v>
      </c>
      <c r="B49" s="183">
        <v>13666</v>
      </c>
      <c r="C49" s="197">
        <v>13988</v>
      </c>
      <c r="D49" s="49">
        <v>0.97698026880183009</v>
      </c>
      <c r="E49" s="52">
        <v>-322</v>
      </c>
      <c r="F49" s="183">
        <v>17505</v>
      </c>
      <c r="G49" s="198">
        <v>20690</v>
      </c>
      <c r="H49" s="47">
        <v>0.84606089898501691</v>
      </c>
      <c r="I49" s="48">
        <v>-3185</v>
      </c>
      <c r="J49" s="49">
        <v>0.78069123107683513</v>
      </c>
      <c r="K49" s="47">
        <v>0.67607539874335432</v>
      </c>
      <c r="L49" s="46">
        <v>0.10461583233348082</v>
      </c>
    </row>
    <row r="50" spans="1:12" x14ac:dyDescent="0.4">
      <c r="A50" s="38" t="s">
        <v>83</v>
      </c>
      <c r="B50" s="188">
        <v>8596</v>
      </c>
      <c r="C50" s="182">
        <v>8254</v>
      </c>
      <c r="D50" s="49">
        <v>1.0414344560213229</v>
      </c>
      <c r="E50" s="53">
        <v>342</v>
      </c>
      <c r="F50" s="188">
        <v>10827</v>
      </c>
      <c r="G50" s="182">
        <v>11090</v>
      </c>
      <c r="H50" s="47">
        <v>0.97628494138863842</v>
      </c>
      <c r="I50" s="48">
        <v>-263</v>
      </c>
      <c r="J50" s="47">
        <v>0.79394107324281893</v>
      </c>
      <c r="K50" s="47">
        <v>0.74427412082957622</v>
      </c>
      <c r="L50" s="46">
        <v>4.9666952413242704E-2</v>
      </c>
    </row>
    <row r="51" spans="1:12" x14ac:dyDescent="0.4">
      <c r="A51" s="38" t="s">
        <v>81</v>
      </c>
      <c r="B51" s="187">
        <v>2132</v>
      </c>
      <c r="C51" s="182">
        <v>2254</v>
      </c>
      <c r="D51" s="49">
        <v>0.94587400177462289</v>
      </c>
      <c r="E51" s="48">
        <v>-122</v>
      </c>
      <c r="F51" s="187">
        <v>2790</v>
      </c>
      <c r="G51" s="182">
        <v>2788</v>
      </c>
      <c r="H51" s="42">
        <v>1.0007173601147776</v>
      </c>
      <c r="I51" s="36">
        <v>2</v>
      </c>
      <c r="J51" s="35">
        <v>0.76415770609319</v>
      </c>
      <c r="K51" s="47">
        <v>0.8084648493543759</v>
      </c>
      <c r="L51" s="46">
        <v>-4.43071432611859E-2</v>
      </c>
    </row>
    <row r="52" spans="1:12" x14ac:dyDescent="0.4">
      <c r="A52" s="38" t="s">
        <v>164</v>
      </c>
      <c r="B52" s="183">
        <v>1026</v>
      </c>
      <c r="C52" s="186">
        <v>775</v>
      </c>
      <c r="D52" s="45">
        <v>1.3238709677419356</v>
      </c>
      <c r="E52" s="43">
        <v>251</v>
      </c>
      <c r="F52" s="183">
        <v>1660</v>
      </c>
      <c r="G52" s="197">
        <v>1660</v>
      </c>
      <c r="H52" s="42">
        <v>1</v>
      </c>
      <c r="I52" s="36">
        <v>0</v>
      </c>
      <c r="J52" s="35">
        <v>0.61807228915662649</v>
      </c>
      <c r="K52" s="35">
        <v>0.46686746987951805</v>
      </c>
      <c r="L52" s="34">
        <v>0.15120481927710844</v>
      </c>
    </row>
    <row r="53" spans="1:12" x14ac:dyDescent="0.4">
      <c r="A53" s="38" t="s">
        <v>80</v>
      </c>
      <c r="B53" s="185">
        <v>1808</v>
      </c>
      <c r="C53" s="182">
        <v>2504</v>
      </c>
      <c r="D53" s="45">
        <v>0.72204472843450485</v>
      </c>
      <c r="E53" s="43">
        <v>-696</v>
      </c>
      <c r="F53" s="185">
        <v>2700</v>
      </c>
      <c r="G53" s="182">
        <v>2790</v>
      </c>
      <c r="H53" s="42">
        <v>0.967741935483871</v>
      </c>
      <c r="I53" s="36">
        <v>-90</v>
      </c>
      <c r="J53" s="35">
        <v>0.66962962962962957</v>
      </c>
      <c r="K53" s="35">
        <v>0.89749103942652331</v>
      </c>
      <c r="L53" s="34">
        <v>-0.22786140979689373</v>
      </c>
    </row>
    <row r="54" spans="1:12" x14ac:dyDescent="0.4">
      <c r="A54" s="44" t="s">
        <v>78</v>
      </c>
      <c r="B54" s="183">
        <v>1522</v>
      </c>
      <c r="C54" s="184">
        <v>1373</v>
      </c>
      <c r="D54" s="45">
        <v>1.1085214857975236</v>
      </c>
      <c r="E54" s="43">
        <v>149</v>
      </c>
      <c r="F54" s="183">
        <v>2709</v>
      </c>
      <c r="G54" s="184">
        <v>2790</v>
      </c>
      <c r="H54" s="42">
        <v>0.97096774193548385</v>
      </c>
      <c r="I54" s="36">
        <v>-81</v>
      </c>
      <c r="J54" s="35">
        <v>0.56183093392395722</v>
      </c>
      <c r="K54" s="42">
        <v>0.49211469534050178</v>
      </c>
      <c r="L54" s="41">
        <v>6.9716238583455437E-2</v>
      </c>
    </row>
    <row r="55" spans="1:12" x14ac:dyDescent="0.4">
      <c r="A55" s="38" t="s">
        <v>101</v>
      </c>
      <c r="B55" s="183">
        <v>0</v>
      </c>
      <c r="C55" s="182">
        <v>0</v>
      </c>
      <c r="D55" s="45" t="e">
        <v>#DIV/0!</v>
      </c>
      <c r="E55" s="36">
        <v>0</v>
      </c>
      <c r="F55" s="183">
        <v>0</v>
      </c>
      <c r="G55" s="182">
        <v>0</v>
      </c>
      <c r="H55" s="42" t="e">
        <v>#DIV/0!</v>
      </c>
      <c r="I55" s="36">
        <v>0</v>
      </c>
      <c r="J55" s="35" t="e">
        <v>#DIV/0!</v>
      </c>
      <c r="K55" s="35" t="e">
        <v>#DIV/0!</v>
      </c>
      <c r="L55" s="34" t="e">
        <v>#DIV/0!</v>
      </c>
    </row>
    <row r="56" spans="1:12" x14ac:dyDescent="0.4">
      <c r="A56" s="38" t="s">
        <v>79</v>
      </c>
      <c r="B56" s="183">
        <v>1544</v>
      </c>
      <c r="C56" s="182">
        <v>1432</v>
      </c>
      <c r="D56" s="45">
        <v>1.0782122905027933</v>
      </c>
      <c r="E56" s="36">
        <v>112</v>
      </c>
      <c r="F56" s="183">
        <v>2709</v>
      </c>
      <c r="G56" s="182">
        <v>2790</v>
      </c>
      <c r="H56" s="35">
        <v>0.97096774193548385</v>
      </c>
      <c r="I56" s="36">
        <v>-81</v>
      </c>
      <c r="J56" s="35">
        <v>0.5699520118124769</v>
      </c>
      <c r="K56" s="35">
        <v>0.51326164874551972</v>
      </c>
      <c r="L56" s="34">
        <v>5.6690363066957183E-2</v>
      </c>
    </row>
    <row r="57" spans="1:12" x14ac:dyDescent="0.4">
      <c r="A57" s="38" t="s">
        <v>75</v>
      </c>
      <c r="B57" s="183">
        <v>2919</v>
      </c>
      <c r="C57" s="182">
        <v>2992</v>
      </c>
      <c r="D57" s="45">
        <v>0.97560160427807485</v>
      </c>
      <c r="E57" s="36">
        <v>-73</v>
      </c>
      <c r="F57" s="183">
        <v>3600</v>
      </c>
      <c r="G57" s="182">
        <v>3780</v>
      </c>
      <c r="H57" s="35">
        <v>0.95238095238095233</v>
      </c>
      <c r="I57" s="36">
        <v>-180</v>
      </c>
      <c r="J57" s="35">
        <v>0.81083333333333329</v>
      </c>
      <c r="K57" s="35">
        <v>0.79153439153439153</v>
      </c>
      <c r="L57" s="34">
        <v>1.929894179894176E-2</v>
      </c>
    </row>
    <row r="58" spans="1:12" x14ac:dyDescent="0.4">
      <c r="A58" s="38" t="s">
        <v>77</v>
      </c>
      <c r="B58" s="183">
        <v>861</v>
      </c>
      <c r="C58" s="182">
        <v>899</v>
      </c>
      <c r="D58" s="45">
        <v>0.9577308120133482</v>
      </c>
      <c r="E58" s="36">
        <v>-38</v>
      </c>
      <c r="F58" s="183">
        <v>1200</v>
      </c>
      <c r="G58" s="182">
        <v>1360</v>
      </c>
      <c r="H58" s="35">
        <v>0.88235294117647056</v>
      </c>
      <c r="I58" s="36">
        <v>-160</v>
      </c>
      <c r="J58" s="35">
        <v>0.71750000000000003</v>
      </c>
      <c r="K58" s="35">
        <v>0.66102941176470587</v>
      </c>
      <c r="L58" s="34">
        <v>5.6470588235294161E-2</v>
      </c>
    </row>
    <row r="59" spans="1:12" x14ac:dyDescent="0.4">
      <c r="A59" s="38" t="s">
        <v>76</v>
      </c>
      <c r="B59" s="183">
        <v>1010</v>
      </c>
      <c r="C59" s="182">
        <v>964</v>
      </c>
      <c r="D59" s="45">
        <v>1.0477178423236515</v>
      </c>
      <c r="E59" s="36">
        <v>46</v>
      </c>
      <c r="F59" s="183">
        <v>1660</v>
      </c>
      <c r="G59" s="182">
        <v>1660</v>
      </c>
      <c r="H59" s="35">
        <v>1</v>
      </c>
      <c r="I59" s="36">
        <v>0</v>
      </c>
      <c r="J59" s="35">
        <v>0.60843373493975905</v>
      </c>
      <c r="K59" s="35">
        <v>0.58072289156626511</v>
      </c>
      <c r="L59" s="34">
        <v>2.7710843373493943E-2</v>
      </c>
    </row>
    <row r="60" spans="1:12" x14ac:dyDescent="0.4">
      <c r="A60" s="66" t="s">
        <v>99</v>
      </c>
      <c r="B60" s="140"/>
      <c r="C60" s="140"/>
      <c r="D60" s="138"/>
      <c r="E60" s="139"/>
      <c r="F60" s="140"/>
      <c r="G60" s="140"/>
      <c r="H60" s="138"/>
      <c r="I60" s="139"/>
      <c r="J60" s="138"/>
      <c r="K60" s="138"/>
      <c r="L60" s="137"/>
    </row>
    <row r="61" spans="1:12" x14ac:dyDescent="0.4">
      <c r="A61" s="109" t="s">
        <v>163</v>
      </c>
      <c r="B61" s="196"/>
      <c r="C61" s="195"/>
      <c r="D61" s="134"/>
      <c r="E61" s="133"/>
      <c r="F61" s="196"/>
      <c r="G61" s="195"/>
      <c r="H61" s="134"/>
      <c r="I61" s="133"/>
      <c r="J61" s="132"/>
      <c r="K61" s="132"/>
      <c r="L61" s="131"/>
    </row>
    <row r="62" spans="1:12" x14ac:dyDescent="0.4">
      <c r="A62" s="33" t="s">
        <v>162</v>
      </c>
      <c r="B62" s="194"/>
      <c r="C62" s="193"/>
      <c r="D62" s="128"/>
      <c r="E62" s="127"/>
      <c r="F62" s="194"/>
      <c r="G62" s="193"/>
      <c r="H62" s="128"/>
      <c r="I62" s="127"/>
      <c r="J62" s="126"/>
      <c r="K62" s="126"/>
      <c r="L62" s="125"/>
    </row>
    <row r="63" spans="1:12" x14ac:dyDescent="0.4">
      <c r="C63" s="27"/>
      <c r="E63" s="28"/>
      <c r="G63" s="27"/>
      <c r="I63" s="28"/>
      <c r="K63" s="27"/>
    </row>
    <row r="64" spans="1:12" x14ac:dyDescent="0.4">
      <c r="C64" s="27"/>
      <c r="E64" s="28"/>
      <c r="G64" s="27"/>
      <c r="I64" s="28"/>
      <c r="K64" s="27"/>
    </row>
    <row r="65" spans="3:11" x14ac:dyDescent="0.4">
      <c r="C65" s="27"/>
      <c r="E65" s="28"/>
      <c r="G65" s="27"/>
      <c r="I65" s="28"/>
      <c r="K65" s="27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2008年11月上旬航空旅客輸送実績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11月(中旬)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211</v>
      </c>
      <c r="C4" s="277" t="s">
        <v>210</v>
      </c>
      <c r="D4" s="261" t="s">
        <v>90</v>
      </c>
      <c r="E4" s="261"/>
      <c r="F4" s="258" t="s">
        <v>211</v>
      </c>
      <c r="G4" s="258" t="s">
        <v>210</v>
      </c>
      <c r="H4" s="261" t="s">
        <v>90</v>
      </c>
      <c r="I4" s="261"/>
      <c r="J4" s="258" t="s">
        <v>211</v>
      </c>
      <c r="K4" s="258" t="s">
        <v>210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160094</v>
      </c>
      <c r="C6" s="110">
        <v>165476</v>
      </c>
      <c r="D6" s="76">
        <v>0.96747564601513214</v>
      </c>
      <c r="E6" s="77">
        <v>-5382</v>
      </c>
      <c r="F6" s="110">
        <v>229224</v>
      </c>
      <c r="G6" s="110">
        <v>239050</v>
      </c>
      <c r="H6" s="76">
        <v>0.95889562852959631</v>
      </c>
      <c r="I6" s="77">
        <v>-9826</v>
      </c>
      <c r="J6" s="76">
        <v>0.69841726869786758</v>
      </c>
      <c r="K6" s="76">
        <v>0.69222338422924079</v>
      </c>
      <c r="L6" s="90">
        <v>6.1938844686267869E-3</v>
      </c>
    </row>
    <row r="7" spans="1:17" s="57" customFormat="1" x14ac:dyDescent="0.4">
      <c r="A7" s="66" t="s">
        <v>87</v>
      </c>
      <c r="B7" s="110">
        <v>77976</v>
      </c>
      <c r="C7" s="110">
        <v>79474</v>
      </c>
      <c r="D7" s="76">
        <v>0.98115106827390086</v>
      </c>
      <c r="E7" s="77">
        <v>-1498</v>
      </c>
      <c r="F7" s="110">
        <v>112726</v>
      </c>
      <c r="G7" s="110">
        <v>116725</v>
      </c>
      <c r="H7" s="76">
        <v>0.96573998714928255</v>
      </c>
      <c r="I7" s="77">
        <v>-3999</v>
      </c>
      <c r="J7" s="76">
        <v>0.69173039050440888</v>
      </c>
      <c r="K7" s="76">
        <v>0.6808652816448918</v>
      </c>
      <c r="L7" s="90">
        <v>1.0865108859517081E-2</v>
      </c>
    </row>
    <row r="8" spans="1:17" x14ac:dyDescent="0.4">
      <c r="A8" s="69" t="s">
        <v>95</v>
      </c>
      <c r="B8" s="121">
        <v>60536</v>
      </c>
      <c r="C8" s="121">
        <v>63630</v>
      </c>
      <c r="D8" s="88">
        <v>0.95137513751375136</v>
      </c>
      <c r="E8" s="74">
        <v>-3094</v>
      </c>
      <c r="F8" s="121">
        <v>88252</v>
      </c>
      <c r="G8" s="121">
        <v>93789</v>
      </c>
      <c r="H8" s="88">
        <v>0.94096322596466542</v>
      </c>
      <c r="I8" s="74">
        <v>-5537</v>
      </c>
      <c r="J8" s="88">
        <v>0.68594479445225043</v>
      </c>
      <c r="K8" s="88">
        <v>0.67843776988772675</v>
      </c>
      <c r="L8" s="87">
        <v>7.5070245645236788E-3</v>
      </c>
    </row>
    <row r="9" spans="1:17" x14ac:dyDescent="0.4">
      <c r="A9" s="37" t="s">
        <v>84</v>
      </c>
      <c r="B9" s="191">
        <v>37472</v>
      </c>
      <c r="C9" s="191">
        <v>35882</v>
      </c>
      <c r="D9" s="82">
        <v>1.044311911264701</v>
      </c>
      <c r="E9" s="83">
        <v>1590</v>
      </c>
      <c r="F9" s="191">
        <v>54353</v>
      </c>
      <c r="G9" s="191">
        <v>52239</v>
      </c>
      <c r="H9" s="82">
        <v>1.0404678496908439</v>
      </c>
      <c r="I9" s="83">
        <v>2114</v>
      </c>
      <c r="J9" s="82">
        <v>0.68941916729527353</v>
      </c>
      <c r="K9" s="82">
        <v>0.68688144872604762</v>
      </c>
      <c r="L9" s="81">
        <v>2.5377185692259108E-3</v>
      </c>
    </row>
    <row r="10" spans="1:17" x14ac:dyDescent="0.4">
      <c r="A10" s="38" t="s">
        <v>86</v>
      </c>
      <c r="B10" s="191">
        <v>3372</v>
      </c>
      <c r="C10" s="191">
        <v>3477</v>
      </c>
      <c r="D10" s="84">
        <v>0.96980155306298532</v>
      </c>
      <c r="E10" s="71">
        <v>-105</v>
      </c>
      <c r="F10" s="191">
        <v>5000</v>
      </c>
      <c r="G10" s="191">
        <v>5000</v>
      </c>
      <c r="H10" s="84">
        <v>1</v>
      </c>
      <c r="I10" s="71">
        <v>0</v>
      </c>
      <c r="J10" s="84">
        <v>0.6744</v>
      </c>
      <c r="K10" s="84">
        <v>0.69540000000000002</v>
      </c>
      <c r="L10" s="89">
        <v>-2.1000000000000019E-2</v>
      </c>
    </row>
    <row r="11" spans="1:17" x14ac:dyDescent="0.4">
      <c r="A11" s="38" t="s">
        <v>104</v>
      </c>
      <c r="B11" s="191">
        <v>4820</v>
      </c>
      <c r="C11" s="191">
        <v>5494</v>
      </c>
      <c r="D11" s="84">
        <v>0.87732071350564256</v>
      </c>
      <c r="E11" s="71">
        <v>-674</v>
      </c>
      <c r="F11" s="191">
        <v>7005</v>
      </c>
      <c r="G11" s="191">
        <v>9060</v>
      </c>
      <c r="H11" s="84">
        <v>0.77317880794701987</v>
      </c>
      <c r="I11" s="71">
        <v>-2055</v>
      </c>
      <c r="J11" s="84">
        <v>0.68807994289793006</v>
      </c>
      <c r="K11" s="84">
        <v>0.60640176600441498</v>
      </c>
      <c r="L11" s="89">
        <v>8.1678176893515086E-2</v>
      </c>
    </row>
    <row r="12" spans="1:17" x14ac:dyDescent="0.4">
      <c r="A12" s="38" t="s">
        <v>82</v>
      </c>
      <c r="B12" s="191">
        <v>6513</v>
      </c>
      <c r="C12" s="191">
        <v>5965</v>
      </c>
      <c r="D12" s="84">
        <v>1.0918692372170997</v>
      </c>
      <c r="E12" s="71">
        <v>548</v>
      </c>
      <c r="F12" s="191">
        <v>9570</v>
      </c>
      <c r="G12" s="191">
        <v>7420</v>
      </c>
      <c r="H12" s="84">
        <v>1.2897574123989219</v>
      </c>
      <c r="I12" s="71">
        <v>2150</v>
      </c>
      <c r="J12" s="84">
        <v>0.680564263322884</v>
      </c>
      <c r="K12" s="84">
        <v>0.8039083557951483</v>
      </c>
      <c r="L12" s="89">
        <v>-0.1233440924722643</v>
      </c>
    </row>
    <row r="13" spans="1:17" x14ac:dyDescent="0.4">
      <c r="A13" s="38" t="s">
        <v>83</v>
      </c>
      <c r="B13" s="191">
        <v>8359</v>
      </c>
      <c r="C13" s="191">
        <v>6929</v>
      </c>
      <c r="D13" s="84">
        <v>1.2063789868667918</v>
      </c>
      <c r="E13" s="71">
        <v>1430</v>
      </c>
      <c r="F13" s="191">
        <v>12324</v>
      </c>
      <c r="G13" s="191">
        <v>12324</v>
      </c>
      <c r="H13" s="84">
        <v>1</v>
      </c>
      <c r="I13" s="71">
        <v>0</v>
      </c>
      <c r="J13" s="84">
        <v>0.67827004219409281</v>
      </c>
      <c r="K13" s="84">
        <v>0.56223628691983119</v>
      </c>
      <c r="L13" s="89">
        <v>0.11603375527426163</v>
      </c>
    </row>
    <row r="14" spans="1:17" x14ac:dyDescent="0.4">
      <c r="A14" s="38" t="s">
        <v>128</v>
      </c>
      <c r="B14" s="191">
        <v>0</v>
      </c>
      <c r="C14" s="191">
        <v>3789</v>
      </c>
      <c r="D14" s="84">
        <v>0</v>
      </c>
      <c r="E14" s="71">
        <v>-3789</v>
      </c>
      <c r="F14" s="191">
        <v>0</v>
      </c>
      <c r="G14" s="191">
        <v>4881</v>
      </c>
      <c r="H14" s="84">
        <v>0</v>
      </c>
      <c r="I14" s="71">
        <v>-4881</v>
      </c>
      <c r="J14" s="84" t="e">
        <v>#DIV/0!</v>
      </c>
      <c r="K14" s="84">
        <v>0.77627535341118625</v>
      </c>
      <c r="L14" s="89" t="e">
        <v>#DIV/0!</v>
      </c>
    </row>
    <row r="15" spans="1:17" x14ac:dyDescent="0.4">
      <c r="A15" s="40" t="s">
        <v>177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176</v>
      </c>
      <c r="B16" s="191">
        <v>0</v>
      </c>
      <c r="C16" s="191">
        <v>2094</v>
      </c>
      <c r="D16" s="84">
        <v>0</v>
      </c>
      <c r="E16" s="71">
        <v>-2094</v>
      </c>
      <c r="F16" s="191">
        <v>0</v>
      </c>
      <c r="G16" s="191">
        <v>2865</v>
      </c>
      <c r="H16" s="82">
        <v>0</v>
      </c>
      <c r="I16" s="83">
        <v>-2865</v>
      </c>
      <c r="J16" s="86" t="e">
        <v>#DIV/0!</v>
      </c>
      <c r="K16" s="86">
        <v>0.73089005235602089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33" t="s">
        <v>174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16886</v>
      </c>
      <c r="C19" s="121">
        <v>15259</v>
      </c>
      <c r="D19" s="88">
        <v>1.1066255980077331</v>
      </c>
      <c r="E19" s="74">
        <v>1627</v>
      </c>
      <c r="F19" s="121">
        <v>23655</v>
      </c>
      <c r="G19" s="121">
        <v>22095</v>
      </c>
      <c r="H19" s="88">
        <v>1.0706042090970809</v>
      </c>
      <c r="I19" s="74">
        <v>1560</v>
      </c>
      <c r="J19" s="88">
        <v>0.71384485309659695</v>
      </c>
      <c r="K19" s="88">
        <v>0.6906087350079203</v>
      </c>
      <c r="L19" s="87">
        <v>2.3236118088676649E-2</v>
      </c>
    </row>
    <row r="20" spans="1:12" x14ac:dyDescent="0.4">
      <c r="A20" s="37" t="s">
        <v>173</v>
      </c>
      <c r="B20" s="182">
        <v>0</v>
      </c>
      <c r="C20" s="191">
        <v>920</v>
      </c>
      <c r="D20" s="82">
        <v>0</v>
      </c>
      <c r="E20" s="83">
        <v>-920</v>
      </c>
      <c r="F20" s="191">
        <v>0</v>
      </c>
      <c r="G20" s="186">
        <v>1495</v>
      </c>
      <c r="H20" s="82">
        <v>0</v>
      </c>
      <c r="I20" s="83">
        <v>-1495</v>
      </c>
      <c r="J20" s="82" t="e">
        <v>#DIV/0!</v>
      </c>
      <c r="K20" s="82">
        <v>0.61538461538461542</v>
      </c>
      <c r="L20" s="81" t="e">
        <v>#DIV/0!</v>
      </c>
    </row>
    <row r="21" spans="1:12" x14ac:dyDescent="0.4">
      <c r="A21" s="38" t="s">
        <v>104</v>
      </c>
      <c r="B21" s="206">
        <v>1140</v>
      </c>
      <c r="C21" s="191">
        <v>1071</v>
      </c>
      <c r="D21" s="84">
        <v>1.0644257703081232</v>
      </c>
      <c r="E21" s="71">
        <v>69</v>
      </c>
      <c r="F21" s="191">
        <v>1485</v>
      </c>
      <c r="G21" s="186">
        <v>1500</v>
      </c>
      <c r="H21" s="84">
        <v>0.99</v>
      </c>
      <c r="I21" s="71">
        <v>-15</v>
      </c>
      <c r="J21" s="84">
        <v>0.76767676767676762</v>
      </c>
      <c r="K21" s="84">
        <v>0.71399999999999997</v>
      </c>
      <c r="L21" s="89">
        <v>5.3676767676767656E-2</v>
      </c>
    </row>
    <row r="22" spans="1:12" x14ac:dyDescent="0.4">
      <c r="A22" s="38" t="s">
        <v>123</v>
      </c>
      <c r="B22" s="182">
        <v>1350</v>
      </c>
      <c r="C22" s="191">
        <v>1106</v>
      </c>
      <c r="D22" s="84">
        <v>1.2206148282097649</v>
      </c>
      <c r="E22" s="71">
        <v>244</v>
      </c>
      <c r="F22" s="191">
        <v>1460</v>
      </c>
      <c r="G22" s="186">
        <v>1450</v>
      </c>
      <c r="H22" s="84">
        <v>1.0068965517241379</v>
      </c>
      <c r="I22" s="71">
        <v>10</v>
      </c>
      <c r="J22" s="84">
        <v>0.92465753424657537</v>
      </c>
      <c r="K22" s="84">
        <v>0.76275862068965516</v>
      </c>
      <c r="L22" s="89">
        <v>0.16189891355692021</v>
      </c>
    </row>
    <row r="23" spans="1:12" x14ac:dyDescent="0.4">
      <c r="A23" s="38" t="s">
        <v>172</v>
      </c>
      <c r="B23" s="182">
        <v>2161</v>
      </c>
      <c r="C23" s="191">
        <v>2134</v>
      </c>
      <c r="D23" s="84">
        <v>1.0126522961574509</v>
      </c>
      <c r="E23" s="71">
        <v>27</v>
      </c>
      <c r="F23" s="191">
        <v>2995</v>
      </c>
      <c r="G23" s="186">
        <v>3000</v>
      </c>
      <c r="H23" s="84">
        <v>0.99833333333333329</v>
      </c>
      <c r="I23" s="71">
        <v>-5</v>
      </c>
      <c r="J23" s="84">
        <v>0.72153589315525879</v>
      </c>
      <c r="K23" s="84">
        <v>0.71133333333333337</v>
      </c>
      <c r="L23" s="89">
        <v>1.0202559821925417E-2</v>
      </c>
    </row>
    <row r="24" spans="1:12" x14ac:dyDescent="0.4">
      <c r="A24" s="38" t="s">
        <v>171</v>
      </c>
      <c r="B24" s="184">
        <v>1115</v>
      </c>
      <c r="C24" s="191">
        <v>1062</v>
      </c>
      <c r="D24" s="79">
        <v>1.0499058380414312</v>
      </c>
      <c r="E24" s="70">
        <v>53</v>
      </c>
      <c r="F24" s="191">
        <v>1495</v>
      </c>
      <c r="G24" s="186">
        <v>1495</v>
      </c>
      <c r="H24" s="79">
        <v>1</v>
      </c>
      <c r="I24" s="70">
        <v>0</v>
      </c>
      <c r="J24" s="79">
        <v>0.74581939799331098</v>
      </c>
      <c r="K24" s="79">
        <v>0.71036789297658864</v>
      </c>
      <c r="L24" s="78">
        <v>3.545150501672234E-2</v>
      </c>
    </row>
    <row r="25" spans="1:12" x14ac:dyDescent="0.4">
      <c r="A25" s="44" t="s">
        <v>170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747</v>
      </c>
      <c r="C26" s="191">
        <v>957</v>
      </c>
      <c r="D26" s="84">
        <v>0.78056426332288398</v>
      </c>
      <c r="E26" s="71">
        <v>-210</v>
      </c>
      <c r="F26" s="191">
        <v>1340</v>
      </c>
      <c r="G26" s="186">
        <v>1490</v>
      </c>
      <c r="H26" s="84">
        <v>0.89932885906040272</v>
      </c>
      <c r="I26" s="71">
        <v>-150</v>
      </c>
      <c r="J26" s="84">
        <v>0.55746268656716413</v>
      </c>
      <c r="K26" s="84">
        <v>0.64228187919463087</v>
      </c>
      <c r="L26" s="89">
        <v>-8.4819192627466733E-2</v>
      </c>
    </row>
    <row r="27" spans="1:12" x14ac:dyDescent="0.4">
      <c r="A27" s="38" t="s">
        <v>169</v>
      </c>
      <c r="B27" s="182">
        <v>700</v>
      </c>
      <c r="C27" s="191">
        <v>854</v>
      </c>
      <c r="D27" s="84">
        <v>0.81967213114754101</v>
      </c>
      <c r="E27" s="71">
        <v>-154</v>
      </c>
      <c r="F27" s="191">
        <v>1495</v>
      </c>
      <c r="G27" s="186">
        <v>1490</v>
      </c>
      <c r="H27" s="84">
        <v>1.0033557046979866</v>
      </c>
      <c r="I27" s="71">
        <v>5</v>
      </c>
      <c r="J27" s="84">
        <v>0.4682274247491639</v>
      </c>
      <c r="K27" s="84">
        <v>0.5731543624161074</v>
      </c>
      <c r="L27" s="89">
        <v>-0.1049269376669435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467</v>
      </c>
      <c r="C29" s="191">
        <v>586</v>
      </c>
      <c r="D29" s="79">
        <v>0.79692832764505117</v>
      </c>
      <c r="E29" s="70">
        <v>-119</v>
      </c>
      <c r="F29" s="191">
        <v>895</v>
      </c>
      <c r="G29" s="186">
        <v>895</v>
      </c>
      <c r="H29" s="79">
        <v>1</v>
      </c>
      <c r="I29" s="70">
        <v>0</v>
      </c>
      <c r="J29" s="79">
        <v>0.52178770949720665</v>
      </c>
      <c r="K29" s="79">
        <v>0.65474860335195528</v>
      </c>
      <c r="L29" s="78">
        <v>-0.13296089385474863</v>
      </c>
    </row>
    <row r="30" spans="1:12" x14ac:dyDescent="0.4">
      <c r="A30" s="44" t="s">
        <v>115</v>
      </c>
      <c r="B30" s="182">
        <v>453</v>
      </c>
      <c r="C30" s="191">
        <v>327</v>
      </c>
      <c r="D30" s="84">
        <v>1.3853211009174311</v>
      </c>
      <c r="E30" s="71">
        <v>126</v>
      </c>
      <c r="F30" s="191">
        <v>600</v>
      </c>
      <c r="G30" s="186">
        <v>600</v>
      </c>
      <c r="H30" s="84">
        <v>1</v>
      </c>
      <c r="I30" s="71">
        <v>0</v>
      </c>
      <c r="J30" s="84">
        <v>0.755</v>
      </c>
      <c r="K30" s="84">
        <v>0.54500000000000004</v>
      </c>
      <c r="L30" s="89">
        <v>0.21</v>
      </c>
    </row>
    <row r="31" spans="1:12" x14ac:dyDescent="0.4">
      <c r="A31" s="38" t="s">
        <v>114</v>
      </c>
      <c r="B31" s="182">
        <v>1154</v>
      </c>
      <c r="C31" s="191">
        <v>1170</v>
      </c>
      <c r="D31" s="84">
        <v>0.98632478632478637</v>
      </c>
      <c r="E31" s="71">
        <v>-16</v>
      </c>
      <c r="F31" s="191">
        <v>1495</v>
      </c>
      <c r="G31" s="186">
        <v>1495</v>
      </c>
      <c r="H31" s="84">
        <v>1</v>
      </c>
      <c r="I31" s="71">
        <v>0</v>
      </c>
      <c r="J31" s="84">
        <v>0.77190635451505019</v>
      </c>
      <c r="K31" s="84">
        <v>0.78260869565217395</v>
      </c>
      <c r="L31" s="89">
        <v>-1.0702341137123761E-2</v>
      </c>
    </row>
    <row r="32" spans="1:12" x14ac:dyDescent="0.4">
      <c r="A32" s="44" t="s">
        <v>113</v>
      </c>
      <c r="B32" s="184">
        <v>2689</v>
      </c>
      <c r="C32" s="191">
        <v>2094</v>
      </c>
      <c r="D32" s="79">
        <v>1.28414517669532</v>
      </c>
      <c r="E32" s="70">
        <v>595</v>
      </c>
      <c r="F32" s="191">
        <v>3295</v>
      </c>
      <c r="G32" s="186">
        <v>2695</v>
      </c>
      <c r="H32" s="79">
        <v>1.2226345083487942</v>
      </c>
      <c r="I32" s="70">
        <v>600</v>
      </c>
      <c r="J32" s="79">
        <v>0.81608497723823981</v>
      </c>
      <c r="K32" s="79">
        <v>0.7769944341372913</v>
      </c>
      <c r="L32" s="78">
        <v>3.9090543100948505E-2</v>
      </c>
    </row>
    <row r="33" spans="1:12" x14ac:dyDescent="0.4">
      <c r="A33" s="44" t="s">
        <v>112</v>
      </c>
      <c r="B33" s="184">
        <v>1091</v>
      </c>
      <c r="C33" s="205">
        <v>1196</v>
      </c>
      <c r="D33" s="79">
        <v>0.91220735785953178</v>
      </c>
      <c r="E33" s="70">
        <v>-105</v>
      </c>
      <c r="F33" s="205">
        <v>1500</v>
      </c>
      <c r="G33" s="192">
        <v>1500</v>
      </c>
      <c r="H33" s="79">
        <v>1</v>
      </c>
      <c r="I33" s="70">
        <v>0</v>
      </c>
      <c r="J33" s="79">
        <v>0.72733333333333339</v>
      </c>
      <c r="K33" s="79">
        <v>0.79733333333333334</v>
      </c>
      <c r="L33" s="78">
        <v>-6.9999999999999951E-2</v>
      </c>
    </row>
    <row r="34" spans="1:12" x14ac:dyDescent="0.4">
      <c r="A34" s="38" t="s">
        <v>167</v>
      </c>
      <c r="B34" s="182">
        <v>885</v>
      </c>
      <c r="C34" s="183">
        <v>895</v>
      </c>
      <c r="D34" s="84">
        <v>0.98882681564245811</v>
      </c>
      <c r="E34" s="71">
        <v>-10</v>
      </c>
      <c r="F34" s="183">
        <v>1500</v>
      </c>
      <c r="G34" s="183">
        <v>1495</v>
      </c>
      <c r="H34" s="84">
        <v>1.0033444816053512</v>
      </c>
      <c r="I34" s="71">
        <v>5</v>
      </c>
      <c r="J34" s="84">
        <v>0.59</v>
      </c>
      <c r="K34" s="84">
        <v>0.59866220735785958</v>
      </c>
      <c r="L34" s="89">
        <v>-8.6622073578596082E-3</v>
      </c>
    </row>
    <row r="35" spans="1:12" x14ac:dyDescent="0.4">
      <c r="A35" s="44" t="s">
        <v>166</v>
      </c>
      <c r="B35" s="184">
        <v>2934</v>
      </c>
      <c r="C35" s="205">
        <v>887</v>
      </c>
      <c r="D35" s="79">
        <v>3.3077790304396841</v>
      </c>
      <c r="E35" s="70">
        <v>2047</v>
      </c>
      <c r="F35" s="205">
        <v>4100</v>
      </c>
      <c r="G35" s="192">
        <v>1495</v>
      </c>
      <c r="H35" s="79">
        <v>2.7424749163879598</v>
      </c>
      <c r="I35" s="70">
        <v>2605</v>
      </c>
      <c r="J35" s="79">
        <v>0.71560975609756095</v>
      </c>
      <c r="K35" s="79">
        <v>0.59331103678929764</v>
      </c>
      <c r="L35" s="78">
        <v>0.1222987193082633</v>
      </c>
    </row>
    <row r="36" spans="1:12" x14ac:dyDescent="0.4">
      <c r="A36" s="44" t="s">
        <v>205</v>
      </c>
      <c r="B36" s="182">
        <v>0</v>
      </c>
      <c r="C36" s="183">
        <v>0</v>
      </c>
      <c r="D36" s="84" t="e">
        <v>#DIV/0!</v>
      </c>
      <c r="E36" s="71">
        <v>0</v>
      </c>
      <c r="F36" s="183">
        <v>0</v>
      </c>
      <c r="G36" s="182">
        <v>0</v>
      </c>
      <c r="H36" s="84" t="e">
        <v>#DIV/0!</v>
      </c>
      <c r="I36" s="71">
        <v>0</v>
      </c>
      <c r="J36" s="84" t="e">
        <v>#DIV/0!</v>
      </c>
      <c r="K36" s="84" t="e">
        <v>#DIV/0!</v>
      </c>
      <c r="L36" s="89" t="e">
        <v>#DIV/0!</v>
      </c>
    </row>
    <row r="37" spans="1:12" x14ac:dyDescent="0.4">
      <c r="A37" s="44" t="s">
        <v>204</v>
      </c>
      <c r="B37" s="182">
        <v>0</v>
      </c>
      <c r="C37" s="183">
        <v>0</v>
      </c>
      <c r="D37" s="84" t="e">
        <v>#DIV/0!</v>
      </c>
      <c r="E37" s="71">
        <v>0</v>
      </c>
      <c r="F37" s="183">
        <v>0</v>
      </c>
      <c r="G37" s="182">
        <v>0</v>
      </c>
      <c r="H37" s="84" t="e">
        <v>#DIV/0!</v>
      </c>
      <c r="I37" s="71">
        <v>0</v>
      </c>
      <c r="J37" s="84" t="e">
        <v>#DIV/0!</v>
      </c>
      <c r="K37" s="84" t="e">
        <v>#DIV/0!</v>
      </c>
      <c r="L37" s="89" t="e">
        <v>#DIV/0!</v>
      </c>
    </row>
    <row r="38" spans="1:12" x14ac:dyDescent="0.4">
      <c r="A38" s="44" t="s">
        <v>203</v>
      </c>
      <c r="B38" s="182">
        <v>0</v>
      </c>
      <c r="C38" s="183">
        <v>0</v>
      </c>
      <c r="D38" s="84" t="e">
        <v>#DIV/0!</v>
      </c>
      <c r="E38" s="71">
        <v>0</v>
      </c>
      <c r="F38" s="183">
        <v>0</v>
      </c>
      <c r="G38" s="182">
        <v>0</v>
      </c>
      <c r="H38" s="84" t="e">
        <v>#DIV/0!</v>
      </c>
      <c r="I38" s="71">
        <v>0</v>
      </c>
      <c r="J38" s="84" t="e">
        <v>#DIV/0!</v>
      </c>
      <c r="K38" s="84" t="e">
        <v>#DIV/0!</v>
      </c>
      <c r="L38" s="89" t="e">
        <v>#DIV/0!</v>
      </c>
    </row>
    <row r="39" spans="1:12" x14ac:dyDescent="0.4">
      <c r="A39" s="44" t="s">
        <v>202</v>
      </c>
      <c r="B39" s="207">
        <v>0</v>
      </c>
      <c r="C39" s="180">
        <v>0</v>
      </c>
      <c r="D39" s="95" t="e">
        <v>#DIV/0!</v>
      </c>
      <c r="E39" s="67">
        <v>0</v>
      </c>
      <c r="F39" s="180">
        <v>0</v>
      </c>
      <c r="G39" s="207">
        <v>0</v>
      </c>
      <c r="H39" s="95" t="e">
        <v>#DIV/0!</v>
      </c>
      <c r="I39" s="67">
        <v>0</v>
      </c>
      <c r="J39" s="95" t="e">
        <v>#DIV/0!</v>
      </c>
      <c r="K39" s="95" t="e">
        <v>#DIV/0!</v>
      </c>
      <c r="L39" s="94" t="e">
        <v>#DIV/0!</v>
      </c>
    </row>
    <row r="40" spans="1:12" x14ac:dyDescent="0.4">
      <c r="A40" s="69" t="s">
        <v>93</v>
      </c>
      <c r="B40" s="121">
        <v>554</v>
      </c>
      <c r="C40" s="121">
        <v>585</v>
      </c>
      <c r="D40" s="88">
        <v>0.94700854700854697</v>
      </c>
      <c r="E40" s="74">
        <v>-31</v>
      </c>
      <c r="F40" s="121">
        <v>819</v>
      </c>
      <c r="G40" s="121">
        <v>841</v>
      </c>
      <c r="H40" s="88">
        <v>0.97384066587395957</v>
      </c>
      <c r="I40" s="74">
        <v>-22</v>
      </c>
      <c r="J40" s="88">
        <v>0.67643467643467647</v>
      </c>
      <c r="K40" s="88">
        <v>0.69560047562425686</v>
      </c>
      <c r="L40" s="87">
        <v>-1.916579918958039E-2</v>
      </c>
    </row>
    <row r="41" spans="1:12" x14ac:dyDescent="0.4">
      <c r="A41" s="37" t="s">
        <v>109</v>
      </c>
      <c r="B41" s="191">
        <v>338</v>
      </c>
      <c r="C41" s="191">
        <v>360</v>
      </c>
      <c r="D41" s="82">
        <v>0.93888888888888888</v>
      </c>
      <c r="E41" s="83">
        <v>-22</v>
      </c>
      <c r="F41" s="191">
        <v>429</v>
      </c>
      <c r="G41" s="191">
        <v>451</v>
      </c>
      <c r="H41" s="82">
        <v>0.95121951219512191</v>
      </c>
      <c r="I41" s="83">
        <v>-22</v>
      </c>
      <c r="J41" s="82">
        <v>0.78787878787878785</v>
      </c>
      <c r="K41" s="82">
        <v>0.79822616407982261</v>
      </c>
      <c r="L41" s="81">
        <v>-1.0347376201034764E-2</v>
      </c>
    </row>
    <row r="42" spans="1:12" x14ac:dyDescent="0.4">
      <c r="A42" s="38" t="s">
        <v>108</v>
      </c>
      <c r="B42" s="191">
        <v>216</v>
      </c>
      <c r="C42" s="191">
        <v>225</v>
      </c>
      <c r="D42" s="84">
        <v>0.96</v>
      </c>
      <c r="E42" s="71">
        <v>-9</v>
      </c>
      <c r="F42" s="191">
        <v>390</v>
      </c>
      <c r="G42" s="191">
        <v>390</v>
      </c>
      <c r="H42" s="84">
        <v>1</v>
      </c>
      <c r="I42" s="71">
        <v>0</v>
      </c>
      <c r="J42" s="84">
        <v>0.55384615384615388</v>
      </c>
      <c r="K42" s="84">
        <v>0.57692307692307687</v>
      </c>
      <c r="L42" s="89">
        <v>-2.3076923076922995E-2</v>
      </c>
    </row>
    <row r="43" spans="1:12" s="57" customFormat="1" x14ac:dyDescent="0.4">
      <c r="A43" s="66" t="s">
        <v>107</v>
      </c>
      <c r="B43" s="110">
        <v>82118</v>
      </c>
      <c r="C43" s="110">
        <v>86002</v>
      </c>
      <c r="D43" s="76">
        <v>0.95483825957535873</v>
      </c>
      <c r="E43" s="77">
        <v>-3884</v>
      </c>
      <c r="F43" s="110">
        <v>116498</v>
      </c>
      <c r="G43" s="110">
        <v>122325</v>
      </c>
      <c r="H43" s="76">
        <v>0.95236460249335786</v>
      </c>
      <c r="I43" s="77">
        <v>-5827</v>
      </c>
      <c r="J43" s="76">
        <v>0.70488763755600958</v>
      </c>
      <c r="K43" s="76">
        <v>0.70306151645207438</v>
      </c>
      <c r="L43" s="90">
        <v>1.8261211039352077E-3</v>
      </c>
    </row>
    <row r="44" spans="1:12" x14ac:dyDescent="0.4">
      <c r="A44" s="38" t="s">
        <v>84</v>
      </c>
      <c r="B44" s="108">
        <v>32774</v>
      </c>
      <c r="C44" s="108">
        <v>32564</v>
      </c>
      <c r="D44" s="107">
        <v>1.0064488392089423</v>
      </c>
      <c r="E44" s="70">
        <v>210</v>
      </c>
      <c r="F44" s="108">
        <v>44004</v>
      </c>
      <c r="G44" s="108">
        <v>44545</v>
      </c>
      <c r="H44" s="79">
        <v>0.9878549781120215</v>
      </c>
      <c r="I44" s="70">
        <v>-541</v>
      </c>
      <c r="J44" s="79">
        <v>0.74479592764294156</v>
      </c>
      <c r="K44" s="79">
        <v>0.73103603097990799</v>
      </c>
      <c r="L44" s="78">
        <v>1.3759896663033566E-2</v>
      </c>
    </row>
    <row r="45" spans="1:12" x14ac:dyDescent="0.4">
      <c r="A45" s="38" t="s">
        <v>165</v>
      </c>
      <c r="B45" s="112">
        <v>1346</v>
      </c>
      <c r="C45" s="112">
        <v>1360</v>
      </c>
      <c r="D45" s="84">
        <v>0.98970588235294121</v>
      </c>
      <c r="E45" s="71">
        <v>-14</v>
      </c>
      <c r="F45" s="163">
        <v>2264</v>
      </c>
      <c r="G45" s="112">
        <v>2160</v>
      </c>
      <c r="H45" s="84">
        <v>1.0481481481481481</v>
      </c>
      <c r="I45" s="71">
        <v>104</v>
      </c>
      <c r="J45" s="84">
        <v>0.59452296819787986</v>
      </c>
      <c r="K45" s="84">
        <v>0.62962962962962965</v>
      </c>
      <c r="L45" s="89">
        <v>-3.5106661431749786E-2</v>
      </c>
    </row>
    <row r="46" spans="1:12" x14ac:dyDescent="0.4">
      <c r="A46" s="38" t="s">
        <v>105</v>
      </c>
      <c r="B46" s="112">
        <v>3576</v>
      </c>
      <c r="C46" s="112">
        <v>2427</v>
      </c>
      <c r="D46" s="84">
        <v>1.4734239802224969</v>
      </c>
      <c r="E46" s="71">
        <v>1149</v>
      </c>
      <c r="F46" s="163">
        <v>5140</v>
      </c>
      <c r="G46" s="112">
        <v>4150</v>
      </c>
      <c r="H46" s="169">
        <v>1.2385542168674699</v>
      </c>
      <c r="I46" s="71">
        <v>990</v>
      </c>
      <c r="J46" s="84">
        <v>0.69571984435797662</v>
      </c>
      <c r="K46" s="84">
        <v>0.58481927710843373</v>
      </c>
      <c r="L46" s="89">
        <v>0.11090056724954289</v>
      </c>
    </row>
    <row r="47" spans="1:12" x14ac:dyDescent="0.4">
      <c r="A47" s="44" t="s">
        <v>104</v>
      </c>
      <c r="B47" s="112">
        <v>5888</v>
      </c>
      <c r="C47" s="112">
        <v>7600</v>
      </c>
      <c r="D47" s="168">
        <v>0.77473684210526317</v>
      </c>
      <c r="E47" s="91">
        <v>-1712</v>
      </c>
      <c r="F47" s="112">
        <v>10780</v>
      </c>
      <c r="G47" s="112">
        <v>12735</v>
      </c>
      <c r="H47" s="169">
        <v>0.8464860620337652</v>
      </c>
      <c r="I47" s="71">
        <v>-1955</v>
      </c>
      <c r="J47" s="84">
        <v>0.54619666048237481</v>
      </c>
      <c r="K47" s="84">
        <v>0.596780526109148</v>
      </c>
      <c r="L47" s="89">
        <v>-5.0583865626773195E-2</v>
      </c>
    </row>
    <row r="48" spans="1:12" x14ac:dyDescent="0.4">
      <c r="A48" s="44" t="s">
        <v>103</v>
      </c>
      <c r="B48" s="112">
        <v>4060</v>
      </c>
      <c r="C48" s="112">
        <v>4653</v>
      </c>
      <c r="D48" s="168">
        <v>0.87255534064044704</v>
      </c>
      <c r="E48" s="91">
        <v>-593</v>
      </c>
      <c r="F48" s="112">
        <v>6952</v>
      </c>
      <c r="G48" s="112">
        <v>7014</v>
      </c>
      <c r="H48" s="169">
        <v>0.99116053607071575</v>
      </c>
      <c r="I48" s="71">
        <v>-62</v>
      </c>
      <c r="J48" s="84">
        <v>0.58400460299194479</v>
      </c>
      <c r="K48" s="84">
        <v>0.66338751069289992</v>
      </c>
      <c r="L48" s="89">
        <v>-7.938290770095513E-2</v>
      </c>
    </row>
    <row r="49" spans="1:12" x14ac:dyDescent="0.4">
      <c r="A49" s="38" t="s">
        <v>82</v>
      </c>
      <c r="B49" s="112">
        <v>13318</v>
      </c>
      <c r="C49" s="112">
        <v>14313</v>
      </c>
      <c r="D49" s="168">
        <v>0.93048277789422207</v>
      </c>
      <c r="E49" s="91">
        <v>-995</v>
      </c>
      <c r="F49" s="120">
        <v>17433</v>
      </c>
      <c r="G49" s="120">
        <v>20680</v>
      </c>
      <c r="H49" s="169">
        <v>0.84298839458413921</v>
      </c>
      <c r="I49" s="71">
        <v>-3247</v>
      </c>
      <c r="J49" s="84">
        <v>0.76395342167154245</v>
      </c>
      <c r="K49" s="84">
        <v>0.69211798839458416</v>
      </c>
      <c r="L49" s="89">
        <v>7.1835433276958294E-2</v>
      </c>
    </row>
    <row r="50" spans="1:12" x14ac:dyDescent="0.4">
      <c r="A50" s="38" t="s">
        <v>83</v>
      </c>
      <c r="B50" s="112">
        <v>8544</v>
      </c>
      <c r="C50" s="112">
        <v>8887</v>
      </c>
      <c r="D50" s="168">
        <v>0.96140429841341291</v>
      </c>
      <c r="E50" s="70">
        <v>-343</v>
      </c>
      <c r="F50" s="163">
        <v>10800</v>
      </c>
      <c r="G50" s="112">
        <v>11422</v>
      </c>
      <c r="H50" s="169">
        <v>0.94554368762038177</v>
      </c>
      <c r="I50" s="71">
        <v>-622</v>
      </c>
      <c r="J50" s="84">
        <v>0.7911111111111111</v>
      </c>
      <c r="K50" s="84">
        <v>0.77805988443354934</v>
      </c>
      <c r="L50" s="89">
        <v>1.3051226677561756E-2</v>
      </c>
    </row>
    <row r="51" spans="1:12" x14ac:dyDescent="0.4">
      <c r="A51" s="38" t="s">
        <v>81</v>
      </c>
      <c r="B51" s="112">
        <v>2221</v>
      </c>
      <c r="C51" s="112">
        <v>2466</v>
      </c>
      <c r="D51" s="168">
        <v>0.90064882400648827</v>
      </c>
      <c r="E51" s="70">
        <v>-245</v>
      </c>
      <c r="F51" s="165">
        <v>2762</v>
      </c>
      <c r="G51" s="164">
        <v>2790</v>
      </c>
      <c r="H51" s="166">
        <v>0.98996415770609314</v>
      </c>
      <c r="I51" s="71">
        <v>-28</v>
      </c>
      <c r="J51" s="84">
        <v>0.80412744388124546</v>
      </c>
      <c r="K51" s="84">
        <v>0.88387096774193552</v>
      </c>
      <c r="L51" s="89">
        <v>-7.9743523860690058E-2</v>
      </c>
    </row>
    <row r="52" spans="1:12" x14ac:dyDescent="0.4">
      <c r="A52" s="38" t="s">
        <v>164</v>
      </c>
      <c r="B52" s="112">
        <v>1073</v>
      </c>
      <c r="C52" s="112">
        <v>975</v>
      </c>
      <c r="D52" s="168">
        <v>1.1005128205128205</v>
      </c>
      <c r="E52" s="70">
        <v>98</v>
      </c>
      <c r="F52" s="163">
        <v>1660</v>
      </c>
      <c r="G52" s="112">
        <v>1660</v>
      </c>
      <c r="H52" s="170">
        <v>1</v>
      </c>
      <c r="I52" s="71">
        <v>0</v>
      </c>
      <c r="J52" s="84">
        <v>0.64638554216867472</v>
      </c>
      <c r="K52" s="84">
        <v>0.58734939759036142</v>
      </c>
      <c r="L52" s="89">
        <v>5.9036144578313299E-2</v>
      </c>
    </row>
    <row r="53" spans="1:12" x14ac:dyDescent="0.4">
      <c r="A53" s="38" t="s">
        <v>80</v>
      </c>
      <c r="B53" s="112">
        <v>1706</v>
      </c>
      <c r="C53" s="112">
        <v>2365</v>
      </c>
      <c r="D53" s="168">
        <v>0.72135306553911205</v>
      </c>
      <c r="E53" s="70">
        <v>-659</v>
      </c>
      <c r="F53" s="163">
        <v>2700</v>
      </c>
      <c r="G53" s="112">
        <v>2790</v>
      </c>
      <c r="H53" s="169">
        <v>0.967741935483871</v>
      </c>
      <c r="I53" s="71">
        <v>-90</v>
      </c>
      <c r="J53" s="84">
        <v>0.63185185185185189</v>
      </c>
      <c r="K53" s="84">
        <v>0.8476702508960573</v>
      </c>
      <c r="L53" s="89">
        <v>-0.21581839904420541</v>
      </c>
    </row>
    <row r="54" spans="1:12" x14ac:dyDescent="0.4">
      <c r="A54" s="44" t="s">
        <v>78</v>
      </c>
      <c r="B54" s="112">
        <v>1529</v>
      </c>
      <c r="C54" s="112">
        <v>1547</v>
      </c>
      <c r="D54" s="168">
        <v>0.98836457659987076</v>
      </c>
      <c r="E54" s="70">
        <v>-18</v>
      </c>
      <c r="F54" s="165">
        <v>2700</v>
      </c>
      <c r="G54" s="164">
        <v>2790</v>
      </c>
      <c r="H54" s="169">
        <v>0.967741935483871</v>
      </c>
      <c r="I54" s="71">
        <v>-90</v>
      </c>
      <c r="J54" s="84">
        <v>0.5662962962962963</v>
      </c>
      <c r="K54" s="79">
        <v>0.55448028673835126</v>
      </c>
      <c r="L54" s="78">
        <v>1.181600955794504E-2</v>
      </c>
    </row>
    <row r="55" spans="1:12" x14ac:dyDescent="0.4">
      <c r="A55" s="38" t="s">
        <v>101</v>
      </c>
      <c r="B55" s="112">
        <v>0</v>
      </c>
      <c r="C55" s="112">
        <v>0</v>
      </c>
      <c r="D55" s="168" t="e">
        <v>#DIV/0!</v>
      </c>
      <c r="E55" s="71">
        <v>0</v>
      </c>
      <c r="F55" s="163">
        <v>0</v>
      </c>
      <c r="G55" s="112">
        <v>0</v>
      </c>
      <c r="H55" s="169" t="e">
        <v>#DIV/0!</v>
      </c>
      <c r="I55" s="71">
        <v>0</v>
      </c>
      <c r="J55" s="84" t="e">
        <v>#DIV/0!</v>
      </c>
      <c r="K55" s="84" t="e">
        <v>#DIV/0!</v>
      </c>
      <c r="L55" s="89" t="e">
        <v>#DIV/0!</v>
      </c>
    </row>
    <row r="56" spans="1:12" x14ac:dyDescent="0.4">
      <c r="A56" s="38" t="s">
        <v>79</v>
      </c>
      <c r="B56" s="112">
        <v>1556</v>
      </c>
      <c r="C56" s="112">
        <v>2036</v>
      </c>
      <c r="D56" s="168">
        <v>0.76424361493123771</v>
      </c>
      <c r="E56" s="71">
        <v>-480</v>
      </c>
      <c r="F56" s="163">
        <v>2699</v>
      </c>
      <c r="G56" s="164">
        <v>2789</v>
      </c>
      <c r="H56" s="166">
        <v>0.96773036930799572</v>
      </c>
      <c r="I56" s="71">
        <v>-90</v>
      </c>
      <c r="J56" s="84">
        <v>0.57650981845127824</v>
      </c>
      <c r="K56" s="84">
        <v>0.73001075654356395</v>
      </c>
      <c r="L56" s="89">
        <v>-0.15350093809228571</v>
      </c>
    </row>
    <row r="57" spans="1:12" x14ac:dyDescent="0.4">
      <c r="A57" s="38" t="s">
        <v>75</v>
      </c>
      <c r="B57" s="112">
        <v>2664</v>
      </c>
      <c r="C57" s="112">
        <v>2835</v>
      </c>
      <c r="D57" s="168">
        <v>0.93968253968253967</v>
      </c>
      <c r="E57" s="71">
        <v>-171</v>
      </c>
      <c r="F57" s="167">
        <v>3744</v>
      </c>
      <c r="G57" s="112">
        <v>3780</v>
      </c>
      <c r="H57" s="166">
        <v>0.99047619047619051</v>
      </c>
      <c r="I57" s="71">
        <v>-36</v>
      </c>
      <c r="J57" s="84">
        <v>0.71153846153846156</v>
      </c>
      <c r="K57" s="84">
        <v>0.75</v>
      </c>
      <c r="L57" s="89">
        <v>-3.8461538461538436E-2</v>
      </c>
    </row>
    <row r="58" spans="1:12" x14ac:dyDescent="0.4">
      <c r="A58" s="38" t="s">
        <v>77</v>
      </c>
      <c r="B58" s="112">
        <v>854</v>
      </c>
      <c r="C58" s="112">
        <v>972</v>
      </c>
      <c r="D58" s="82">
        <v>0.87860082304526754</v>
      </c>
      <c r="E58" s="71">
        <v>-118</v>
      </c>
      <c r="F58" s="165">
        <v>1200</v>
      </c>
      <c r="G58" s="164">
        <v>1360</v>
      </c>
      <c r="H58" s="84">
        <v>0.88235294117647056</v>
      </c>
      <c r="I58" s="71">
        <v>-160</v>
      </c>
      <c r="J58" s="84">
        <v>0.71166666666666667</v>
      </c>
      <c r="K58" s="84">
        <v>0.71470588235294119</v>
      </c>
      <c r="L58" s="89">
        <v>-3.0392156862745212E-3</v>
      </c>
    </row>
    <row r="59" spans="1:12" x14ac:dyDescent="0.4">
      <c r="A59" s="38" t="s">
        <v>76</v>
      </c>
      <c r="B59" s="112">
        <v>1009</v>
      </c>
      <c r="C59" s="112">
        <v>1002</v>
      </c>
      <c r="D59" s="82">
        <v>1.0069860279441119</v>
      </c>
      <c r="E59" s="71">
        <v>7</v>
      </c>
      <c r="F59" s="163">
        <v>1660</v>
      </c>
      <c r="G59" s="112">
        <v>1660</v>
      </c>
      <c r="H59" s="84">
        <v>1</v>
      </c>
      <c r="I59" s="71">
        <v>0</v>
      </c>
      <c r="J59" s="84">
        <v>0.60783132530120487</v>
      </c>
      <c r="K59" s="84">
        <v>0.60361445783132528</v>
      </c>
      <c r="L59" s="89">
        <v>4.2168674698795927E-3</v>
      </c>
    </row>
    <row r="60" spans="1:12" x14ac:dyDescent="0.4">
      <c r="A60" s="66" t="s">
        <v>99</v>
      </c>
      <c r="B60" s="162"/>
      <c r="C60" s="162"/>
      <c r="D60" s="160"/>
      <c r="E60" s="161"/>
      <c r="F60" s="162"/>
      <c r="G60" s="162"/>
      <c r="H60" s="160"/>
      <c r="I60" s="161"/>
      <c r="J60" s="160"/>
      <c r="K60" s="160"/>
      <c r="L60" s="159"/>
    </row>
    <row r="61" spans="1:12" x14ac:dyDescent="0.4">
      <c r="A61" s="109" t="s">
        <v>163</v>
      </c>
      <c r="B61" s="204"/>
      <c r="C61" s="203"/>
      <c r="D61" s="156"/>
      <c r="E61" s="155"/>
      <c r="F61" s="204"/>
      <c r="G61" s="203"/>
      <c r="H61" s="156"/>
      <c r="I61" s="155"/>
      <c r="J61" s="154"/>
      <c r="K61" s="154"/>
      <c r="L61" s="153"/>
    </row>
    <row r="62" spans="1:12" x14ac:dyDescent="0.4">
      <c r="A62" s="33" t="s">
        <v>162</v>
      </c>
      <c r="B62" s="202"/>
      <c r="C62" s="201"/>
      <c r="D62" s="150"/>
      <c r="E62" s="149"/>
      <c r="F62" s="202"/>
      <c r="G62" s="201"/>
      <c r="H62" s="150"/>
      <c r="I62" s="149"/>
      <c r="J62" s="148"/>
      <c r="K62" s="148"/>
      <c r="L62" s="147"/>
    </row>
    <row r="63" spans="1:12" x14ac:dyDescent="0.4">
      <c r="C63" s="30"/>
      <c r="E63" s="61"/>
      <c r="G63" s="30"/>
      <c r="I63" s="61"/>
      <c r="K63" s="30"/>
    </row>
    <row r="64" spans="1:12" x14ac:dyDescent="0.4">
      <c r="C64" s="30"/>
      <c r="E64" s="61"/>
      <c r="G64" s="30"/>
      <c r="I64" s="61"/>
      <c r="K64" s="30"/>
    </row>
    <row r="65" spans="3:11" x14ac:dyDescent="0.4">
      <c r="C65" s="30"/>
      <c r="E65" s="61"/>
      <c r="G65" s="30"/>
      <c r="I65" s="61"/>
      <c r="K65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2008年11月中旬航空旅客輸送実績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11月(下旬)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213</v>
      </c>
      <c r="C4" s="277" t="s">
        <v>212</v>
      </c>
      <c r="D4" s="261" t="s">
        <v>90</v>
      </c>
      <c r="E4" s="261"/>
      <c r="F4" s="258" t="s">
        <v>213</v>
      </c>
      <c r="G4" s="258" t="s">
        <v>212</v>
      </c>
      <c r="H4" s="261" t="s">
        <v>90</v>
      </c>
      <c r="I4" s="261"/>
      <c r="J4" s="258" t="s">
        <v>213</v>
      </c>
      <c r="K4" s="258" t="s">
        <v>212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170080</v>
      </c>
      <c r="C6" s="110">
        <v>168613</v>
      </c>
      <c r="D6" s="76">
        <v>1.0087003967665602</v>
      </c>
      <c r="E6" s="77">
        <v>1467</v>
      </c>
      <c r="F6" s="110">
        <v>228863</v>
      </c>
      <c r="G6" s="110">
        <v>241095</v>
      </c>
      <c r="H6" s="76">
        <v>0.94926481262572848</v>
      </c>
      <c r="I6" s="77">
        <v>-12232</v>
      </c>
      <c r="J6" s="76">
        <v>0.74315201670868603</v>
      </c>
      <c r="K6" s="76">
        <v>0.69936332151226699</v>
      </c>
      <c r="L6" s="90">
        <v>4.3788695196419036E-2</v>
      </c>
    </row>
    <row r="7" spans="1:17" s="57" customFormat="1" x14ac:dyDescent="0.4">
      <c r="A7" s="66" t="s">
        <v>87</v>
      </c>
      <c r="B7" s="176">
        <v>82624</v>
      </c>
      <c r="C7" s="110">
        <v>81093</v>
      </c>
      <c r="D7" s="76">
        <v>1.0188795580383017</v>
      </c>
      <c r="E7" s="77">
        <v>1531</v>
      </c>
      <c r="F7" s="110">
        <v>111667</v>
      </c>
      <c r="G7" s="110">
        <v>118457</v>
      </c>
      <c r="H7" s="76">
        <v>0.9426796221413678</v>
      </c>
      <c r="I7" s="175">
        <v>-6790</v>
      </c>
      <c r="J7" s="76">
        <v>0.73991420921131579</v>
      </c>
      <c r="K7" s="76">
        <v>0.68457752602210087</v>
      </c>
      <c r="L7" s="90">
        <v>5.5336683189214919E-2</v>
      </c>
    </row>
    <row r="8" spans="1:17" x14ac:dyDescent="0.4">
      <c r="A8" s="69" t="s">
        <v>95</v>
      </c>
      <c r="B8" s="177">
        <v>65454</v>
      </c>
      <c r="C8" s="121">
        <v>65945</v>
      </c>
      <c r="D8" s="88">
        <v>0.99255440139510198</v>
      </c>
      <c r="E8" s="93">
        <v>-491</v>
      </c>
      <c r="F8" s="121">
        <v>88811</v>
      </c>
      <c r="G8" s="121">
        <v>95692</v>
      </c>
      <c r="H8" s="88">
        <v>0.92809221251515284</v>
      </c>
      <c r="I8" s="93">
        <v>-6881</v>
      </c>
      <c r="J8" s="88">
        <v>0.73700329914087215</v>
      </c>
      <c r="K8" s="88">
        <v>0.68913806796806421</v>
      </c>
      <c r="L8" s="87">
        <v>4.7865231172807943E-2</v>
      </c>
    </row>
    <row r="9" spans="1:17" x14ac:dyDescent="0.4">
      <c r="A9" s="37" t="s">
        <v>84</v>
      </c>
      <c r="B9" s="167">
        <v>42478</v>
      </c>
      <c r="C9" s="120">
        <v>38126</v>
      </c>
      <c r="D9" s="82">
        <v>1.1141478256308031</v>
      </c>
      <c r="E9" s="92">
        <v>4352</v>
      </c>
      <c r="F9" s="120">
        <v>54771</v>
      </c>
      <c r="G9" s="120">
        <v>53612</v>
      </c>
      <c r="H9" s="82">
        <v>1.0216182944116989</v>
      </c>
      <c r="I9" s="92">
        <v>1159</v>
      </c>
      <c r="J9" s="82">
        <v>0.77555640758795708</v>
      </c>
      <c r="K9" s="82">
        <v>0.71114675818846529</v>
      </c>
      <c r="L9" s="81">
        <v>6.4409649399491786E-2</v>
      </c>
    </row>
    <row r="10" spans="1:17" x14ac:dyDescent="0.4">
      <c r="A10" s="38" t="s">
        <v>86</v>
      </c>
      <c r="B10" s="167">
        <v>3510</v>
      </c>
      <c r="C10" s="120">
        <v>3008</v>
      </c>
      <c r="D10" s="84">
        <v>1.1668882978723405</v>
      </c>
      <c r="E10" s="91">
        <v>502</v>
      </c>
      <c r="F10" s="120">
        <v>5000</v>
      </c>
      <c r="G10" s="120">
        <v>5000</v>
      </c>
      <c r="H10" s="84">
        <v>1</v>
      </c>
      <c r="I10" s="91">
        <v>0</v>
      </c>
      <c r="J10" s="84">
        <v>0.70199999999999996</v>
      </c>
      <c r="K10" s="84">
        <v>0.60160000000000002</v>
      </c>
      <c r="L10" s="89">
        <v>0.10039999999999993</v>
      </c>
    </row>
    <row r="11" spans="1:17" x14ac:dyDescent="0.4">
      <c r="A11" s="38" t="s">
        <v>104</v>
      </c>
      <c r="B11" s="167">
        <v>4801</v>
      </c>
      <c r="C11" s="120">
        <v>6091</v>
      </c>
      <c r="D11" s="84">
        <v>0.7882121162370711</v>
      </c>
      <c r="E11" s="91">
        <v>-1290</v>
      </c>
      <c r="F11" s="120">
        <v>6449</v>
      </c>
      <c r="G11" s="120">
        <v>9060</v>
      </c>
      <c r="H11" s="84">
        <v>0.71181015452538632</v>
      </c>
      <c r="I11" s="91">
        <v>-2611</v>
      </c>
      <c r="J11" s="84">
        <v>0.74445650488447823</v>
      </c>
      <c r="K11" s="84">
        <v>0.67229580573951431</v>
      </c>
      <c r="L11" s="89">
        <v>7.2160699144963925E-2</v>
      </c>
    </row>
    <row r="12" spans="1:17" x14ac:dyDescent="0.4">
      <c r="A12" s="38" t="s">
        <v>82</v>
      </c>
      <c r="B12" s="167">
        <v>7193</v>
      </c>
      <c r="C12" s="120">
        <v>6684</v>
      </c>
      <c r="D12" s="84">
        <v>1.0761520047875524</v>
      </c>
      <c r="E12" s="91">
        <v>509</v>
      </c>
      <c r="F12" s="120">
        <v>10330</v>
      </c>
      <c r="G12" s="120">
        <v>8040</v>
      </c>
      <c r="H12" s="84">
        <v>1.2848258706467661</v>
      </c>
      <c r="I12" s="91">
        <v>2290</v>
      </c>
      <c r="J12" s="84">
        <v>0.69632139399806392</v>
      </c>
      <c r="K12" s="84">
        <v>0.83134328358208953</v>
      </c>
      <c r="L12" s="89">
        <v>-0.13502188958402561</v>
      </c>
    </row>
    <row r="13" spans="1:17" x14ac:dyDescent="0.4">
      <c r="A13" s="38" t="s">
        <v>83</v>
      </c>
      <c r="B13" s="167">
        <v>7472</v>
      </c>
      <c r="C13" s="120">
        <v>7213</v>
      </c>
      <c r="D13" s="84">
        <v>1.0359073894357411</v>
      </c>
      <c r="E13" s="91">
        <v>259</v>
      </c>
      <c r="F13" s="120">
        <v>12261</v>
      </c>
      <c r="G13" s="120">
        <v>12370</v>
      </c>
      <c r="H13" s="84">
        <v>0.99118835893290214</v>
      </c>
      <c r="I13" s="91">
        <v>-109</v>
      </c>
      <c r="J13" s="84">
        <v>0.60941195661039071</v>
      </c>
      <c r="K13" s="84">
        <v>0.58310428455941798</v>
      </c>
      <c r="L13" s="89">
        <v>2.630767205097273E-2</v>
      </c>
    </row>
    <row r="14" spans="1:17" x14ac:dyDescent="0.4">
      <c r="A14" s="38" t="s">
        <v>128</v>
      </c>
      <c r="B14" s="167">
        <v>0</v>
      </c>
      <c r="C14" s="120">
        <v>2977</v>
      </c>
      <c r="D14" s="84">
        <v>0</v>
      </c>
      <c r="E14" s="91">
        <v>-2977</v>
      </c>
      <c r="F14" s="120">
        <v>0</v>
      </c>
      <c r="G14" s="120">
        <v>4881</v>
      </c>
      <c r="H14" s="84">
        <v>0</v>
      </c>
      <c r="I14" s="91">
        <v>-4881</v>
      </c>
      <c r="J14" s="84" t="e">
        <v>#DIV/0!</v>
      </c>
      <c r="K14" s="84">
        <v>0.60991600081950414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1846</v>
      </c>
      <c r="D16" s="84">
        <v>0</v>
      </c>
      <c r="E16" s="91">
        <v>-1846</v>
      </c>
      <c r="F16" s="120">
        <v>0</v>
      </c>
      <c r="G16" s="120">
        <v>2729</v>
      </c>
      <c r="H16" s="35">
        <v>0</v>
      </c>
      <c r="I16" s="48">
        <v>-2729</v>
      </c>
      <c r="J16" s="35" t="e">
        <v>#DIV/0!</v>
      </c>
      <c r="K16" s="35">
        <v>0.67643825577134487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174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16524</v>
      </c>
      <c r="C19" s="177">
        <v>14494</v>
      </c>
      <c r="D19" s="88">
        <v>1.1400579550158687</v>
      </c>
      <c r="E19" s="93">
        <v>2030</v>
      </c>
      <c r="F19" s="121">
        <v>22175</v>
      </c>
      <c r="G19" s="121">
        <v>21908</v>
      </c>
      <c r="H19" s="88">
        <v>1.0121873288296512</v>
      </c>
      <c r="I19" s="93">
        <v>267</v>
      </c>
      <c r="J19" s="88">
        <v>0.74516347237880498</v>
      </c>
      <c r="K19" s="88">
        <v>0.66158480920211793</v>
      </c>
      <c r="L19" s="87">
        <v>8.3578663176687051E-2</v>
      </c>
    </row>
    <row r="20" spans="1:12" x14ac:dyDescent="0.4">
      <c r="A20" s="37" t="s">
        <v>173</v>
      </c>
      <c r="B20" s="167">
        <v>0</v>
      </c>
      <c r="C20" s="120">
        <v>1092</v>
      </c>
      <c r="D20" s="82">
        <v>0</v>
      </c>
      <c r="E20" s="92">
        <v>-1092</v>
      </c>
      <c r="F20" s="120">
        <v>0</v>
      </c>
      <c r="G20" s="120">
        <v>1500</v>
      </c>
      <c r="H20" s="82">
        <v>0</v>
      </c>
      <c r="I20" s="92">
        <v>-1500</v>
      </c>
      <c r="J20" s="82" t="e">
        <v>#DIV/0!</v>
      </c>
      <c r="K20" s="82">
        <v>0.72799999999999998</v>
      </c>
      <c r="L20" s="81" t="e">
        <v>#DIV/0!</v>
      </c>
    </row>
    <row r="21" spans="1:12" x14ac:dyDescent="0.4">
      <c r="A21" s="38" t="s">
        <v>104</v>
      </c>
      <c r="B21" s="167">
        <v>1321</v>
      </c>
      <c r="C21" s="120">
        <v>1237</v>
      </c>
      <c r="D21" s="84">
        <v>1.0679062247372675</v>
      </c>
      <c r="E21" s="91">
        <v>84</v>
      </c>
      <c r="F21" s="120">
        <v>1490</v>
      </c>
      <c r="G21" s="120">
        <v>1495</v>
      </c>
      <c r="H21" s="84">
        <v>0.99665551839464883</v>
      </c>
      <c r="I21" s="91">
        <v>-5</v>
      </c>
      <c r="J21" s="84">
        <v>0.88657718120805373</v>
      </c>
      <c r="K21" s="84">
        <v>0.82742474916387965</v>
      </c>
      <c r="L21" s="89">
        <v>5.9152432044174086E-2</v>
      </c>
    </row>
    <row r="22" spans="1:12" x14ac:dyDescent="0.4">
      <c r="A22" s="38" t="s">
        <v>123</v>
      </c>
      <c r="B22" s="167">
        <v>1353</v>
      </c>
      <c r="C22" s="120">
        <v>1178</v>
      </c>
      <c r="D22" s="84">
        <v>1.1485568760611204</v>
      </c>
      <c r="E22" s="91">
        <v>175</v>
      </c>
      <c r="F22" s="120">
        <v>1450</v>
      </c>
      <c r="G22" s="120">
        <v>1450</v>
      </c>
      <c r="H22" s="84">
        <v>1</v>
      </c>
      <c r="I22" s="91">
        <v>0</v>
      </c>
      <c r="J22" s="84">
        <v>0.93310344827586211</v>
      </c>
      <c r="K22" s="84">
        <v>0.8124137931034483</v>
      </c>
      <c r="L22" s="89">
        <v>0.12068965517241381</v>
      </c>
    </row>
    <row r="23" spans="1:12" x14ac:dyDescent="0.4">
      <c r="A23" s="38" t="s">
        <v>172</v>
      </c>
      <c r="B23" s="167">
        <v>2187</v>
      </c>
      <c r="C23" s="120">
        <v>1971</v>
      </c>
      <c r="D23" s="84">
        <v>1.1095890410958904</v>
      </c>
      <c r="E23" s="91">
        <v>216</v>
      </c>
      <c r="F23" s="120">
        <v>2995</v>
      </c>
      <c r="G23" s="120">
        <v>2995</v>
      </c>
      <c r="H23" s="84">
        <v>1</v>
      </c>
      <c r="I23" s="91">
        <v>0</v>
      </c>
      <c r="J23" s="84">
        <v>0.7302170283806344</v>
      </c>
      <c r="K23" s="84">
        <v>0.65809682804674452</v>
      </c>
      <c r="L23" s="89">
        <v>7.2120200333889883E-2</v>
      </c>
    </row>
    <row r="24" spans="1:12" x14ac:dyDescent="0.4">
      <c r="A24" s="38" t="s">
        <v>171</v>
      </c>
      <c r="B24" s="167">
        <v>1136</v>
      </c>
      <c r="C24" s="120">
        <v>1149</v>
      </c>
      <c r="D24" s="79">
        <v>0.98868581375108788</v>
      </c>
      <c r="E24" s="97">
        <v>-13</v>
      </c>
      <c r="F24" s="120">
        <v>1500</v>
      </c>
      <c r="G24" s="120">
        <v>1500</v>
      </c>
      <c r="H24" s="79">
        <v>1</v>
      </c>
      <c r="I24" s="97">
        <v>0</v>
      </c>
      <c r="J24" s="79">
        <v>0.7573333333333333</v>
      </c>
      <c r="K24" s="79">
        <v>0.76600000000000001</v>
      </c>
      <c r="L24" s="78">
        <v>-8.6666666666667114E-3</v>
      </c>
    </row>
    <row r="25" spans="1:12" x14ac:dyDescent="0.4">
      <c r="A25" s="44" t="s">
        <v>170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884</v>
      </c>
      <c r="C26" s="120">
        <v>960</v>
      </c>
      <c r="D26" s="84">
        <v>0.92083333333333328</v>
      </c>
      <c r="E26" s="91">
        <v>-76</v>
      </c>
      <c r="F26" s="120">
        <v>1500</v>
      </c>
      <c r="G26" s="120">
        <v>1500</v>
      </c>
      <c r="H26" s="84">
        <v>1</v>
      </c>
      <c r="I26" s="91">
        <v>0</v>
      </c>
      <c r="J26" s="84">
        <v>0.58933333333333338</v>
      </c>
      <c r="K26" s="84">
        <v>0.64</v>
      </c>
      <c r="L26" s="89">
        <v>-5.0666666666666638E-2</v>
      </c>
    </row>
    <row r="27" spans="1:12" x14ac:dyDescent="0.4">
      <c r="A27" s="38" t="s">
        <v>169</v>
      </c>
      <c r="B27" s="167">
        <v>915</v>
      </c>
      <c r="C27" s="120">
        <v>884</v>
      </c>
      <c r="D27" s="84">
        <v>1.0350678733031675</v>
      </c>
      <c r="E27" s="91">
        <v>31</v>
      </c>
      <c r="F27" s="120">
        <v>1495</v>
      </c>
      <c r="G27" s="120">
        <v>1500</v>
      </c>
      <c r="H27" s="84">
        <v>0.9966666666666667</v>
      </c>
      <c r="I27" s="91">
        <v>-5</v>
      </c>
      <c r="J27" s="84">
        <v>0.61204013377926425</v>
      </c>
      <c r="K27" s="84">
        <v>0.58933333333333338</v>
      </c>
      <c r="L27" s="89">
        <v>2.2706800445930875E-2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648</v>
      </c>
      <c r="C29" s="120">
        <v>545</v>
      </c>
      <c r="D29" s="79">
        <v>1.1889908256880735</v>
      </c>
      <c r="E29" s="97">
        <v>103</v>
      </c>
      <c r="F29" s="120">
        <v>895</v>
      </c>
      <c r="G29" s="115">
        <v>900</v>
      </c>
      <c r="H29" s="79">
        <v>0.99444444444444446</v>
      </c>
      <c r="I29" s="97">
        <v>-5</v>
      </c>
      <c r="J29" s="79">
        <v>0.7240223463687151</v>
      </c>
      <c r="K29" s="79">
        <v>0.60555555555555551</v>
      </c>
      <c r="L29" s="78">
        <v>0.11846679081315958</v>
      </c>
    </row>
    <row r="30" spans="1:12" x14ac:dyDescent="0.4">
      <c r="A30" s="44" t="s">
        <v>115</v>
      </c>
      <c r="B30" s="167">
        <v>460</v>
      </c>
      <c r="C30" s="120">
        <v>377</v>
      </c>
      <c r="D30" s="84">
        <v>1.2201591511936341</v>
      </c>
      <c r="E30" s="91">
        <v>83</v>
      </c>
      <c r="F30" s="120">
        <v>600</v>
      </c>
      <c r="G30" s="115">
        <v>600</v>
      </c>
      <c r="H30" s="84">
        <v>1</v>
      </c>
      <c r="I30" s="91">
        <v>0</v>
      </c>
      <c r="J30" s="84">
        <v>0.76666666666666672</v>
      </c>
      <c r="K30" s="84">
        <v>0.6283333333333333</v>
      </c>
      <c r="L30" s="89">
        <v>0.13833333333333342</v>
      </c>
    </row>
    <row r="31" spans="1:12" x14ac:dyDescent="0.4">
      <c r="A31" s="38" t="s">
        <v>114</v>
      </c>
      <c r="B31" s="167">
        <v>1058</v>
      </c>
      <c r="C31" s="120">
        <v>1094</v>
      </c>
      <c r="D31" s="84">
        <v>0.96709323583180984</v>
      </c>
      <c r="E31" s="91">
        <v>-36</v>
      </c>
      <c r="F31" s="120">
        <v>1495</v>
      </c>
      <c r="G31" s="115">
        <v>1500</v>
      </c>
      <c r="H31" s="84">
        <v>0.9966666666666667</v>
      </c>
      <c r="I31" s="91">
        <v>-5</v>
      </c>
      <c r="J31" s="84">
        <v>0.70769230769230773</v>
      </c>
      <c r="K31" s="84">
        <v>0.72933333333333328</v>
      </c>
      <c r="L31" s="89">
        <v>-2.1641025641025546E-2</v>
      </c>
    </row>
    <row r="32" spans="1:12" x14ac:dyDescent="0.4">
      <c r="A32" s="44" t="s">
        <v>113</v>
      </c>
      <c r="B32" s="167">
        <v>1296</v>
      </c>
      <c r="C32" s="120">
        <v>1138</v>
      </c>
      <c r="D32" s="79">
        <v>1.1388400702987698</v>
      </c>
      <c r="E32" s="97">
        <v>158</v>
      </c>
      <c r="F32" s="120">
        <v>1650</v>
      </c>
      <c r="G32" s="120">
        <v>1800</v>
      </c>
      <c r="H32" s="79">
        <v>0.91666666666666663</v>
      </c>
      <c r="I32" s="97">
        <v>-150</v>
      </c>
      <c r="J32" s="79">
        <v>0.78545454545454541</v>
      </c>
      <c r="K32" s="79">
        <v>0.63222222222222224</v>
      </c>
      <c r="L32" s="78">
        <v>0.15323232323232316</v>
      </c>
    </row>
    <row r="33" spans="1:12" x14ac:dyDescent="0.4">
      <c r="A33" s="44" t="s">
        <v>112</v>
      </c>
      <c r="B33" s="165">
        <v>1177</v>
      </c>
      <c r="C33" s="164">
        <v>998</v>
      </c>
      <c r="D33" s="79">
        <v>1.1793587174348696</v>
      </c>
      <c r="E33" s="97">
        <v>179</v>
      </c>
      <c r="F33" s="120">
        <v>1500</v>
      </c>
      <c r="G33" s="164">
        <v>1500</v>
      </c>
      <c r="H33" s="79">
        <v>1</v>
      </c>
      <c r="I33" s="97">
        <v>0</v>
      </c>
      <c r="J33" s="79">
        <v>0.78466666666666662</v>
      </c>
      <c r="K33" s="79">
        <v>0.66533333333333333</v>
      </c>
      <c r="L33" s="78">
        <v>0.11933333333333329</v>
      </c>
    </row>
    <row r="34" spans="1:12" x14ac:dyDescent="0.4">
      <c r="A34" s="38" t="s">
        <v>167</v>
      </c>
      <c r="B34" s="163">
        <v>928</v>
      </c>
      <c r="C34" s="112">
        <v>790</v>
      </c>
      <c r="D34" s="84">
        <v>1.1746835443037975</v>
      </c>
      <c r="E34" s="91">
        <v>138</v>
      </c>
      <c r="F34" s="120">
        <v>1495</v>
      </c>
      <c r="G34" s="112">
        <v>1500</v>
      </c>
      <c r="H34" s="84">
        <v>0.9966666666666667</v>
      </c>
      <c r="I34" s="91">
        <v>-5</v>
      </c>
      <c r="J34" s="84">
        <v>0.62073578595317724</v>
      </c>
      <c r="K34" s="84">
        <v>0.52666666666666662</v>
      </c>
      <c r="L34" s="89">
        <v>9.4069119286510627E-2</v>
      </c>
    </row>
    <row r="35" spans="1:12" x14ac:dyDescent="0.4">
      <c r="A35" s="44" t="s">
        <v>166</v>
      </c>
      <c r="B35" s="165">
        <v>3161</v>
      </c>
      <c r="C35" s="164">
        <v>1081</v>
      </c>
      <c r="D35" s="79">
        <v>2.9241443108233116</v>
      </c>
      <c r="E35" s="97">
        <v>2080</v>
      </c>
      <c r="F35" s="164">
        <v>4110</v>
      </c>
      <c r="G35" s="164">
        <v>1500</v>
      </c>
      <c r="H35" s="79">
        <v>2.74</v>
      </c>
      <c r="I35" s="97">
        <v>2610</v>
      </c>
      <c r="J35" s="79">
        <v>0.76909975669099762</v>
      </c>
      <c r="K35" s="79">
        <v>0.72066666666666668</v>
      </c>
      <c r="L35" s="78">
        <v>4.8433090024330938E-2</v>
      </c>
    </row>
    <row r="36" spans="1:12" x14ac:dyDescent="0.4">
      <c r="A36" s="44" t="s">
        <v>205</v>
      </c>
      <c r="B36" s="112">
        <v>0</v>
      </c>
      <c r="C36" s="112">
        <v>0</v>
      </c>
      <c r="D36" s="84" t="e">
        <v>#DIV/0!</v>
      </c>
      <c r="E36" s="91">
        <v>0</v>
      </c>
      <c r="F36" s="112">
        <v>0</v>
      </c>
      <c r="G36" s="112">
        <v>167</v>
      </c>
      <c r="H36" s="84">
        <v>0</v>
      </c>
      <c r="I36" s="91">
        <v>-167</v>
      </c>
      <c r="J36" s="84" t="e">
        <v>#DIV/0!</v>
      </c>
      <c r="K36" s="84">
        <v>0</v>
      </c>
      <c r="L36" s="89" t="e">
        <v>#DIV/0!</v>
      </c>
    </row>
    <row r="37" spans="1:12" x14ac:dyDescent="0.4">
      <c r="A37" s="44" t="s">
        <v>204</v>
      </c>
      <c r="B37" s="112">
        <v>0</v>
      </c>
      <c r="C37" s="112">
        <v>0</v>
      </c>
      <c r="D37" s="84" t="e">
        <v>#DIV/0!</v>
      </c>
      <c r="E37" s="91">
        <v>0</v>
      </c>
      <c r="F37" s="112">
        <v>0</v>
      </c>
      <c r="G37" s="112">
        <v>167</v>
      </c>
      <c r="H37" s="84">
        <v>0</v>
      </c>
      <c r="I37" s="91">
        <v>-167</v>
      </c>
      <c r="J37" s="84" t="e">
        <v>#DIV/0!</v>
      </c>
      <c r="K37" s="84">
        <v>0</v>
      </c>
      <c r="L37" s="89" t="e">
        <v>#DIV/0!</v>
      </c>
    </row>
    <row r="38" spans="1:12" x14ac:dyDescent="0.4">
      <c r="A38" s="44" t="s">
        <v>203</v>
      </c>
      <c r="B38" s="112">
        <v>0</v>
      </c>
      <c r="C38" s="112">
        <v>0</v>
      </c>
      <c r="D38" s="84" t="e">
        <v>#DIV/0!</v>
      </c>
      <c r="E38" s="91">
        <v>0</v>
      </c>
      <c r="F38" s="112">
        <v>0</v>
      </c>
      <c r="G38" s="112">
        <v>167</v>
      </c>
      <c r="H38" s="84">
        <v>0</v>
      </c>
      <c r="I38" s="91">
        <v>-167</v>
      </c>
      <c r="J38" s="84" t="e">
        <v>#DIV/0!</v>
      </c>
      <c r="K38" s="84">
        <v>0</v>
      </c>
      <c r="L38" s="89" t="e">
        <v>#DIV/0!</v>
      </c>
    </row>
    <row r="39" spans="1:12" x14ac:dyDescent="0.4">
      <c r="A39" s="44" t="s">
        <v>202</v>
      </c>
      <c r="B39" s="103">
        <v>0</v>
      </c>
      <c r="C39" s="103">
        <v>0</v>
      </c>
      <c r="D39" s="95" t="e">
        <v>#DIV/0!</v>
      </c>
      <c r="E39" s="96">
        <v>0</v>
      </c>
      <c r="F39" s="103">
        <v>0</v>
      </c>
      <c r="G39" s="103">
        <v>167</v>
      </c>
      <c r="H39" s="95">
        <v>0</v>
      </c>
      <c r="I39" s="96">
        <v>-167</v>
      </c>
      <c r="J39" s="95" t="e">
        <v>#DIV/0!</v>
      </c>
      <c r="K39" s="95">
        <v>0</v>
      </c>
      <c r="L39" s="94" t="e">
        <v>#DIV/0!</v>
      </c>
    </row>
    <row r="40" spans="1:12" x14ac:dyDescent="0.4">
      <c r="A40" s="69" t="s">
        <v>93</v>
      </c>
      <c r="B40" s="177">
        <v>646</v>
      </c>
      <c r="C40" s="121">
        <v>654</v>
      </c>
      <c r="D40" s="88">
        <v>0.98776758409785936</v>
      </c>
      <c r="E40" s="93">
        <v>-8</v>
      </c>
      <c r="F40" s="121">
        <v>681</v>
      </c>
      <c r="G40" s="121">
        <v>857</v>
      </c>
      <c r="H40" s="88">
        <v>0.79463243873978995</v>
      </c>
      <c r="I40" s="93">
        <v>-176</v>
      </c>
      <c r="J40" s="88">
        <v>0.94860499265785614</v>
      </c>
      <c r="K40" s="88">
        <v>0.76312718786464406</v>
      </c>
      <c r="L40" s="87">
        <v>0.18547780479321208</v>
      </c>
    </row>
    <row r="41" spans="1:12" x14ac:dyDescent="0.4">
      <c r="A41" s="37" t="s">
        <v>109</v>
      </c>
      <c r="B41" s="167">
        <v>352</v>
      </c>
      <c r="C41" s="120">
        <v>336</v>
      </c>
      <c r="D41" s="82">
        <v>1.0476190476190477</v>
      </c>
      <c r="E41" s="92">
        <v>16</v>
      </c>
      <c r="F41" s="120">
        <v>291</v>
      </c>
      <c r="G41" s="120">
        <v>467</v>
      </c>
      <c r="H41" s="82">
        <v>0.6231263383297645</v>
      </c>
      <c r="I41" s="92">
        <v>-176</v>
      </c>
      <c r="J41" s="82">
        <v>1.2096219931271477</v>
      </c>
      <c r="K41" s="82">
        <v>0.71948608137044967</v>
      </c>
      <c r="L41" s="81">
        <v>0.49013591175669802</v>
      </c>
    </row>
    <row r="42" spans="1:12" x14ac:dyDescent="0.4">
      <c r="A42" s="38" t="s">
        <v>108</v>
      </c>
      <c r="B42" s="167">
        <v>294</v>
      </c>
      <c r="C42" s="120">
        <v>318</v>
      </c>
      <c r="D42" s="84">
        <v>0.92452830188679247</v>
      </c>
      <c r="E42" s="91">
        <v>-24</v>
      </c>
      <c r="F42" s="120">
        <v>390</v>
      </c>
      <c r="G42" s="120">
        <v>390</v>
      </c>
      <c r="H42" s="84">
        <v>1</v>
      </c>
      <c r="I42" s="91">
        <v>0</v>
      </c>
      <c r="J42" s="84">
        <v>0.75384615384615383</v>
      </c>
      <c r="K42" s="84">
        <v>0.81538461538461537</v>
      </c>
      <c r="L42" s="89">
        <v>-6.1538461538461542E-2</v>
      </c>
    </row>
    <row r="43" spans="1:12" s="57" customFormat="1" x14ac:dyDescent="0.4">
      <c r="A43" s="66" t="s">
        <v>107</v>
      </c>
      <c r="B43" s="176">
        <v>87456</v>
      </c>
      <c r="C43" s="110">
        <v>87520</v>
      </c>
      <c r="D43" s="76">
        <v>0.99926873857404019</v>
      </c>
      <c r="E43" s="175">
        <v>-64</v>
      </c>
      <c r="F43" s="176">
        <v>117196</v>
      </c>
      <c r="G43" s="110">
        <v>122638</v>
      </c>
      <c r="H43" s="76">
        <v>0.95562549943736852</v>
      </c>
      <c r="I43" s="175">
        <v>-5442</v>
      </c>
      <c r="J43" s="76">
        <v>0.74623707293764296</v>
      </c>
      <c r="K43" s="76">
        <v>0.71364503661181689</v>
      </c>
      <c r="L43" s="90">
        <v>3.2592036325826079E-2</v>
      </c>
    </row>
    <row r="44" spans="1:12" x14ac:dyDescent="0.4">
      <c r="A44" s="38" t="s">
        <v>84</v>
      </c>
      <c r="B44" s="174">
        <v>35555</v>
      </c>
      <c r="C44" s="118">
        <v>34225</v>
      </c>
      <c r="D44" s="98">
        <v>1.0388604821037253</v>
      </c>
      <c r="E44" s="97">
        <v>1330</v>
      </c>
      <c r="F44" s="173">
        <v>45006</v>
      </c>
      <c r="G44" s="173">
        <v>44415</v>
      </c>
      <c r="H44" s="79">
        <v>1.013306315433975</v>
      </c>
      <c r="I44" s="91">
        <v>591</v>
      </c>
      <c r="J44" s="84">
        <v>0.79000577700751007</v>
      </c>
      <c r="K44" s="84">
        <v>0.77057300461555778</v>
      </c>
      <c r="L44" s="89">
        <v>1.9432772391952291E-2</v>
      </c>
    </row>
    <row r="45" spans="1:12" x14ac:dyDescent="0.4">
      <c r="A45" s="38" t="s">
        <v>165</v>
      </c>
      <c r="B45" s="163">
        <v>1532</v>
      </c>
      <c r="C45" s="112">
        <v>1282</v>
      </c>
      <c r="D45" s="82">
        <v>1.1950078003120126</v>
      </c>
      <c r="E45" s="97">
        <v>250</v>
      </c>
      <c r="F45" s="163">
        <v>2156</v>
      </c>
      <c r="G45" s="163">
        <v>2223</v>
      </c>
      <c r="H45" s="79">
        <v>0.96986054880791728</v>
      </c>
      <c r="I45" s="91">
        <v>-67</v>
      </c>
      <c r="J45" s="84">
        <v>0.71057513914656767</v>
      </c>
      <c r="K45" s="84">
        <v>0.57669815564552407</v>
      </c>
      <c r="L45" s="89">
        <v>0.1338769835010436</v>
      </c>
    </row>
    <row r="46" spans="1:12" x14ac:dyDescent="0.4">
      <c r="A46" s="38" t="s">
        <v>105</v>
      </c>
      <c r="B46" s="163">
        <v>3783</v>
      </c>
      <c r="C46" s="112">
        <v>2435</v>
      </c>
      <c r="D46" s="82">
        <v>1.5535934291581108</v>
      </c>
      <c r="E46" s="97">
        <v>1348</v>
      </c>
      <c r="F46" s="163">
        <v>5140</v>
      </c>
      <c r="G46" s="163">
        <v>4150</v>
      </c>
      <c r="H46" s="79">
        <v>1.2385542168674699</v>
      </c>
      <c r="I46" s="91">
        <v>990</v>
      </c>
      <c r="J46" s="84">
        <v>0.73599221789883273</v>
      </c>
      <c r="K46" s="84">
        <v>0.58674698795180724</v>
      </c>
      <c r="L46" s="89">
        <v>0.14924522994702549</v>
      </c>
    </row>
    <row r="47" spans="1:12" x14ac:dyDescent="0.4">
      <c r="A47" s="44" t="s">
        <v>104</v>
      </c>
      <c r="B47" s="163">
        <v>6757</v>
      </c>
      <c r="C47" s="112">
        <v>8409</v>
      </c>
      <c r="D47" s="82">
        <v>0.80354382209537401</v>
      </c>
      <c r="E47" s="97">
        <v>-1652</v>
      </c>
      <c r="F47" s="165">
        <v>10737</v>
      </c>
      <c r="G47" s="165">
        <v>12570</v>
      </c>
      <c r="H47" s="79">
        <v>0.85417661097852027</v>
      </c>
      <c r="I47" s="91">
        <v>-1833</v>
      </c>
      <c r="J47" s="84">
        <v>0.62931917667877435</v>
      </c>
      <c r="K47" s="84">
        <v>0.66897374701670642</v>
      </c>
      <c r="L47" s="89">
        <v>-3.9654570337932071E-2</v>
      </c>
    </row>
    <row r="48" spans="1:12" x14ac:dyDescent="0.4">
      <c r="A48" s="44" t="s">
        <v>103</v>
      </c>
      <c r="B48" s="165">
        <v>4241</v>
      </c>
      <c r="C48" s="164">
        <v>4405</v>
      </c>
      <c r="D48" s="82">
        <v>0.96276958002270152</v>
      </c>
      <c r="E48" s="97">
        <v>-164</v>
      </c>
      <c r="F48" s="172">
        <v>7060</v>
      </c>
      <c r="G48" s="172">
        <v>7240</v>
      </c>
      <c r="H48" s="79">
        <v>0.97513812154696133</v>
      </c>
      <c r="I48" s="91">
        <v>-180</v>
      </c>
      <c r="J48" s="84">
        <v>0.60070821529745044</v>
      </c>
      <c r="K48" s="84">
        <v>0.60842541436464093</v>
      </c>
      <c r="L48" s="89">
        <v>-7.7171990671904833E-3</v>
      </c>
    </row>
    <row r="49" spans="1:12" x14ac:dyDescent="0.4">
      <c r="A49" s="38" t="s">
        <v>82</v>
      </c>
      <c r="B49" s="163">
        <v>14244</v>
      </c>
      <c r="C49" s="112">
        <v>13979</v>
      </c>
      <c r="D49" s="82">
        <v>1.0189570069389799</v>
      </c>
      <c r="E49" s="97">
        <v>265</v>
      </c>
      <c r="F49" s="163">
        <v>17252</v>
      </c>
      <c r="G49" s="163">
        <v>20690</v>
      </c>
      <c r="H49" s="79">
        <v>0.83383276945384244</v>
      </c>
      <c r="I49" s="91">
        <v>-3438</v>
      </c>
      <c r="J49" s="84">
        <v>0.82564340366334343</v>
      </c>
      <c r="K49" s="84">
        <v>0.67564040599323349</v>
      </c>
      <c r="L49" s="89">
        <v>0.15000299767010994</v>
      </c>
    </row>
    <row r="50" spans="1:12" x14ac:dyDescent="0.4">
      <c r="A50" s="38" t="s">
        <v>83</v>
      </c>
      <c r="B50" s="165">
        <v>7780</v>
      </c>
      <c r="C50" s="164">
        <v>8916</v>
      </c>
      <c r="D50" s="86">
        <v>0.87258860475549571</v>
      </c>
      <c r="E50" s="97">
        <v>-1136</v>
      </c>
      <c r="F50" s="163">
        <v>10800</v>
      </c>
      <c r="G50" s="163">
        <v>11724</v>
      </c>
      <c r="H50" s="79">
        <v>0.92118730808597749</v>
      </c>
      <c r="I50" s="91">
        <v>-924</v>
      </c>
      <c r="J50" s="84">
        <v>0.72037037037037033</v>
      </c>
      <c r="K50" s="84">
        <v>0.76049129989764586</v>
      </c>
      <c r="L50" s="89">
        <v>-4.0120929527275528E-2</v>
      </c>
    </row>
    <row r="51" spans="1:12" x14ac:dyDescent="0.4">
      <c r="A51" s="38" t="s">
        <v>81</v>
      </c>
      <c r="B51" s="163">
        <v>2332</v>
      </c>
      <c r="C51" s="112">
        <v>2521</v>
      </c>
      <c r="D51" s="84">
        <v>0.92502975009916699</v>
      </c>
      <c r="E51" s="97">
        <v>-189</v>
      </c>
      <c r="F51" s="167">
        <v>2700</v>
      </c>
      <c r="G51" s="167">
        <v>2789</v>
      </c>
      <c r="H51" s="79">
        <v>0.96808892076012909</v>
      </c>
      <c r="I51" s="91">
        <v>-89</v>
      </c>
      <c r="J51" s="84">
        <v>0.86370370370370375</v>
      </c>
      <c r="K51" s="84">
        <v>0.9039082108282539</v>
      </c>
      <c r="L51" s="89">
        <v>-4.0204507124550148E-2</v>
      </c>
    </row>
    <row r="52" spans="1:12" x14ac:dyDescent="0.4">
      <c r="A52" s="38" t="s">
        <v>164</v>
      </c>
      <c r="B52" s="165">
        <v>820</v>
      </c>
      <c r="C52" s="164">
        <v>1256</v>
      </c>
      <c r="D52" s="82">
        <v>0.65286624203821653</v>
      </c>
      <c r="E52" s="97">
        <v>-436</v>
      </c>
      <c r="F52" s="165">
        <v>1660</v>
      </c>
      <c r="G52" s="163">
        <v>1660</v>
      </c>
      <c r="H52" s="79">
        <v>1</v>
      </c>
      <c r="I52" s="91">
        <v>0</v>
      </c>
      <c r="J52" s="84">
        <v>0.49397590361445781</v>
      </c>
      <c r="K52" s="84">
        <v>0.75662650602409642</v>
      </c>
      <c r="L52" s="89">
        <v>-0.26265060240963861</v>
      </c>
    </row>
    <row r="53" spans="1:12" x14ac:dyDescent="0.4">
      <c r="A53" s="38" t="s">
        <v>80</v>
      </c>
      <c r="B53" s="163">
        <v>2094</v>
      </c>
      <c r="C53" s="112">
        <v>2161</v>
      </c>
      <c r="D53" s="82">
        <v>0.96899583526145305</v>
      </c>
      <c r="E53" s="97">
        <v>-67</v>
      </c>
      <c r="F53" s="163">
        <v>2700</v>
      </c>
      <c r="G53" s="163">
        <v>2790</v>
      </c>
      <c r="H53" s="79">
        <v>0.967741935483871</v>
      </c>
      <c r="I53" s="91">
        <v>-90</v>
      </c>
      <c r="J53" s="84">
        <v>0.77555555555555555</v>
      </c>
      <c r="K53" s="84">
        <v>0.77455197132616482</v>
      </c>
      <c r="L53" s="89">
        <v>1.0035842293907304E-3</v>
      </c>
    </row>
    <row r="54" spans="1:12" x14ac:dyDescent="0.4">
      <c r="A54" s="44" t="s">
        <v>78</v>
      </c>
      <c r="B54" s="165">
        <v>1893</v>
      </c>
      <c r="C54" s="164">
        <v>1634</v>
      </c>
      <c r="D54" s="82">
        <v>1.1585067319461444</v>
      </c>
      <c r="E54" s="97">
        <v>259</v>
      </c>
      <c r="F54" s="163">
        <v>2700</v>
      </c>
      <c r="G54" s="163">
        <v>2790</v>
      </c>
      <c r="H54" s="79">
        <v>0.967741935483871</v>
      </c>
      <c r="I54" s="91">
        <v>-90</v>
      </c>
      <c r="J54" s="84">
        <v>0.70111111111111113</v>
      </c>
      <c r="K54" s="79">
        <v>0.58566308243727594</v>
      </c>
      <c r="L54" s="78">
        <v>0.11544802867383519</v>
      </c>
    </row>
    <row r="55" spans="1:12" x14ac:dyDescent="0.4">
      <c r="A55" s="38" t="s">
        <v>101</v>
      </c>
      <c r="B55" s="163">
        <v>0</v>
      </c>
      <c r="C55" s="112">
        <v>0</v>
      </c>
      <c r="D55" s="82" t="e">
        <v>#DIV/0!</v>
      </c>
      <c r="E55" s="91">
        <v>0</v>
      </c>
      <c r="F55" s="167">
        <v>0</v>
      </c>
      <c r="G55" s="167">
        <v>0</v>
      </c>
      <c r="H55" s="79" t="e">
        <v>#DIV/0!</v>
      </c>
      <c r="I55" s="91">
        <v>0</v>
      </c>
      <c r="J55" s="84" t="e">
        <v>#DIV/0!</v>
      </c>
      <c r="K55" s="84" t="e">
        <v>#DIV/0!</v>
      </c>
      <c r="L55" s="89" t="e">
        <v>#DIV/0!</v>
      </c>
    </row>
    <row r="56" spans="1:12" x14ac:dyDescent="0.4">
      <c r="A56" s="38" t="s">
        <v>79</v>
      </c>
      <c r="B56" s="165">
        <v>1434</v>
      </c>
      <c r="C56" s="164">
        <v>1480</v>
      </c>
      <c r="D56" s="82">
        <v>0.9689189189189189</v>
      </c>
      <c r="E56" s="91">
        <v>-46</v>
      </c>
      <c r="F56" s="165">
        <v>2698</v>
      </c>
      <c r="G56" s="165">
        <v>2790</v>
      </c>
      <c r="H56" s="84">
        <v>0.96702508960573474</v>
      </c>
      <c r="I56" s="91">
        <v>-92</v>
      </c>
      <c r="J56" s="84">
        <v>0.53150481838398811</v>
      </c>
      <c r="K56" s="84">
        <v>0.53046594982078854</v>
      </c>
      <c r="L56" s="89">
        <v>1.0388685631995687E-3</v>
      </c>
    </row>
    <row r="57" spans="1:12" x14ac:dyDescent="0.4">
      <c r="A57" s="38" t="s">
        <v>75</v>
      </c>
      <c r="B57" s="163">
        <v>2851</v>
      </c>
      <c r="C57" s="112">
        <v>2933</v>
      </c>
      <c r="D57" s="82">
        <v>0.97204227753153771</v>
      </c>
      <c r="E57" s="91">
        <v>-82</v>
      </c>
      <c r="F57" s="163">
        <v>3727</v>
      </c>
      <c r="G57" s="163">
        <v>3787</v>
      </c>
      <c r="H57" s="84">
        <v>0.98415632426722999</v>
      </c>
      <c r="I57" s="91">
        <v>-60</v>
      </c>
      <c r="J57" s="84">
        <v>0.76495841159109201</v>
      </c>
      <c r="K57" s="84">
        <v>0.77449168207024033</v>
      </c>
      <c r="L57" s="89">
        <v>-9.5332704791483147E-3</v>
      </c>
    </row>
    <row r="58" spans="1:12" x14ac:dyDescent="0.4">
      <c r="A58" s="38" t="s">
        <v>77</v>
      </c>
      <c r="B58" s="165">
        <v>923</v>
      </c>
      <c r="C58" s="164">
        <v>847</v>
      </c>
      <c r="D58" s="82">
        <v>1.0897284533648171</v>
      </c>
      <c r="E58" s="91">
        <v>76</v>
      </c>
      <c r="F58" s="163">
        <v>1200</v>
      </c>
      <c r="G58" s="163">
        <v>1360</v>
      </c>
      <c r="H58" s="84">
        <v>0.88235294117647056</v>
      </c>
      <c r="I58" s="91">
        <v>-160</v>
      </c>
      <c r="J58" s="84">
        <v>0.76916666666666667</v>
      </c>
      <c r="K58" s="84">
        <v>0.62279411764705883</v>
      </c>
      <c r="L58" s="89">
        <v>0.14637254901960783</v>
      </c>
    </row>
    <row r="59" spans="1:12" x14ac:dyDescent="0.4">
      <c r="A59" s="38" t="s">
        <v>76</v>
      </c>
      <c r="B59" s="163">
        <v>1217</v>
      </c>
      <c r="C59" s="112">
        <v>1037</v>
      </c>
      <c r="D59" s="82">
        <v>1.1735776277724204</v>
      </c>
      <c r="E59" s="91">
        <v>180</v>
      </c>
      <c r="F59" s="165">
        <v>1660</v>
      </c>
      <c r="G59" s="165">
        <v>1660</v>
      </c>
      <c r="H59" s="84">
        <v>1</v>
      </c>
      <c r="I59" s="91">
        <v>0</v>
      </c>
      <c r="J59" s="84">
        <v>0.73313253012048196</v>
      </c>
      <c r="K59" s="84">
        <v>0.62469879518072291</v>
      </c>
      <c r="L59" s="89">
        <v>0.10843373493975905</v>
      </c>
    </row>
    <row r="60" spans="1:12" x14ac:dyDescent="0.4">
      <c r="A60" s="66" t="s">
        <v>99</v>
      </c>
      <c r="B60" s="162"/>
      <c r="C60" s="162"/>
      <c r="D60" s="160"/>
      <c r="E60" s="161"/>
      <c r="F60" s="162"/>
      <c r="G60" s="162"/>
      <c r="H60" s="160"/>
      <c r="I60" s="161"/>
      <c r="J60" s="160"/>
      <c r="K60" s="160"/>
      <c r="L60" s="159"/>
    </row>
    <row r="61" spans="1:12" x14ac:dyDescent="0.4">
      <c r="A61" s="109" t="s">
        <v>163</v>
      </c>
      <c r="B61" s="204"/>
      <c r="C61" s="203"/>
      <c r="D61" s="156"/>
      <c r="E61" s="155"/>
      <c r="F61" s="204"/>
      <c r="G61" s="203"/>
      <c r="H61" s="156"/>
      <c r="I61" s="155"/>
      <c r="J61" s="154"/>
      <c r="K61" s="154"/>
      <c r="L61" s="153"/>
    </row>
    <row r="62" spans="1:12" x14ac:dyDescent="0.4">
      <c r="A62" s="33" t="s">
        <v>162</v>
      </c>
      <c r="B62" s="202"/>
      <c r="C62" s="201"/>
      <c r="D62" s="150"/>
      <c r="E62" s="149"/>
      <c r="F62" s="202"/>
      <c r="G62" s="201"/>
      <c r="H62" s="150"/>
      <c r="I62" s="149"/>
      <c r="J62" s="148"/>
      <c r="K62" s="148"/>
      <c r="L62" s="147"/>
    </row>
    <row r="63" spans="1:12" x14ac:dyDescent="0.4">
      <c r="C63" s="30"/>
      <c r="E63" s="61"/>
      <c r="G63" s="30"/>
      <c r="I63" s="61"/>
      <c r="K63" s="30"/>
    </row>
    <row r="64" spans="1:12" x14ac:dyDescent="0.4">
      <c r="C64" s="30"/>
      <c r="E64" s="61"/>
      <c r="G64" s="30"/>
      <c r="I64" s="61"/>
      <c r="K64" s="30"/>
    </row>
    <row r="65" spans="3:11" x14ac:dyDescent="0.4">
      <c r="C65" s="30"/>
      <c r="E65" s="61"/>
      <c r="G65" s="30"/>
      <c r="I65" s="61"/>
      <c r="K65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2008年11月下旬航空旅客輸送実績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12月(月間)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216</v>
      </c>
      <c r="C4" s="277" t="s">
        <v>215</v>
      </c>
      <c r="D4" s="261" t="s">
        <v>90</v>
      </c>
      <c r="E4" s="261"/>
      <c r="F4" s="258" t="s">
        <v>216</v>
      </c>
      <c r="G4" s="258" t="s">
        <v>215</v>
      </c>
      <c r="H4" s="261" t="s">
        <v>90</v>
      </c>
      <c r="I4" s="261"/>
      <c r="J4" s="258" t="s">
        <v>216</v>
      </c>
      <c r="K4" s="258" t="s">
        <v>215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499736</v>
      </c>
      <c r="C6" s="110">
        <v>503193</v>
      </c>
      <c r="D6" s="76">
        <v>0.99312987263336339</v>
      </c>
      <c r="E6" s="77">
        <v>-3457</v>
      </c>
      <c r="F6" s="110">
        <v>742406</v>
      </c>
      <c r="G6" s="110">
        <v>756723</v>
      </c>
      <c r="H6" s="76">
        <v>0.98108026318745434</v>
      </c>
      <c r="I6" s="77">
        <v>-14317</v>
      </c>
      <c r="J6" s="76">
        <v>0.67313033569233005</v>
      </c>
      <c r="K6" s="76">
        <v>0.66496326925440352</v>
      </c>
      <c r="L6" s="90">
        <v>8.167066437926529E-3</v>
      </c>
    </row>
    <row r="7" spans="1:17" s="57" customFormat="1" x14ac:dyDescent="0.4">
      <c r="A7" s="66" t="s">
        <v>87</v>
      </c>
      <c r="B7" s="110">
        <v>240644</v>
      </c>
      <c r="C7" s="110">
        <v>243686</v>
      </c>
      <c r="D7" s="76">
        <v>0.98751672233940402</v>
      </c>
      <c r="E7" s="77">
        <v>-3042</v>
      </c>
      <c r="F7" s="110">
        <v>357003</v>
      </c>
      <c r="G7" s="110">
        <v>351168</v>
      </c>
      <c r="H7" s="76">
        <v>1.0166159786768727</v>
      </c>
      <c r="I7" s="77">
        <v>5835</v>
      </c>
      <c r="J7" s="76">
        <v>0.67406716470169714</v>
      </c>
      <c r="K7" s="76">
        <v>0.69392997084016772</v>
      </c>
      <c r="L7" s="90">
        <v>-1.9862806138470579E-2</v>
      </c>
    </row>
    <row r="8" spans="1:17" x14ac:dyDescent="0.4">
      <c r="A8" s="69" t="s">
        <v>95</v>
      </c>
      <c r="B8" s="121">
        <v>195294</v>
      </c>
      <c r="C8" s="121">
        <v>201654</v>
      </c>
      <c r="D8" s="88">
        <v>0.96846082894462793</v>
      </c>
      <c r="E8" s="74">
        <v>-6360</v>
      </c>
      <c r="F8" s="121">
        <v>286099</v>
      </c>
      <c r="G8" s="121">
        <v>283209</v>
      </c>
      <c r="H8" s="88">
        <v>1.0102044779650363</v>
      </c>
      <c r="I8" s="74">
        <v>2890</v>
      </c>
      <c r="J8" s="88">
        <v>0.68260986581567917</v>
      </c>
      <c r="K8" s="88">
        <v>0.71203245659565906</v>
      </c>
      <c r="L8" s="87">
        <v>-2.9422590779979885E-2</v>
      </c>
    </row>
    <row r="9" spans="1:17" x14ac:dyDescent="0.4">
      <c r="A9" s="37" t="s">
        <v>84</v>
      </c>
      <c r="B9" s="191">
        <v>124805</v>
      </c>
      <c r="C9" s="191">
        <v>122521</v>
      </c>
      <c r="D9" s="82">
        <v>1.0186417022387999</v>
      </c>
      <c r="E9" s="83">
        <v>2284</v>
      </c>
      <c r="F9" s="191">
        <v>174558</v>
      </c>
      <c r="G9" s="191">
        <v>163116</v>
      </c>
      <c r="H9" s="82">
        <v>1.0701463988817774</v>
      </c>
      <c r="I9" s="83">
        <v>11442</v>
      </c>
      <c r="J9" s="82">
        <v>0.71497725684299773</v>
      </c>
      <c r="K9" s="82">
        <v>0.75112803158488439</v>
      </c>
      <c r="L9" s="81">
        <v>-3.615077474188666E-2</v>
      </c>
    </row>
    <row r="10" spans="1:17" x14ac:dyDescent="0.4">
      <c r="A10" s="38" t="s">
        <v>86</v>
      </c>
      <c r="B10" s="183">
        <v>12808</v>
      </c>
      <c r="C10" s="183">
        <v>12642</v>
      </c>
      <c r="D10" s="84">
        <v>1.0131308337288403</v>
      </c>
      <c r="E10" s="71">
        <v>166</v>
      </c>
      <c r="F10" s="183">
        <v>18893</v>
      </c>
      <c r="G10" s="183">
        <v>18371</v>
      </c>
      <c r="H10" s="84">
        <v>1.0284143487017583</v>
      </c>
      <c r="I10" s="71">
        <v>522</v>
      </c>
      <c r="J10" s="84">
        <v>0.67792304027946859</v>
      </c>
      <c r="K10" s="84">
        <v>0.68814980131729353</v>
      </c>
      <c r="L10" s="89">
        <v>-1.0226761037824939E-2</v>
      </c>
    </row>
    <row r="11" spans="1:17" x14ac:dyDescent="0.4">
      <c r="A11" s="38" t="s">
        <v>104</v>
      </c>
      <c r="B11" s="183">
        <v>14283</v>
      </c>
      <c r="C11" s="183">
        <v>17224</v>
      </c>
      <c r="D11" s="84">
        <v>0.82924988388295406</v>
      </c>
      <c r="E11" s="71">
        <v>-2941</v>
      </c>
      <c r="F11" s="183">
        <v>21468</v>
      </c>
      <c r="G11" s="183">
        <v>28182</v>
      </c>
      <c r="H11" s="84">
        <v>0.76176282733659784</v>
      </c>
      <c r="I11" s="71">
        <v>-6714</v>
      </c>
      <c r="J11" s="84">
        <v>0.66531581889323643</v>
      </c>
      <c r="K11" s="84">
        <v>0.61117025051451279</v>
      </c>
      <c r="L11" s="89">
        <v>5.4145568378723641E-2</v>
      </c>
    </row>
    <row r="12" spans="1:17" x14ac:dyDescent="0.4">
      <c r="A12" s="38" t="s">
        <v>82</v>
      </c>
      <c r="B12" s="183">
        <v>17102</v>
      </c>
      <c r="C12" s="183">
        <v>16842</v>
      </c>
      <c r="D12" s="84">
        <v>1.015437596484978</v>
      </c>
      <c r="E12" s="71">
        <v>260</v>
      </c>
      <c r="F12" s="183">
        <v>30052</v>
      </c>
      <c r="G12" s="183">
        <v>22870</v>
      </c>
      <c r="H12" s="84">
        <v>1.3140358548316573</v>
      </c>
      <c r="I12" s="71">
        <v>7182</v>
      </c>
      <c r="J12" s="84">
        <v>0.56908026088113939</v>
      </c>
      <c r="K12" s="84">
        <v>0.73642326191517271</v>
      </c>
      <c r="L12" s="89">
        <v>-0.16734300103403332</v>
      </c>
    </row>
    <row r="13" spans="1:17" x14ac:dyDescent="0.4">
      <c r="A13" s="38" t="s">
        <v>83</v>
      </c>
      <c r="B13" s="183">
        <v>24506</v>
      </c>
      <c r="C13" s="183">
        <v>22247</v>
      </c>
      <c r="D13" s="84">
        <v>1.1015417809142807</v>
      </c>
      <c r="E13" s="71">
        <v>2259</v>
      </c>
      <c r="F13" s="183">
        <v>38608</v>
      </c>
      <c r="G13" s="183">
        <v>37202</v>
      </c>
      <c r="H13" s="84">
        <v>1.0377936670071501</v>
      </c>
      <c r="I13" s="71">
        <v>1406</v>
      </c>
      <c r="J13" s="84">
        <v>0.63473891421467055</v>
      </c>
      <c r="K13" s="84">
        <v>0.5980054835761518</v>
      </c>
      <c r="L13" s="89">
        <v>3.6733430638518749E-2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2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83">
        <v>1790</v>
      </c>
      <c r="C15" s="182">
        <v>3236</v>
      </c>
      <c r="D15" s="35">
        <v>0.55315203955500614</v>
      </c>
      <c r="E15" s="36">
        <v>-1446</v>
      </c>
      <c r="F15" s="183">
        <v>2520</v>
      </c>
      <c r="G15" s="182">
        <v>4340</v>
      </c>
      <c r="H15" s="84">
        <v>0.58064516129032262</v>
      </c>
      <c r="I15" s="71">
        <v>-1820</v>
      </c>
      <c r="J15" s="84">
        <v>0.71031746031746035</v>
      </c>
      <c r="K15" s="84">
        <v>0.74562211981566817</v>
      </c>
      <c r="L15" s="89">
        <v>-3.5304659498207824E-2</v>
      </c>
    </row>
    <row r="16" spans="1:17" s="27" customFormat="1" x14ac:dyDescent="0.4">
      <c r="A16" s="44" t="s">
        <v>176</v>
      </c>
      <c r="B16" s="182">
        <v>0</v>
      </c>
      <c r="C16" s="182">
        <v>6733</v>
      </c>
      <c r="D16" s="35">
        <v>0</v>
      </c>
      <c r="E16" s="36">
        <v>-6733</v>
      </c>
      <c r="F16" s="182">
        <v>0</v>
      </c>
      <c r="G16" s="182">
        <v>8867</v>
      </c>
      <c r="H16" s="35">
        <v>0</v>
      </c>
      <c r="I16" s="48">
        <v>-8867</v>
      </c>
      <c r="J16" s="35" t="e">
        <v>#DIV/0!</v>
      </c>
      <c r="K16" s="35">
        <v>0.75933235592646897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209</v>
      </c>
      <c r="D17" s="59">
        <v>0</v>
      </c>
      <c r="E17" s="62">
        <v>-209</v>
      </c>
      <c r="F17" s="192">
        <v>0</v>
      </c>
      <c r="G17" s="192">
        <v>261</v>
      </c>
      <c r="H17" s="59">
        <v>0</v>
      </c>
      <c r="I17" s="62">
        <v>-261</v>
      </c>
      <c r="J17" s="59" t="e">
        <v>#DIV/0!</v>
      </c>
      <c r="K17" s="59">
        <v>0.8007662835249042</v>
      </c>
      <c r="L17" s="122" t="e">
        <v>#DIV/0!</v>
      </c>
    </row>
    <row r="18" spans="1:12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44043</v>
      </c>
      <c r="C19" s="121">
        <v>40594</v>
      </c>
      <c r="D19" s="88">
        <v>1.0849632950682366</v>
      </c>
      <c r="E19" s="74">
        <v>3449</v>
      </c>
      <c r="F19" s="121">
        <v>67824</v>
      </c>
      <c r="G19" s="121">
        <v>64470</v>
      </c>
      <c r="H19" s="88">
        <v>1.0520241973010702</v>
      </c>
      <c r="I19" s="74">
        <v>3354</v>
      </c>
      <c r="J19" s="88">
        <v>0.6493719037508846</v>
      </c>
      <c r="K19" s="88">
        <v>0.62965720490150456</v>
      </c>
      <c r="L19" s="87">
        <v>1.9714698849380041E-2</v>
      </c>
    </row>
    <row r="20" spans="1:12" x14ac:dyDescent="0.4">
      <c r="A20" s="37" t="s">
        <v>173</v>
      </c>
      <c r="B20" s="191">
        <v>0</v>
      </c>
      <c r="C20" s="186">
        <v>2883</v>
      </c>
      <c r="D20" s="82">
        <v>0</v>
      </c>
      <c r="E20" s="83">
        <v>-2883</v>
      </c>
      <c r="F20" s="191">
        <v>0</v>
      </c>
      <c r="G20" s="186">
        <v>4640</v>
      </c>
      <c r="H20" s="82">
        <v>0</v>
      </c>
      <c r="I20" s="83">
        <v>-4640</v>
      </c>
      <c r="J20" s="82" t="e">
        <v>#DIV/0!</v>
      </c>
      <c r="K20" s="82">
        <v>0.62133620689655178</v>
      </c>
      <c r="L20" s="81" t="e">
        <v>#DIV/0!</v>
      </c>
    </row>
    <row r="21" spans="1:12" x14ac:dyDescent="0.4">
      <c r="A21" s="38" t="s">
        <v>104</v>
      </c>
      <c r="B21" s="183">
        <v>2938</v>
      </c>
      <c r="C21" s="182">
        <v>2850</v>
      </c>
      <c r="D21" s="84">
        <v>1.0308771929824561</v>
      </c>
      <c r="E21" s="71">
        <v>88</v>
      </c>
      <c r="F21" s="183">
        <v>4490</v>
      </c>
      <c r="G21" s="182">
        <v>4650</v>
      </c>
      <c r="H21" s="84">
        <v>0.96559139784946235</v>
      </c>
      <c r="I21" s="71">
        <v>-160</v>
      </c>
      <c r="J21" s="84">
        <v>0.65434298440979954</v>
      </c>
      <c r="K21" s="84">
        <v>0.61290322580645162</v>
      </c>
      <c r="L21" s="89">
        <v>4.143975860334792E-2</v>
      </c>
    </row>
    <row r="22" spans="1:12" x14ac:dyDescent="0.4">
      <c r="A22" s="38" t="s">
        <v>123</v>
      </c>
      <c r="B22" s="183">
        <v>3462</v>
      </c>
      <c r="C22" s="182">
        <v>3087</v>
      </c>
      <c r="D22" s="84">
        <v>1.1214771622934889</v>
      </c>
      <c r="E22" s="71">
        <v>375</v>
      </c>
      <c r="F22" s="183">
        <v>4510</v>
      </c>
      <c r="G22" s="182">
        <v>4500</v>
      </c>
      <c r="H22" s="84">
        <v>1.0022222222222221</v>
      </c>
      <c r="I22" s="71">
        <v>10</v>
      </c>
      <c r="J22" s="84">
        <v>0.7676274944567627</v>
      </c>
      <c r="K22" s="84">
        <v>0.68600000000000005</v>
      </c>
      <c r="L22" s="89">
        <v>8.162749445676265E-2</v>
      </c>
    </row>
    <row r="23" spans="1:12" x14ac:dyDescent="0.4">
      <c r="A23" s="38" t="s">
        <v>172</v>
      </c>
      <c r="B23" s="183">
        <v>6086</v>
      </c>
      <c r="C23" s="182">
        <v>6436</v>
      </c>
      <c r="D23" s="84">
        <v>0.94561839651957735</v>
      </c>
      <c r="E23" s="71">
        <v>-350</v>
      </c>
      <c r="F23" s="183">
        <v>9285</v>
      </c>
      <c r="G23" s="182">
        <v>9150</v>
      </c>
      <c r="H23" s="84">
        <v>1.0147540983606558</v>
      </c>
      <c r="I23" s="71">
        <v>135</v>
      </c>
      <c r="J23" s="84">
        <v>0.65546580506192786</v>
      </c>
      <c r="K23" s="84">
        <v>0.70338797814207654</v>
      </c>
      <c r="L23" s="89">
        <v>-4.7922173080148678E-2</v>
      </c>
    </row>
    <row r="24" spans="1:12" x14ac:dyDescent="0.4">
      <c r="A24" s="38" t="s">
        <v>171</v>
      </c>
      <c r="B24" s="185">
        <v>2984</v>
      </c>
      <c r="C24" s="184">
        <v>3293</v>
      </c>
      <c r="D24" s="79">
        <v>0.90616459155785001</v>
      </c>
      <c r="E24" s="70">
        <v>-309</v>
      </c>
      <c r="F24" s="185">
        <v>4635</v>
      </c>
      <c r="G24" s="184">
        <v>4650</v>
      </c>
      <c r="H24" s="79">
        <v>0.99677419354838714</v>
      </c>
      <c r="I24" s="70">
        <v>-15</v>
      </c>
      <c r="J24" s="79">
        <v>0.64379719525350598</v>
      </c>
      <c r="K24" s="79">
        <v>0.70817204301075265</v>
      </c>
      <c r="L24" s="78">
        <v>-6.4374847757246667E-2</v>
      </c>
    </row>
    <row r="25" spans="1:12" x14ac:dyDescent="0.4">
      <c r="A25" s="44" t="s">
        <v>170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2651</v>
      </c>
      <c r="C26" s="182">
        <v>3118</v>
      </c>
      <c r="D26" s="84">
        <v>0.85022450288646567</v>
      </c>
      <c r="E26" s="71">
        <v>-467</v>
      </c>
      <c r="F26" s="183">
        <v>4630</v>
      </c>
      <c r="G26" s="182">
        <v>4650</v>
      </c>
      <c r="H26" s="84">
        <v>0.99569892473118282</v>
      </c>
      <c r="I26" s="71">
        <v>-20</v>
      </c>
      <c r="J26" s="84">
        <v>0.57257019438444923</v>
      </c>
      <c r="K26" s="84">
        <v>0.67053763440860215</v>
      </c>
      <c r="L26" s="89">
        <v>-9.7967440024152919E-2</v>
      </c>
    </row>
    <row r="27" spans="1:12" x14ac:dyDescent="0.4">
      <c r="A27" s="38" t="s">
        <v>169</v>
      </c>
      <c r="B27" s="183">
        <v>2687</v>
      </c>
      <c r="C27" s="182">
        <v>2600</v>
      </c>
      <c r="D27" s="84">
        <v>1.0334615384615384</v>
      </c>
      <c r="E27" s="71">
        <v>87</v>
      </c>
      <c r="F27" s="183">
        <v>4475</v>
      </c>
      <c r="G27" s="182">
        <v>4645</v>
      </c>
      <c r="H27" s="84">
        <v>0.96340150699677074</v>
      </c>
      <c r="I27" s="71">
        <v>-170</v>
      </c>
      <c r="J27" s="84">
        <v>0.60044692737430172</v>
      </c>
      <c r="K27" s="84">
        <v>0.55974165769644779</v>
      </c>
      <c r="L27" s="89">
        <v>4.0705269677853928E-2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1346</v>
      </c>
      <c r="C29" s="184">
        <v>1339</v>
      </c>
      <c r="D29" s="79">
        <v>1.0052277819268109</v>
      </c>
      <c r="E29" s="70">
        <v>7</v>
      </c>
      <c r="F29" s="185">
        <v>2695</v>
      </c>
      <c r="G29" s="184">
        <v>2550</v>
      </c>
      <c r="H29" s="79">
        <v>1.0568627450980392</v>
      </c>
      <c r="I29" s="70">
        <v>145</v>
      </c>
      <c r="J29" s="79">
        <v>0.49944341372912804</v>
      </c>
      <c r="K29" s="79">
        <v>0.52509803921568632</v>
      </c>
      <c r="L29" s="78">
        <v>-2.565462548655828E-2</v>
      </c>
    </row>
    <row r="30" spans="1:12" x14ac:dyDescent="0.4">
      <c r="A30" s="44" t="s">
        <v>115</v>
      </c>
      <c r="B30" s="183">
        <v>1190</v>
      </c>
      <c r="C30" s="182">
        <v>904</v>
      </c>
      <c r="D30" s="84">
        <v>1.3163716814159292</v>
      </c>
      <c r="E30" s="71">
        <v>286</v>
      </c>
      <c r="F30" s="183">
        <v>1950</v>
      </c>
      <c r="G30" s="182">
        <v>2100</v>
      </c>
      <c r="H30" s="84">
        <v>0.9285714285714286</v>
      </c>
      <c r="I30" s="71">
        <v>-150</v>
      </c>
      <c r="J30" s="84">
        <v>0.61025641025641031</v>
      </c>
      <c r="K30" s="84">
        <v>0.43047619047619046</v>
      </c>
      <c r="L30" s="89">
        <v>0.17978021978021985</v>
      </c>
    </row>
    <row r="31" spans="1:12" x14ac:dyDescent="0.4">
      <c r="A31" s="38" t="s">
        <v>114</v>
      </c>
      <c r="B31" s="183">
        <v>3070</v>
      </c>
      <c r="C31" s="182">
        <v>3234</v>
      </c>
      <c r="D31" s="84">
        <v>0.94928880643166358</v>
      </c>
      <c r="E31" s="71">
        <v>-164</v>
      </c>
      <c r="F31" s="183">
        <v>4630</v>
      </c>
      <c r="G31" s="182">
        <v>4490</v>
      </c>
      <c r="H31" s="84">
        <v>1.0311804008908685</v>
      </c>
      <c r="I31" s="71">
        <v>140</v>
      </c>
      <c r="J31" s="84">
        <v>0.66306695464362853</v>
      </c>
      <c r="K31" s="84">
        <v>0.72026726057906454</v>
      </c>
      <c r="L31" s="89">
        <v>-5.7200305935436013E-2</v>
      </c>
    </row>
    <row r="32" spans="1:12" x14ac:dyDescent="0.4">
      <c r="A32" s="44" t="s">
        <v>113</v>
      </c>
      <c r="B32" s="185">
        <v>3793</v>
      </c>
      <c r="C32" s="184">
        <v>2768</v>
      </c>
      <c r="D32" s="79">
        <v>1.3703034682080926</v>
      </c>
      <c r="E32" s="70">
        <v>1025</v>
      </c>
      <c r="F32" s="185">
        <v>4650</v>
      </c>
      <c r="G32" s="184">
        <v>4645</v>
      </c>
      <c r="H32" s="79">
        <v>1.0010764262648009</v>
      </c>
      <c r="I32" s="70">
        <v>5</v>
      </c>
      <c r="J32" s="79">
        <v>0.81569892473118277</v>
      </c>
      <c r="K32" s="79">
        <v>0.59590958019375673</v>
      </c>
      <c r="L32" s="78">
        <v>0.21978934453742605</v>
      </c>
    </row>
    <row r="33" spans="1:12" x14ac:dyDescent="0.4">
      <c r="A33" s="44" t="s">
        <v>112</v>
      </c>
      <c r="B33" s="185">
        <v>3034</v>
      </c>
      <c r="C33" s="184">
        <v>2969</v>
      </c>
      <c r="D33" s="79">
        <v>1.0218928932300437</v>
      </c>
      <c r="E33" s="70">
        <v>65</v>
      </c>
      <c r="F33" s="185">
        <v>4650</v>
      </c>
      <c r="G33" s="184">
        <v>4650</v>
      </c>
      <c r="H33" s="79">
        <v>1</v>
      </c>
      <c r="I33" s="70">
        <v>0</v>
      </c>
      <c r="J33" s="79">
        <v>0.65247311827956989</v>
      </c>
      <c r="K33" s="79">
        <v>0.63849462365591403</v>
      </c>
      <c r="L33" s="78">
        <v>1.3978494623655857E-2</v>
      </c>
    </row>
    <row r="34" spans="1:12" x14ac:dyDescent="0.4">
      <c r="A34" s="38" t="s">
        <v>167</v>
      </c>
      <c r="B34" s="183">
        <v>2339</v>
      </c>
      <c r="C34" s="182">
        <v>2453</v>
      </c>
      <c r="D34" s="84">
        <v>0.95352629433346925</v>
      </c>
      <c r="E34" s="71">
        <v>-114</v>
      </c>
      <c r="F34" s="183">
        <v>4635</v>
      </c>
      <c r="G34" s="182">
        <v>4650</v>
      </c>
      <c r="H34" s="84">
        <v>0.99677419354838714</v>
      </c>
      <c r="I34" s="71">
        <v>-15</v>
      </c>
      <c r="J34" s="84">
        <v>0.50463861920172604</v>
      </c>
      <c r="K34" s="84">
        <v>0.52752688172043016</v>
      </c>
      <c r="L34" s="89">
        <v>-2.2888262518704128E-2</v>
      </c>
    </row>
    <row r="35" spans="1:12" x14ac:dyDescent="0.4">
      <c r="A35" s="44" t="s">
        <v>166</v>
      </c>
      <c r="B35" s="185">
        <v>8463</v>
      </c>
      <c r="C35" s="184">
        <v>2660</v>
      </c>
      <c r="D35" s="79">
        <v>3.1815789473684211</v>
      </c>
      <c r="E35" s="70">
        <v>5803</v>
      </c>
      <c r="F35" s="185">
        <v>12589</v>
      </c>
      <c r="G35" s="184">
        <v>4500</v>
      </c>
      <c r="H35" s="79">
        <v>2.7975555555555554</v>
      </c>
      <c r="I35" s="70">
        <v>8089</v>
      </c>
      <c r="J35" s="79">
        <v>0.67225355469060288</v>
      </c>
      <c r="K35" s="79">
        <v>0.59111111111111114</v>
      </c>
      <c r="L35" s="78">
        <v>8.1142443579491741E-2</v>
      </c>
    </row>
    <row r="36" spans="1:12" x14ac:dyDescent="0.4">
      <c r="A36" s="69" t="s">
        <v>93</v>
      </c>
      <c r="B36" s="121">
        <v>1307</v>
      </c>
      <c r="C36" s="121">
        <v>1438</v>
      </c>
      <c r="D36" s="88">
        <v>0.90890125173852576</v>
      </c>
      <c r="E36" s="74">
        <v>-131</v>
      </c>
      <c r="F36" s="121">
        <v>3080</v>
      </c>
      <c r="G36" s="121">
        <v>3489</v>
      </c>
      <c r="H36" s="88">
        <v>0.88277443393522503</v>
      </c>
      <c r="I36" s="74">
        <v>-409</v>
      </c>
      <c r="J36" s="88">
        <v>0.42435064935064937</v>
      </c>
      <c r="K36" s="88">
        <v>0.41215247922040699</v>
      </c>
      <c r="L36" s="87">
        <v>1.2198170130242381E-2</v>
      </c>
    </row>
    <row r="37" spans="1:12" x14ac:dyDescent="0.4">
      <c r="A37" s="37" t="s">
        <v>109</v>
      </c>
      <c r="B37" s="191">
        <v>681</v>
      </c>
      <c r="C37" s="186">
        <v>773</v>
      </c>
      <c r="D37" s="82">
        <v>0.88098318240620954</v>
      </c>
      <c r="E37" s="83">
        <v>-92</v>
      </c>
      <c r="F37" s="191">
        <v>1871</v>
      </c>
      <c r="G37" s="186">
        <v>2280</v>
      </c>
      <c r="H37" s="82">
        <v>0.82061403508771935</v>
      </c>
      <c r="I37" s="83">
        <v>-409</v>
      </c>
      <c r="J37" s="82">
        <v>0.36397648316408338</v>
      </c>
      <c r="K37" s="82">
        <v>0.33903508771929824</v>
      </c>
      <c r="L37" s="81">
        <v>2.494139544478513E-2</v>
      </c>
    </row>
    <row r="38" spans="1:12" x14ac:dyDescent="0.4">
      <c r="A38" s="38" t="s">
        <v>108</v>
      </c>
      <c r="B38" s="183">
        <v>626</v>
      </c>
      <c r="C38" s="182">
        <v>665</v>
      </c>
      <c r="D38" s="84">
        <v>0.94135338345864661</v>
      </c>
      <c r="E38" s="71">
        <v>-39</v>
      </c>
      <c r="F38" s="183">
        <v>1209</v>
      </c>
      <c r="G38" s="182">
        <v>1209</v>
      </c>
      <c r="H38" s="84">
        <v>1</v>
      </c>
      <c r="I38" s="71">
        <v>0</v>
      </c>
      <c r="J38" s="84">
        <v>0.51778329197684037</v>
      </c>
      <c r="K38" s="84">
        <v>0.55004135649296937</v>
      </c>
      <c r="L38" s="89">
        <v>-3.2258064516129004E-2</v>
      </c>
    </row>
    <row r="39" spans="1:12" s="57" customFormat="1" x14ac:dyDescent="0.4">
      <c r="A39" s="66" t="s">
        <v>107</v>
      </c>
      <c r="B39" s="110">
        <v>245079</v>
      </c>
      <c r="C39" s="110">
        <v>244483</v>
      </c>
      <c r="D39" s="76">
        <v>1.0024377973110605</v>
      </c>
      <c r="E39" s="77">
        <v>596</v>
      </c>
      <c r="F39" s="110">
        <v>363883</v>
      </c>
      <c r="G39" s="110">
        <v>378959</v>
      </c>
      <c r="H39" s="76">
        <v>0.96021733221799721</v>
      </c>
      <c r="I39" s="77">
        <v>-15076</v>
      </c>
      <c r="J39" s="76">
        <v>0.67351044154302342</v>
      </c>
      <c r="K39" s="76">
        <v>0.64514366989568794</v>
      </c>
      <c r="L39" s="90">
        <v>2.8366771647335476E-2</v>
      </c>
    </row>
    <row r="40" spans="1:12" x14ac:dyDescent="0.4">
      <c r="A40" s="38" t="s">
        <v>84</v>
      </c>
      <c r="B40" s="182">
        <v>101976</v>
      </c>
      <c r="C40" s="190">
        <v>97455</v>
      </c>
      <c r="D40" s="98">
        <v>1.0463906418346929</v>
      </c>
      <c r="E40" s="70">
        <v>4521</v>
      </c>
      <c r="F40" s="189">
        <v>137263</v>
      </c>
      <c r="G40" s="182">
        <v>137143</v>
      </c>
      <c r="H40" s="79">
        <v>1.0008749990885426</v>
      </c>
      <c r="I40" s="71">
        <v>120</v>
      </c>
      <c r="J40" s="84">
        <v>0.74292416747411905</v>
      </c>
      <c r="K40" s="84">
        <v>0.71060863478267211</v>
      </c>
      <c r="L40" s="89">
        <v>3.2315532691446935E-2</v>
      </c>
    </row>
    <row r="41" spans="1:12" x14ac:dyDescent="0.4">
      <c r="A41" s="38" t="s">
        <v>165</v>
      </c>
      <c r="B41" s="182">
        <v>4090</v>
      </c>
      <c r="C41" s="182">
        <v>4243</v>
      </c>
      <c r="D41" s="82">
        <v>0.96394060806033466</v>
      </c>
      <c r="E41" s="70">
        <v>-153</v>
      </c>
      <c r="F41" s="183">
        <v>6686</v>
      </c>
      <c r="G41" s="182">
        <v>6670</v>
      </c>
      <c r="H41" s="79">
        <v>1.0023988005997002</v>
      </c>
      <c r="I41" s="71">
        <v>16</v>
      </c>
      <c r="J41" s="84">
        <v>0.61172599461561472</v>
      </c>
      <c r="K41" s="84">
        <v>0.63613193403298351</v>
      </c>
      <c r="L41" s="89">
        <v>-2.4405939417368794E-2</v>
      </c>
    </row>
    <row r="42" spans="1:12" x14ac:dyDescent="0.4">
      <c r="A42" s="38" t="s">
        <v>105</v>
      </c>
      <c r="B42" s="182">
        <v>14303</v>
      </c>
      <c r="C42" s="182">
        <v>9156</v>
      </c>
      <c r="D42" s="82">
        <v>1.5621450415028397</v>
      </c>
      <c r="E42" s="70">
        <v>5147</v>
      </c>
      <c r="F42" s="183">
        <v>19444</v>
      </c>
      <c r="G42" s="182">
        <v>15934</v>
      </c>
      <c r="H42" s="79">
        <v>1.2202836701393247</v>
      </c>
      <c r="I42" s="71">
        <v>3510</v>
      </c>
      <c r="J42" s="84">
        <v>0.73559967084961941</v>
      </c>
      <c r="K42" s="84">
        <v>0.57462030877369152</v>
      </c>
      <c r="L42" s="89">
        <v>0.16097936207592789</v>
      </c>
    </row>
    <row r="43" spans="1:12" x14ac:dyDescent="0.4">
      <c r="A43" s="44" t="s">
        <v>104</v>
      </c>
      <c r="B43" s="182">
        <v>17277</v>
      </c>
      <c r="C43" s="182">
        <v>19827</v>
      </c>
      <c r="D43" s="82">
        <v>0.87138750189136027</v>
      </c>
      <c r="E43" s="70">
        <v>-2550</v>
      </c>
      <c r="F43" s="183">
        <v>32823</v>
      </c>
      <c r="G43" s="182">
        <v>38043</v>
      </c>
      <c r="H43" s="79">
        <v>0.86278684646321269</v>
      </c>
      <c r="I43" s="71">
        <v>-5220</v>
      </c>
      <c r="J43" s="84">
        <v>0.52636870487158394</v>
      </c>
      <c r="K43" s="84">
        <v>0.52117340903714215</v>
      </c>
      <c r="L43" s="89">
        <v>5.1952958344417821E-3</v>
      </c>
    </row>
    <row r="44" spans="1:12" x14ac:dyDescent="0.4">
      <c r="A44" s="44" t="s">
        <v>103</v>
      </c>
      <c r="B44" s="182">
        <v>11389</v>
      </c>
      <c r="C44" s="182">
        <v>13040</v>
      </c>
      <c r="D44" s="82">
        <v>0.87338957055214728</v>
      </c>
      <c r="E44" s="70">
        <v>-1651</v>
      </c>
      <c r="F44" s="183">
        <v>21562</v>
      </c>
      <c r="G44" s="182">
        <v>22443</v>
      </c>
      <c r="H44" s="79">
        <v>0.96074499844049366</v>
      </c>
      <c r="I44" s="71">
        <v>-881</v>
      </c>
      <c r="J44" s="84">
        <v>0.52819775531026802</v>
      </c>
      <c r="K44" s="84">
        <v>0.5810274918682885</v>
      </c>
      <c r="L44" s="89">
        <v>-5.2829736558020479E-2</v>
      </c>
    </row>
    <row r="45" spans="1:12" x14ac:dyDescent="0.4">
      <c r="A45" s="38" t="s">
        <v>82</v>
      </c>
      <c r="B45" s="182">
        <v>35334</v>
      </c>
      <c r="C45" s="182">
        <v>38375</v>
      </c>
      <c r="D45" s="82">
        <v>0.92075570032573295</v>
      </c>
      <c r="E45" s="70">
        <v>-3041</v>
      </c>
      <c r="F45" s="183">
        <v>53910</v>
      </c>
      <c r="G45" s="182">
        <v>64181</v>
      </c>
      <c r="H45" s="79">
        <v>0.83996821489225781</v>
      </c>
      <c r="I45" s="71">
        <v>-10271</v>
      </c>
      <c r="J45" s="84">
        <v>0.65542570951585977</v>
      </c>
      <c r="K45" s="84">
        <v>0.59791838706159139</v>
      </c>
      <c r="L45" s="89">
        <v>5.7507322454268373E-2</v>
      </c>
    </row>
    <row r="46" spans="1:12" x14ac:dyDescent="0.4">
      <c r="A46" s="38" t="s">
        <v>83</v>
      </c>
      <c r="B46" s="182">
        <v>23254</v>
      </c>
      <c r="C46" s="182">
        <v>22686</v>
      </c>
      <c r="D46" s="82">
        <v>1.0250374680419643</v>
      </c>
      <c r="E46" s="70">
        <v>568</v>
      </c>
      <c r="F46" s="188">
        <v>33478</v>
      </c>
      <c r="G46" s="182">
        <v>34100</v>
      </c>
      <c r="H46" s="79">
        <v>0.9817595307917889</v>
      </c>
      <c r="I46" s="71">
        <v>-622</v>
      </c>
      <c r="J46" s="84">
        <v>0.69460541250970786</v>
      </c>
      <c r="K46" s="84">
        <v>0.66527859237536657</v>
      </c>
      <c r="L46" s="89">
        <v>2.9326820134341292E-2</v>
      </c>
    </row>
    <row r="47" spans="1:12" x14ac:dyDescent="0.4">
      <c r="A47" s="38" t="s">
        <v>81</v>
      </c>
      <c r="B47" s="182">
        <v>6800</v>
      </c>
      <c r="C47" s="182">
        <v>6414</v>
      </c>
      <c r="D47" s="82">
        <v>1.0601808543810414</v>
      </c>
      <c r="E47" s="70">
        <v>386</v>
      </c>
      <c r="F47" s="187">
        <v>8370</v>
      </c>
      <c r="G47" s="182">
        <v>8370</v>
      </c>
      <c r="H47" s="79">
        <v>1</v>
      </c>
      <c r="I47" s="71">
        <v>0</v>
      </c>
      <c r="J47" s="84">
        <v>0.81242532855436078</v>
      </c>
      <c r="K47" s="84">
        <v>0.76630824372759854</v>
      </c>
      <c r="L47" s="89">
        <v>4.6117084826762245E-2</v>
      </c>
    </row>
    <row r="48" spans="1:12" x14ac:dyDescent="0.4">
      <c r="A48" s="38" t="s">
        <v>164</v>
      </c>
      <c r="B48" s="182">
        <v>2881</v>
      </c>
      <c r="C48" s="186">
        <v>3588</v>
      </c>
      <c r="D48" s="82">
        <v>0.80295429208472691</v>
      </c>
      <c r="E48" s="70">
        <v>-707</v>
      </c>
      <c r="F48" s="183">
        <v>4814</v>
      </c>
      <c r="G48" s="182">
        <v>5146</v>
      </c>
      <c r="H48" s="79">
        <v>0.93548387096774188</v>
      </c>
      <c r="I48" s="71">
        <v>-332</v>
      </c>
      <c r="J48" s="84">
        <v>0.59846281678437885</v>
      </c>
      <c r="K48" s="84">
        <v>0.69724057520404192</v>
      </c>
      <c r="L48" s="89">
        <v>-9.8777758419663075E-2</v>
      </c>
    </row>
    <row r="49" spans="1:12" x14ac:dyDescent="0.4">
      <c r="A49" s="38" t="s">
        <v>80</v>
      </c>
      <c r="B49" s="182">
        <v>6474</v>
      </c>
      <c r="C49" s="182">
        <v>7407</v>
      </c>
      <c r="D49" s="82">
        <v>0.87403807209396511</v>
      </c>
      <c r="E49" s="70">
        <v>-933</v>
      </c>
      <c r="F49" s="185">
        <v>8370</v>
      </c>
      <c r="G49" s="182">
        <v>8649</v>
      </c>
      <c r="H49" s="79">
        <v>0.967741935483871</v>
      </c>
      <c r="I49" s="71">
        <v>-279</v>
      </c>
      <c r="J49" s="84">
        <v>0.77347670250896061</v>
      </c>
      <c r="K49" s="84">
        <v>0.8563995837669095</v>
      </c>
      <c r="L49" s="89">
        <v>-8.2922881257948888E-2</v>
      </c>
    </row>
    <row r="50" spans="1:12" x14ac:dyDescent="0.4">
      <c r="A50" s="44" t="s">
        <v>78</v>
      </c>
      <c r="B50" s="182">
        <v>4606</v>
      </c>
      <c r="C50" s="184">
        <v>4849</v>
      </c>
      <c r="D50" s="82">
        <v>0.94988657455145387</v>
      </c>
      <c r="E50" s="70">
        <v>-243</v>
      </c>
      <c r="F50" s="183">
        <v>8370</v>
      </c>
      <c r="G50" s="182">
        <v>8649</v>
      </c>
      <c r="H50" s="79">
        <v>0.967741935483871</v>
      </c>
      <c r="I50" s="71">
        <v>-279</v>
      </c>
      <c r="J50" s="84">
        <v>0.5502986857825567</v>
      </c>
      <c r="K50" s="79">
        <v>0.56064284888426408</v>
      </c>
      <c r="L50" s="78">
        <v>-1.0344163101707382E-2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82">
        <v>5532</v>
      </c>
      <c r="C52" s="182">
        <v>5517</v>
      </c>
      <c r="D52" s="82">
        <v>1.0027188689505167</v>
      </c>
      <c r="E52" s="71">
        <v>15</v>
      </c>
      <c r="F52" s="183">
        <v>8370</v>
      </c>
      <c r="G52" s="182">
        <v>8647</v>
      </c>
      <c r="H52" s="84">
        <v>0.96796576847461546</v>
      </c>
      <c r="I52" s="71">
        <v>-277</v>
      </c>
      <c r="J52" s="84">
        <v>0.66093189964157706</v>
      </c>
      <c r="K52" s="84">
        <v>0.63802474846767665</v>
      </c>
      <c r="L52" s="89">
        <v>2.2907151173900409E-2</v>
      </c>
    </row>
    <row r="53" spans="1:12" x14ac:dyDescent="0.4">
      <c r="A53" s="38" t="s">
        <v>75</v>
      </c>
      <c r="B53" s="182">
        <v>6571</v>
      </c>
      <c r="C53" s="182">
        <v>6851</v>
      </c>
      <c r="D53" s="82">
        <v>0.95913005400671436</v>
      </c>
      <c r="E53" s="71">
        <v>-280</v>
      </c>
      <c r="F53" s="183">
        <v>11557</v>
      </c>
      <c r="G53" s="182">
        <v>11632</v>
      </c>
      <c r="H53" s="84">
        <v>0.99355226960110044</v>
      </c>
      <c r="I53" s="71">
        <v>-75</v>
      </c>
      <c r="J53" s="84">
        <v>0.56857315912434025</v>
      </c>
      <c r="K53" s="84">
        <v>0.58897867950481431</v>
      </c>
      <c r="L53" s="89">
        <v>-2.0405520380474051E-2</v>
      </c>
    </row>
    <row r="54" spans="1:12" x14ac:dyDescent="0.4">
      <c r="A54" s="38" t="s">
        <v>77</v>
      </c>
      <c r="B54" s="182">
        <v>2102</v>
      </c>
      <c r="C54" s="182">
        <v>2508</v>
      </c>
      <c r="D54" s="82">
        <v>0.8381180223285486</v>
      </c>
      <c r="E54" s="71">
        <v>-406</v>
      </c>
      <c r="F54" s="183">
        <v>3720</v>
      </c>
      <c r="G54" s="182">
        <v>4206</v>
      </c>
      <c r="H54" s="84">
        <v>0.88445078459343796</v>
      </c>
      <c r="I54" s="71">
        <v>-486</v>
      </c>
      <c r="J54" s="84">
        <v>0.56505376344086022</v>
      </c>
      <c r="K54" s="84">
        <v>0.5962910128388017</v>
      </c>
      <c r="L54" s="89">
        <v>-3.123724939794148E-2</v>
      </c>
    </row>
    <row r="55" spans="1:12" x14ac:dyDescent="0.4">
      <c r="A55" s="38" t="s">
        <v>76</v>
      </c>
      <c r="B55" s="182">
        <v>2490</v>
      </c>
      <c r="C55" s="182">
        <v>2567</v>
      </c>
      <c r="D55" s="82">
        <v>0.97000389559797429</v>
      </c>
      <c r="E55" s="71">
        <v>-77</v>
      </c>
      <c r="F55" s="183">
        <v>5146</v>
      </c>
      <c r="G55" s="182">
        <v>5146</v>
      </c>
      <c r="H55" s="84">
        <v>1</v>
      </c>
      <c r="I55" s="71">
        <v>0</v>
      </c>
      <c r="J55" s="84">
        <v>0.4838709677419355</v>
      </c>
      <c r="K55" s="84">
        <v>0.49883404586086283</v>
      </c>
      <c r="L55" s="89">
        <v>-1.4963078118927331E-2</v>
      </c>
    </row>
    <row r="56" spans="1:12" x14ac:dyDescent="0.4">
      <c r="A56" s="66" t="s">
        <v>99</v>
      </c>
      <c r="B56" s="110">
        <v>14013</v>
      </c>
      <c r="C56" s="110">
        <v>15024</v>
      </c>
      <c r="D56" s="76">
        <v>0.93270766773162939</v>
      </c>
      <c r="E56" s="77">
        <v>-1011</v>
      </c>
      <c r="F56" s="110">
        <v>21520</v>
      </c>
      <c r="G56" s="110">
        <v>26596</v>
      </c>
      <c r="H56" s="76">
        <v>0.80914423221537068</v>
      </c>
      <c r="I56" s="77">
        <v>-5076</v>
      </c>
      <c r="J56" s="76">
        <v>0.65116171003717471</v>
      </c>
      <c r="K56" s="76">
        <v>0.56489697698902086</v>
      </c>
      <c r="L56" s="90">
        <v>8.6264733048153852E-2</v>
      </c>
    </row>
    <row r="57" spans="1:12" x14ac:dyDescent="0.4">
      <c r="A57" s="109" t="s">
        <v>163</v>
      </c>
      <c r="B57" s="181">
        <v>12853</v>
      </c>
      <c r="C57" s="181">
        <v>15024</v>
      </c>
      <c r="D57" s="107">
        <v>0.85549787007454736</v>
      </c>
      <c r="E57" s="106">
        <v>-2171</v>
      </c>
      <c r="F57" s="181">
        <v>19396</v>
      </c>
      <c r="G57" s="181">
        <v>26596</v>
      </c>
      <c r="H57" s="107">
        <v>0.72928259888705071</v>
      </c>
      <c r="I57" s="106">
        <v>-7200</v>
      </c>
      <c r="J57" s="105">
        <v>0.6626624046195092</v>
      </c>
      <c r="K57" s="105">
        <v>0.56489697698902086</v>
      </c>
      <c r="L57" s="104">
        <v>9.7765427630488344E-2</v>
      </c>
    </row>
    <row r="58" spans="1:12" s="27" customFormat="1" x14ac:dyDescent="0.4">
      <c r="A58" s="38" t="s">
        <v>123</v>
      </c>
      <c r="B58" s="212">
        <v>1160</v>
      </c>
      <c r="C58" s="211">
        <v>0</v>
      </c>
      <c r="D58" s="84" t="e">
        <v>#DIV/0!</v>
      </c>
      <c r="E58" s="71">
        <v>1160</v>
      </c>
      <c r="F58" s="212">
        <v>2124</v>
      </c>
      <c r="G58" s="211">
        <v>0</v>
      </c>
      <c r="H58" s="84" t="e">
        <v>#DIV/0!</v>
      </c>
      <c r="I58" s="71">
        <v>2124</v>
      </c>
      <c r="J58" s="210">
        <v>0.54613935969868177</v>
      </c>
      <c r="K58" s="210" t="e">
        <v>#DIV/0!</v>
      </c>
      <c r="L58" s="209" t="e">
        <v>#DIV/0!</v>
      </c>
    </row>
    <row r="59" spans="1:12" x14ac:dyDescent="0.4">
      <c r="A59" s="33" t="s">
        <v>214</v>
      </c>
      <c r="B59" s="180">
        <v>0</v>
      </c>
      <c r="C59" s="180">
        <v>0</v>
      </c>
      <c r="D59" s="208" t="e">
        <v>#DIV/0!</v>
      </c>
      <c r="E59" s="67">
        <v>0</v>
      </c>
      <c r="F59" s="180">
        <v>0</v>
      </c>
      <c r="G59" s="180">
        <v>0</v>
      </c>
      <c r="H59" s="208" t="e">
        <v>#DIV/0!</v>
      </c>
      <c r="I59" s="67">
        <v>0</v>
      </c>
      <c r="J59" s="101" t="e">
        <v>#DIV/0!</v>
      </c>
      <c r="K59" s="101" t="e">
        <v>#DIV/0!</v>
      </c>
      <c r="L59" s="100" t="e">
        <v>#DIV/0!</v>
      </c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2008年12月月間航空旅客輸送実績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12月(上旬)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218</v>
      </c>
      <c r="C4" s="277" t="s">
        <v>217</v>
      </c>
      <c r="D4" s="270" t="s">
        <v>90</v>
      </c>
      <c r="E4" s="270"/>
      <c r="F4" s="267" t="s">
        <v>218</v>
      </c>
      <c r="G4" s="267" t="s">
        <v>217</v>
      </c>
      <c r="H4" s="270" t="s">
        <v>90</v>
      </c>
      <c r="I4" s="270"/>
      <c r="J4" s="267" t="s">
        <v>218</v>
      </c>
      <c r="K4" s="267" t="s">
        <v>217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152637</v>
      </c>
      <c r="C6" s="145">
        <v>161591</v>
      </c>
      <c r="D6" s="65">
        <v>0.94458849812180135</v>
      </c>
      <c r="E6" s="80">
        <v>-8954</v>
      </c>
      <c r="F6" s="145">
        <v>230997</v>
      </c>
      <c r="G6" s="145">
        <v>233948</v>
      </c>
      <c r="H6" s="65">
        <v>0.98738608579684373</v>
      </c>
      <c r="I6" s="80">
        <v>-2951</v>
      </c>
      <c r="J6" s="65">
        <v>0.66077481525734105</v>
      </c>
      <c r="K6" s="65">
        <v>0.6907133209089199</v>
      </c>
      <c r="L6" s="75">
        <v>-2.9938505651578851E-2</v>
      </c>
    </row>
    <row r="7" spans="1:17" s="29" customFormat="1" x14ac:dyDescent="0.4">
      <c r="A7" s="66" t="s">
        <v>87</v>
      </c>
      <c r="B7" s="145">
        <v>75734</v>
      </c>
      <c r="C7" s="145">
        <v>79119</v>
      </c>
      <c r="D7" s="65">
        <v>0.95721634499930486</v>
      </c>
      <c r="E7" s="80">
        <v>-3385</v>
      </c>
      <c r="F7" s="145">
        <v>114803</v>
      </c>
      <c r="G7" s="145">
        <v>111995</v>
      </c>
      <c r="H7" s="65">
        <v>1.0250725478816018</v>
      </c>
      <c r="I7" s="80">
        <v>2808</v>
      </c>
      <c r="J7" s="65">
        <v>0.65968659355591752</v>
      </c>
      <c r="K7" s="65">
        <v>0.70645118085628822</v>
      </c>
      <c r="L7" s="75">
        <v>-4.6764587300370697E-2</v>
      </c>
    </row>
    <row r="8" spans="1:17" x14ac:dyDescent="0.4">
      <c r="A8" s="69" t="s">
        <v>95</v>
      </c>
      <c r="B8" s="146">
        <v>61842</v>
      </c>
      <c r="C8" s="146">
        <v>64640</v>
      </c>
      <c r="D8" s="68">
        <v>0.95671410891089104</v>
      </c>
      <c r="E8" s="73">
        <v>-2798</v>
      </c>
      <c r="F8" s="146">
        <v>92034</v>
      </c>
      <c r="G8" s="146">
        <v>90455</v>
      </c>
      <c r="H8" s="68">
        <v>1.0174561936874689</v>
      </c>
      <c r="I8" s="73">
        <v>1579</v>
      </c>
      <c r="J8" s="68">
        <v>0.6719473238151118</v>
      </c>
      <c r="K8" s="68">
        <v>0.71460947432424959</v>
      </c>
      <c r="L8" s="72">
        <v>-4.2662150509137797E-2</v>
      </c>
    </row>
    <row r="9" spans="1:17" x14ac:dyDescent="0.4">
      <c r="A9" s="37" t="s">
        <v>84</v>
      </c>
      <c r="B9" s="191">
        <v>40595</v>
      </c>
      <c r="C9" s="191">
        <v>39621</v>
      </c>
      <c r="D9" s="45">
        <v>1.0245829231972943</v>
      </c>
      <c r="E9" s="51">
        <v>974</v>
      </c>
      <c r="F9" s="191">
        <v>56974</v>
      </c>
      <c r="G9" s="191">
        <v>52374</v>
      </c>
      <c r="H9" s="45">
        <v>1.0878298392332073</v>
      </c>
      <c r="I9" s="51">
        <v>4600</v>
      </c>
      <c r="J9" s="45">
        <v>0.7125179906624074</v>
      </c>
      <c r="K9" s="45">
        <v>0.75650131744758853</v>
      </c>
      <c r="L9" s="58">
        <v>-4.3983326785181132E-2</v>
      </c>
    </row>
    <row r="10" spans="1:17" x14ac:dyDescent="0.4">
      <c r="A10" s="38" t="s">
        <v>86</v>
      </c>
      <c r="B10" s="183">
        <v>3917</v>
      </c>
      <c r="C10" s="183">
        <v>3808</v>
      </c>
      <c r="D10" s="35">
        <v>1.0286239495798319</v>
      </c>
      <c r="E10" s="36">
        <v>109</v>
      </c>
      <c r="F10" s="183">
        <v>5000</v>
      </c>
      <c r="G10" s="183">
        <v>5000</v>
      </c>
      <c r="H10" s="35">
        <v>1</v>
      </c>
      <c r="I10" s="36">
        <v>0</v>
      </c>
      <c r="J10" s="35">
        <v>0.78339999999999999</v>
      </c>
      <c r="K10" s="35">
        <v>0.76160000000000005</v>
      </c>
      <c r="L10" s="34">
        <v>2.1799999999999931E-2</v>
      </c>
    </row>
    <row r="11" spans="1:17" x14ac:dyDescent="0.4">
      <c r="A11" s="38" t="s">
        <v>104</v>
      </c>
      <c r="B11" s="183">
        <v>4420</v>
      </c>
      <c r="C11" s="183">
        <v>4767</v>
      </c>
      <c r="D11" s="35">
        <v>0.92720788756031047</v>
      </c>
      <c r="E11" s="36">
        <v>-347</v>
      </c>
      <c r="F11" s="183">
        <v>6720</v>
      </c>
      <c r="G11" s="183">
        <v>9060</v>
      </c>
      <c r="H11" s="35">
        <v>0.74172185430463577</v>
      </c>
      <c r="I11" s="36">
        <v>-2340</v>
      </c>
      <c r="J11" s="35">
        <v>0.65773809523809523</v>
      </c>
      <c r="K11" s="35">
        <v>0.526158940397351</v>
      </c>
      <c r="L11" s="34">
        <v>0.13157915484074423</v>
      </c>
    </row>
    <row r="12" spans="1:17" x14ac:dyDescent="0.4">
      <c r="A12" s="38" t="s">
        <v>82</v>
      </c>
      <c r="B12" s="183">
        <v>5047</v>
      </c>
      <c r="C12" s="183">
        <v>5454</v>
      </c>
      <c r="D12" s="35">
        <v>0.92537587092042539</v>
      </c>
      <c r="E12" s="36">
        <v>-407</v>
      </c>
      <c r="F12" s="183">
        <v>9570</v>
      </c>
      <c r="G12" s="183">
        <v>7250</v>
      </c>
      <c r="H12" s="35">
        <v>1.32</v>
      </c>
      <c r="I12" s="36">
        <v>2320</v>
      </c>
      <c r="J12" s="35">
        <v>0.52737722048066871</v>
      </c>
      <c r="K12" s="35">
        <v>0.75227586206896546</v>
      </c>
      <c r="L12" s="34">
        <v>-0.22489864158829675</v>
      </c>
    </row>
    <row r="13" spans="1:17" x14ac:dyDescent="0.4">
      <c r="A13" s="38" t="s">
        <v>83</v>
      </c>
      <c r="B13" s="183">
        <v>6722</v>
      </c>
      <c r="C13" s="183">
        <v>7314</v>
      </c>
      <c r="D13" s="35">
        <v>0.91905933825540065</v>
      </c>
      <c r="E13" s="36">
        <v>-592</v>
      </c>
      <c r="F13" s="183">
        <v>12370</v>
      </c>
      <c r="G13" s="183">
        <v>12370</v>
      </c>
      <c r="H13" s="35">
        <v>1</v>
      </c>
      <c r="I13" s="36">
        <v>0</v>
      </c>
      <c r="J13" s="35">
        <v>0.5434114793856103</v>
      </c>
      <c r="K13" s="35">
        <v>0.59126919967663705</v>
      </c>
      <c r="L13" s="34">
        <v>-4.7857720291026751E-2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177</v>
      </c>
      <c r="B15" s="183">
        <v>1141</v>
      </c>
      <c r="C15" s="182">
        <v>1240</v>
      </c>
      <c r="D15" s="35">
        <v>0.92016129032258065</v>
      </c>
      <c r="E15" s="62">
        <v>-99</v>
      </c>
      <c r="F15" s="183">
        <v>1400</v>
      </c>
      <c r="G15" s="183">
        <v>1400</v>
      </c>
      <c r="H15" s="45">
        <v>1</v>
      </c>
      <c r="I15" s="51">
        <v>0</v>
      </c>
      <c r="J15" s="59">
        <v>0.81499999999999995</v>
      </c>
      <c r="K15" s="35">
        <v>0.88571428571428568</v>
      </c>
      <c r="L15" s="34">
        <v>-7.071428571428573E-2</v>
      </c>
    </row>
    <row r="16" spans="1:17" x14ac:dyDescent="0.4">
      <c r="A16" s="44" t="s">
        <v>176</v>
      </c>
      <c r="B16" s="182">
        <v>0</v>
      </c>
      <c r="C16" s="182">
        <v>2436</v>
      </c>
      <c r="D16" s="59">
        <v>0</v>
      </c>
      <c r="E16" s="36">
        <v>-2436</v>
      </c>
      <c r="F16" s="182">
        <v>0</v>
      </c>
      <c r="G16" s="182">
        <v>3001</v>
      </c>
      <c r="H16" s="45">
        <v>0</v>
      </c>
      <c r="I16" s="51">
        <v>-3001</v>
      </c>
      <c r="J16" s="35" t="e">
        <v>#DIV/0!</v>
      </c>
      <c r="K16" s="35">
        <v>0.81172942352549149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174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13470</v>
      </c>
      <c r="C19" s="146">
        <v>13994</v>
      </c>
      <c r="D19" s="68">
        <v>0.96255538087751891</v>
      </c>
      <c r="E19" s="73">
        <v>-524</v>
      </c>
      <c r="F19" s="146">
        <v>22028</v>
      </c>
      <c r="G19" s="146">
        <v>20650</v>
      </c>
      <c r="H19" s="68">
        <v>1.0667312348668281</v>
      </c>
      <c r="I19" s="73">
        <v>1378</v>
      </c>
      <c r="J19" s="68">
        <v>0.61149446159433452</v>
      </c>
      <c r="K19" s="68">
        <v>0.6776755447941889</v>
      </c>
      <c r="L19" s="72">
        <v>-6.6181083199854385E-2</v>
      </c>
    </row>
    <row r="20" spans="1:12" x14ac:dyDescent="0.4">
      <c r="A20" s="37" t="s">
        <v>173</v>
      </c>
      <c r="B20" s="186">
        <v>0</v>
      </c>
      <c r="C20" s="186">
        <v>842</v>
      </c>
      <c r="D20" s="35">
        <v>0</v>
      </c>
      <c r="E20" s="36">
        <v>-842</v>
      </c>
      <c r="F20" s="186">
        <v>0</v>
      </c>
      <c r="G20" s="186">
        <v>1500</v>
      </c>
      <c r="H20" s="45">
        <v>0</v>
      </c>
      <c r="I20" s="36">
        <v>-1500</v>
      </c>
      <c r="J20" s="35" t="e">
        <v>#DIV/0!</v>
      </c>
      <c r="K20" s="35">
        <v>0.56133333333333335</v>
      </c>
      <c r="L20" s="58" t="e">
        <v>#DIV/0!</v>
      </c>
    </row>
    <row r="21" spans="1:12" x14ac:dyDescent="0.4">
      <c r="A21" s="38" t="s">
        <v>104</v>
      </c>
      <c r="B21" s="182">
        <v>788</v>
      </c>
      <c r="C21" s="182">
        <v>995</v>
      </c>
      <c r="D21" s="35">
        <v>0.79195979899497493</v>
      </c>
      <c r="E21" s="36">
        <v>-207</v>
      </c>
      <c r="F21" s="182">
        <v>1500</v>
      </c>
      <c r="G21" s="182">
        <v>1500</v>
      </c>
      <c r="H21" s="35">
        <v>1</v>
      </c>
      <c r="I21" s="36">
        <v>0</v>
      </c>
      <c r="J21" s="42">
        <v>0.52533333333333332</v>
      </c>
      <c r="K21" s="35">
        <v>0.66333333333333333</v>
      </c>
      <c r="L21" s="34">
        <v>-0.13800000000000001</v>
      </c>
    </row>
    <row r="22" spans="1:12" x14ac:dyDescent="0.4">
      <c r="A22" s="38" t="s">
        <v>123</v>
      </c>
      <c r="B22" s="182">
        <v>1162</v>
      </c>
      <c r="C22" s="182">
        <v>1114</v>
      </c>
      <c r="D22" s="35">
        <v>1.0430879712746859</v>
      </c>
      <c r="E22" s="36">
        <v>48</v>
      </c>
      <c r="F22" s="182">
        <v>1450</v>
      </c>
      <c r="G22" s="182">
        <v>1450</v>
      </c>
      <c r="H22" s="42">
        <v>1</v>
      </c>
      <c r="I22" s="36">
        <v>0</v>
      </c>
      <c r="J22" s="35">
        <v>0.80137931034482757</v>
      </c>
      <c r="K22" s="35">
        <v>0.76827586206896548</v>
      </c>
      <c r="L22" s="34">
        <v>3.3103448275862091E-2</v>
      </c>
    </row>
    <row r="23" spans="1:12" x14ac:dyDescent="0.4">
      <c r="A23" s="38" t="s">
        <v>172</v>
      </c>
      <c r="B23" s="182">
        <v>1786</v>
      </c>
      <c r="C23" s="182">
        <v>2094</v>
      </c>
      <c r="D23" s="35">
        <v>0.85291308500477558</v>
      </c>
      <c r="E23" s="36">
        <v>-308</v>
      </c>
      <c r="F23" s="182">
        <v>2995</v>
      </c>
      <c r="G23" s="182">
        <v>3000</v>
      </c>
      <c r="H23" s="35">
        <v>0.99833333333333329</v>
      </c>
      <c r="I23" s="36">
        <v>-5</v>
      </c>
      <c r="J23" s="35">
        <v>0.59632721202003336</v>
      </c>
      <c r="K23" s="35">
        <v>0.69799999999999995</v>
      </c>
      <c r="L23" s="34">
        <v>-0.10167278797996659</v>
      </c>
    </row>
    <row r="24" spans="1:12" x14ac:dyDescent="0.4">
      <c r="A24" s="38" t="s">
        <v>171</v>
      </c>
      <c r="B24" s="184">
        <v>874</v>
      </c>
      <c r="C24" s="184">
        <v>1112</v>
      </c>
      <c r="D24" s="35">
        <v>0.78597122302158273</v>
      </c>
      <c r="E24" s="43">
        <v>-238</v>
      </c>
      <c r="F24" s="184">
        <v>1495</v>
      </c>
      <c r="G24" s="184">
        <v>1500</v>
      </c>
      <c r="H24" s="42">
        <v>0.9966666666666667</v>
      </c>
      <c r="I24" s="43">
        <v>-5</v>
      </c>
      <c r="J24" s="42">
        <v>0.58461538461538465</v>
      </c>
      <c r="K24" s="35">
        <v>0.74133333333333329</v>
      </c>
      <c r="L24" s="41">
        <v>-0.15671794871794864</v>
      </c>
    </row>
    <row r="25" spans="1:12" x14ac:dyDescent="0.4">
      <c r="A25" s="44" t="s">
        <v>170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1020</v>
      </c>
      <c r="C26" s="182">
        <v>1003</v>
      </c>
      <c r="D26" s="35">
        <v>1.0169491525423728</v>
      </c>
      <c r="E26" s="36">
        <v>17</v>
      </c>
      <c r="F26" s="182">
        <v>1490</v>
      </c>
      <c r="G26" s="182">
        <v>1500</v>
      </c>
      <c r="H26" s="35">
        <v>0.99333333333333329</v>
      </c>
      <c r="I26" s="36">
        <v>-10</v>
      </c>
      <c r="J26" s="35">
        <v>0.68456375838926176</v>
      </c>
      <c r="K26" s="35">
        <v>0.66866666666666663</v>
      </c>
      <c r="L26" s="34">
        <v>1.5897091722595125E-2</v>
      </c>
    </row>
    <row r="27" spans="1:12" x14ac:dyDescent="0.4">
      <c r="A27" s="38" t="s">
        <v>169</v>
      </c>
      <c r="B27" s="182">
        <v>822</v>
      </c>
      <c r="C27" s="182">
        <v>999</v>
      </c>
      <c r="D27" s="35">
        <v>0.82282282282282282</v>
      </c>
      <c r="E27" s="36">
        <v>-177</v>
      </c>
      <c r="F27" s="182">
        <v>1490</v>
      </c>
      <c r="G27" s="182">
        <v>1500</v>
      </c>
      <c r="H27" s="35">
        <v>0.99333333333333329</v>
      </c>
      <c r="I27" s="36">
        <v>-10</v>
      </c>
      <c r="J27" s="35">
        <v>0.55167785234899325</v>
      </c>
      <c r="K27" s="35">
        <v>0.66600000000000004</v>
      </c>
      <c r="L27" s="34">
        <v>-0.11432214765100679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279</v>
      </c>
      <c r="C29" s="184">
        <v>423</v>
      </c>
      <c r="D29" s="35">
        <v>0.65957446808510634</v>
      </c>
      <c r="E29" s="43">
        <v>-144</v>
      </c>
      <c r="F29" s="184">
        <v>900</v>
      </c>
      <c r="G29" s="184">
        <v>750</v>
      </c>
      <c r="H29" s="42">
        <v>1.2</v>
      </c>
      <c r="I29" s="43">
        <v>150</v>
      </c>
      <c r="J29" s="42">
        <v>0.31</v>
      </c>
      <c r="K29" s="35">
        <v>0.56399999999999995</v>
      </c>
      <c r="L29" s="41">
        <v>-0.25399999999999995</v>
      </c>
    </row>
    <row r="30" spans="1:12" x14ac:dyDescent="0.4">
      <c r="A30" s="44" t="s">
        <v>115</v>
      </c>
      <c r="B30" s="182">
        <v>359</v>
      </c>
      <c r="C30" s="182">
        <v>402</v>
      </c>
      <c r="D30" s="35">
        <v>0.89303482587064675</v>
      </c>
      <c r="E30" s="36">
        <v>-43</v>
      </c>
      <c r="F30" s="182">
        <v>600</v>
      </c>
      <c r="G30" s="182">
        <v>750</v>
      </c>
      <c r="H30" s="35">
        <v>0.8</v>
      </c>
      <c r="I30" s="36">
        <v>-150</v>
      </c>
      <c r="J30" s="35">
        <v>0.59833333333333338</v>
      </c>
      <c r="K30" s="35">
        <v>0.53600000000000003</v>
      </c>
      <c r="L30" s="34">
        <v>6.2333333333333352E-2</v>
      </c>
    </row>
    <row r="31" spans="1:12" x14ac:dyDescent="0.4">
      <c r="A31" s="38" t="s">
        <v>114</v>
      </c>
      <c r="B31" s="182">
        <v>933</v>
      </c>
      <c r="C31" s="182">
        <v>1089</v>
      </c>
      <c r="D31" s="35">
        <v>0.85674931129476584</v>
      </c>
      <c r="E31" s="36">
        <v>-156</v>
      </c>
      <c r="F31" s="182">
        <v>1495</v>
      </c>
      <c r="G31" s="182">
        <v>1350</v>
      </c>
      <c r="H31" s="35">
        <v>1.1074074074074074</v>
      </c>
      <c r="I31" s="36">
        <v>145</v>
      </c>
      <c r="J31" s="35">
        <v>0.62408026755852841</v>
      </c>
      <c r="K31" s="35">
        <v>0.80666666666666664</v>
      </c>
      <c r="L31" s="34">
        <v>-0.18258639910813823</v>
      </c>
    </row>
    <row r="32" spans="1:12" x14ac:dyDescent="0.4">
      <c r="A32" s="44" t="s">
        <v>113</v>
      </c>
      <c r="B32" s="184">
        <v>1222</v>
      </c>
      <c r="C32" s="184">
        <v>1094</v>
      </c>
      <c r="D32" s="35">
        <v>1.117001828153565</v>
      </c>
      <c r="E32" s="43">
        <v>128</v>
      </c>
      <c r="F32" s="184">
        <v>1500</v>
      </c>
      <c r="G32" s="184">
        <v>1500</v>
      </c>
      <c r="H32" s="42">
        <v>1</v>
      </c>
      <c r="I32" s="43">
        <v>0</v>
      </c>
      <c r="J32" s="42">
        <v>0.81466666666666665</v>
      </c>
      <c r="K32" s="35">
        <v>0.72933333333333328</v>
      </c>
      <c r="L32" s="41">
        <v>8.5333333333333372E-2</v>
      </c>
    </row>
    <row r="33" spans="1:64" x14ac:dyDescent="0.4">
      <c r="A33" s="44" t="s">
        <v>112</v>
      </c>
      <c r="B33" s="184">
        <v>950</v>
      </c>
      <c r="C33" s="184">
        <v>1162</v>
      </c>
      <c r="D33" s="42">
        <v>0.81755593803786575</v>
      </c>
      <c r="E33" s="43">
        <v>-212</v>
      </c>
      <c r="F33" s="184">
        <v>1500</v>
      </c>
      <c r="G33" s="184">
        <v>1500</v>
      </c>
      <c r="H33" s="42">
        <v>1</v>
      </c>
      <c r="I33" s="43">
        <v>0</v>
      </c>
      <c r="J33" s="42">
        <v>0.6333333333333333</v>
      </c>
      <c r="K33" s="42">
        <v>0.77466666666666661</v>
      </c>
      <c r="L33" s="41">
        <v>-0.14133333333333331</v>
      </c>
    </row>
    <row r="34" spans="1:64" x14ac:dyDescent="0.4">
      <c r="A34" s="38" t="s">
        <v>167</v>
      </c>
      <c r="B34" s="182">
        <v>543</v>
      </c>
      <c r="C34" s="182">
        <v>808</v>
      </c>
      <c r="D34" s="35">
        <v>0.67202970297029707</v>
      </c>
      <c r="E34" s="36">
        <v>-265</v>
      </c>
      <c r="F34" s="182">
        <v>1490</v>
      </c>
      <c r="G34" s="182">
        <v>1500</v>
      </c>
      <c r="H34" s="35">
        <v>0.99333333333333329</v>
      </c>
      <c r="I34" s="36">
        <v>-10</v>
      </c>
      <c r="J34" s="35">
        <v>0.36442953020134228</v>
      </c>
      <c r="K34" s="35">
        <v>0.53866666666666663</v>
      </c>
      <c r="L34" s="34">
        <v>-0.17423713646532435</v>
      </c>
    </row>
    <row r="35" spans="1:64" x14ac:dyDescent="0.4">
      <c r="A35" s="44" t="s">
        <v>166</v>
      </c>
      <c r="B35" s="184">
        <v>2732</v>
      </c>
      <c r="C35" s="184">
        <v>857</v>
      </c>
      <c r="D35" s="42">
        <v>3.1878646441073513</v>
      </c>
      <c r="E35" s="43">
        <v>1875</v>
      </c>
      <c r="F35" s="184">
        <v>4123</v>
      </c>
      <c r="G35" s="184">
        <v>1350</v>
      </c>
      <c r="H35" s="42">
        <v>3.0540740740740739</v>
      </c>
      <c r="I35" s="43">
        <v>2773</v>
      </c>
      <c r="J35" s="42">
        <v>0.6626243026922144</v>
      </c>
      <c r="K35" s="42">
        <v>0.63481481481481483</v>
      </c>
      <c r="L35" s="41">
        <v>2.7809487877399564E-2</v>
      </c>
    </row>
    <row r="36" spans="1:64" x14ac:dyDescent="0.4">
      <c r="A36" s="69" t="s">
        <v>93</v>
      </c>
      <c r="B36" s="146">
        <v>422</v>
      </c>
      <c r="C36" s="146">
        <v>485</v>
      </c>
      <c r="D36" s="68">
        <v>0.87010309278350517</v>
      </c>
      <c r="E36" s="73">
        <v>-63</v>
      </c>
      <c r="F36" s="146">
        <v>741</v>
      </c>
      <c r="G36" s="146">
        <v>890</v>
      </c>
      <c r="H36" s="68">
        <v>0.83258426966292132</v>
      </c>
      <c r="I36" s="73">
        <v>-149</v>
      </c>
      <c r="J36" s="68">
        <v>0.5695006747638327</v>
      </c>
      <c r="K36" s="68">
        <v>0.5449438202247191</v>
      </c>
      <c r="L36" s="72">
        <v>2.4556854539113604E-2</v>
      </c>
    </row>
    <row r="37" spans="1:64" x14ac:dyDescent="0.4">
      <c r="A37" s="37" t="s">
        <v>109</v>
      </c>
      <c r="B37" s="186">
        <v>198</v>
      </c>
      <c r="C37" s="186">
        <v>259</v>
      </c>
      <c r="D37" s="45">
        <v>0.76447876447876451</v>
      </c>
      <c r="E37" s="51">
        <v>-61</v>
      </c>
      <c r="F37" s="186">
        <v>351</v>
      </c>
      <c r="G37" s="186">
        <v>500</v>
      </c>
      <c r="H37" s="45">
        <v>0.70199999999999996</v>
      </c>
      <c r="I37" s="51">
        <v>-149</v>
      </c>
      <c r="J37" s="45">
        <v>0.5641025641025641</v>
      </c>
      <c r="K37" s="45">
        <v>0.51800000000000002</v>
      </c>
      <c r="L37" s="58">
        <v>4.6102564102564081E-2</v>
      </c>
    </row>
    <row r="38" spans="1:64" x14ac:dyDescent="0.4">
      <c r="A38" s="38" t="s">
        <v>108</v>
      </c>
      <c r="B38" s="182">
        <v>224</v>
      </c>
      <c r="C38" s="182">
        <v>226</v>
      </c>
      <c r="D38" s="35">
        <v>0.99115044247787609</v>
      </c>
      <c r="E38" s="36">
        <v>-2</v>
      </c>
      <c r="F38" s="182">
        <v>390</v>
      </c>
      <c r="G38" s="182">
        <v>390</v>
      </c>
      <c r="H38" s="35">
        <v>1</v>
      </c>
      <c r="I38" s="36">
        <v>0</v>
      </c>
      <c r="J38" s="35">
        <v>0.57435897435897432</v>
      </c>
      <c r="K38" s="35">
        <v>0.57948717948717954</v>
      </c>
      <c r="L38" s="34">
        <v>-5.128205128205221E-3</v>
      </c>
    </row>
    <row r="39" spans="1:64" s="29" customFormat="1" x14ac:dyDescent="0.4">
      <c r="A39" s="66" t="s">
        <v>107</v>
      </c>
      <c r="B39" s="145">
        <v>76903</v>
      </c>
      <c r="C39" s="145">
        <v>82472</v>
      </c>
      <c r="D39" s="65">
        <v>0.93247405179939857</v>
      </c>
      <c r="E39" s="80">
        <v>-5569</v>
      </c>
      <c r="F39" s="145">
        <v>116194</v>
      </c>
      <c r="G39" s="145">
        <v>121953</v>
      </c>
      <c r="H39" s="65">
        <v>0.9527768894574139</v>
      </c>
      <c r="I39" s="80">
        <v>-5759</v>
      </c>
      <c r="J39" s="65">
        <v>0.66185000946692596</v>
      </c>
      <c r="K39" s="65">
        <v>0.67626052659631164</v>
      </c>
      <c r="L39" s="75">
        <v>-1.441051712938568E-2</v>
      </c>
    </row>
    <row r="40" spans="1:64" x14ac:dyDescent="0.4">
      <c r="A40" s="38" t="s">
        <v>84</v>
      </c>
      <c r="B40" s="189">
        <v>31898</v>
      </c>
      <c r="C40" s="190">
        <v>32578</v>
      </c>
      <c r="D40" s="39">
        <v>0.9791270182331635</v>
      </c>
      <c r="E40" s="43">
        <v>-680</v>
      </c>
      <c r="F40" s="189">
        <v>43992</v>
      </c>
      <c r="G40" s="182">
        <v>44618</v>
      </c>
      <c r="H40" s="42">
        <v>0.9859697879779461</v>
      </c>
      <c r="I40" s="48">
        <v>-626</v>
      </c>
      <c r="J40" s="35">
        <v>0.72508637934169851</v>
      </c>
      <c r="K40" s="35">
        <v>0.73015374960778157</v>
      </c>
      <c r="L40" s="46">
        <v>-5.06737026608306E-3</v>
      </c>
    </row>
    <row r="41" spans="1:64" x14ac:dyDescent="0.4">
      <c r="A41" s="38" t="s">
        <v>165</v>
      </c>
      <c r="B41" s="183">
        <v>1183</v>
      </c>
      <c r="C41" s="198">
        <v>1244</v>
      </c>
      <c r="D41" s="45">
        <v>0.95096463022508038</v>
      </c>
      <c r="E41" s="43">
        <v>-61</v>
      </c>
      <c r="F41" s="183">
        <v>2160</v>
      </c>
      <c r="G41" s="197">
        <v>2160</v>
      </c>
      <c r="H41" s="42">
        <v>1</v>
      </c>
      <c r="I41" s="48">
        <v>0</v>
      </c>
      <c r="J41" s="35">
        <v>0.54768518518518516</v>
      </c>
      <c r="K41" s="35">
        <v>0.57592592592592595</v>
      </c>
      <c r="L41" s="46">
        <v>-2.8240740740740788E-2</v>
      </c>
    </row>
    <row r="42" spans="1:64" x14ac:dyDescent="0.4">
      <c r="A42" s="38" t="s">
        <v>105</v>
      </c>
      <c r="B42" s="183">
        <v>4096</v>
      </c>
      <c r="C42" s="197">
        <v>2775</v>
      </c>
      <c r="D42" s="45">
        <v>1.4760360360360361</v>
      </c>
      <c r="E42" s="43">
        <v>1321</v>
      </c>
      <c r="F42" s="183">
        <v>5140</v>
      </c>
      <c r="G42" s="197">
        <v>4150</v>
      </c>
      <c r="H42" s="50">
        <v>1.2385542168674699</v>
      </c>
      <c r="I42" s="48">
        <v>990</v>
      </c>
      <c r="J42" s="35">
        <v>0.79688715953307399</v>
      </c>
      <c r="K42" s="35">
        <v>0.66867469879518071</v>
      </c>
      <c r="L42" s="46">
        <v>0.12821246073789327</v>
      </c>
    </row>
    <row r="43" spans="1:64" x14ac:dyDescent="0.4">
      <c r="A43" s="44" t="s">
        <v>104</v>
      </c>
      <c r="B43" s="183">
        <v>5286</v>
      </c>
      <c r="C43" s="197">
        <v>6077</v>
      </c>
      <c r="D43" s="47">
        <v>0.86983709066973836</v>
      </c>
      <c r="E43" s="48">
        <v>-791</v>
      </c>
      <c r="F43" s="183">
        <v>10791</v>
      </c>
      <c r="G43" s="200">
        <v>12449</v>
      </c>
      <c r="H43" s="50">
        <v>0.8668166117760463</v>
      </c>
      <c r="I43" s="53">
        <v>-1658</v>
      </c>
      <c r="J43" s="47">
        <v>0.48985265499026964</v>
      </c>
      <c r="K43" s="47">
        <v>0.4881516587677725</v>
      </c>
      <c r="L43" s="55">
        <v>1.700996222497142E-3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3255</v>
      </c>
      <c r="C44" s="199">
        <v>4166</v>
      </c>
      <c r="D44" s="47">
        <v>0.78132501200192028</v>
      </c>
      <c r="E44" s="48">
        <v>-911</v>
      </c>
      <c r="F44" s="183">
        <v>7006</v>
      </c>
      <c r="G44" s="197">
        <v>7239</v>
      </c>
      <c r="H44" s="50">
        <v>0.96781323387208174</v>
      </c>
      <c r="I44" s="53">
        <v>-233</v>
      </c>
      <c r="J44" s="47">
        <v>0.46460176991150443</v>
      </c>
      <c r="K44" s="56">
        <v>0.57549385274209142</v>
      </c>
      <c r="L44" s="55">
        <v>-0.11089208283058699</v>
      </c>
    </row>
    <row r="45" spans="1:64" x14ac:dyDescent="0.4">
      <c r="A45" s="38" t="s">
        <v>82</v>
      </c>
      <c r="B45" s="183">
        <v>10889</v>
      </c>
      <c r="C45" s="197">
        <v>13048</v>
      </c>
      <c r="D45" s="49">
        <v>0.83453402820355616</v>
      </c>
      <c r="E45" s="52">
        <v>-2159</v>
      </c>
      <c r="F45" s="183">
        <v>17260</v>
      </c>
      <c r="G45" s="198">
        <v>20627</v>
      </c>
      <c r="H45" s="47">
        <v>0.8367673437727251</v>
      </c>
      <c r="I45" s="48">
        <v>-3367</v>
      </c>
      <c r="J45" s="49">
        <v>0.63088064889918882</v>
      </c>
      <c r="K45" s="47">
        <v>0.6325689630096476</v>
      </c>
      <c r="L45" s="46">
        <v>-1.6883141104587773E-3</v>
      </c>
    </row>
    <row r="46" spans="1:64" x14ac:dyDescent="0.4">
      <c r="A46" s="38" t="s">
        <v>83</v>
      </c>
      <c r="B46" s="188">
        <v>7758</v>
      </c>
      <c r="C46" s="182">
        <v>8170</v>
      </c>
      <c r="D46" s="49">
        <v>0.94957160342717262</v>
      </c>
      <c r="E46" s="53">
        <v>-412</v>
      </c>
      <c r="F46" s="188">
        <v>10798</v>
      </c>
      <c r="G46" s="182">
        <v>11090</v>
      </c>
      <c r="H46" s="47">
        <v>0.97366997294860236</v>
      </c>
      <c r="I46" s="48">
        <v>-292</v>
      </c>
      <c r="J46" s="47">
        <v>0.71846638266345619</v>
      </c>
      <c r="K46" s="47">
        <v>0.73669972948602347</v>
      </c>
      <c r="L46" s="46">
        <v>-1.8233346822567276E-2</v>
      </c>
    </row>
    <row r="47" spans="1:64" x14ac:dyDescent="0.4">
      <c r="A47" s="38" t="s">
        <v>81</v>
      </c>
      <c r="B47" s="187">
        <v>2387</v>
      </c>
      <c r="C47" s="182">
        <v>2581</v>
      </c>
      <c r="D47" s="49">
        <v>0.92483533514141802</v>
      </c>
      <c r="E47" s="48">
        <v>-194</v>
      </c>
      <c r="F47" s="187">
        <v>2700</v>
      </c>
      <c r="G47" s="182">
        <v>2790</v>
      </c>
      <c r="H47" s="42">
        <v>0.967741935483871</v>
      </c>
      <c r="I47" s="36">
        <v>-90</v>
      </c>
      <c r="J47" s="35">
        <v>0.88407407407407412</v>
      </c>
      <c r="K47" s="47">
        <v>0.92508960573476706</v>
      </c>
      <c r="L47" s="46">
        <v>-4.1015531660692939E-2</v>
      </c>
    </row>
    <row r="48" spans="1:64" x14ac:dyDescent="0.4">
      <c r="A48" s="38" t="s">
        <v>164</v>
      </c>
      <c r="B48" s="183">
        <v>1220</v>
      </c>
      <c r="C48" s="186">
        <v>1533</v>
      </c>
      <c r="D48" s="45">
        <v>0.79582517938682318</v>
      </c>
      <c r="E48" s="43">
        <v>-313</v>
      </c>
      <c r="F48" s="183">
        <v>1660</v>
      </c>
      <c r="G48" s="197">
        <v>1660</v>
      </c>
      <c r="H48" s="42">
        <v>1</v>
      </c>
      <c r="I48" s="36">
        <v>0</v>
      </c>
      <c r="J48" s="35">
        <v>0.73493975903614461</v>
      </c>
      <c r="K48" s="35">
        <v>0.92349397590361448</v>
      </c>
      <c r="L48" s="34">
        <v>-0.18855421686746987</v>
      </c>
    </row>
    <row r="49" spans="1:12" x14ac:dyDescent="0.4">
      <c r="A49" s="38" t="s">
        <v>80</v>
      </c>
      <c r="B49" s="185">
        <v>2151</v>
      </c>
      <c r="C49" s="182">
        <v>2445</v>
      </c>
      <c r="D49" s="45">
        <v>0.87975460122699389</v>
      </c>
      <c r="E49" s="43">
        <v>-294</v>
      </c>
      <c r="F49" s="185">
        <v>2700</v>
      </c>
      <c r="G49" s="182">
        <v>2790</v>
      </c>
      <c r="H49" s="42">
        <v>0.967741935483871</v>
      </c>
      <c r="I49" s="36">
        <v>-90</v>
      </c>
      <c r="J49" s="35">
        <v>0.79666666666666663</v>
      </c>
      <c r="K49" s="35">
        <v>0.87634408602150538</v>
      </c>
      <c r="L49" s="34">
        <v>-7.9677419354838741E-2</v>
      </c>
    </row>
    <row r="50" spans="1:12" x14ac:dyDescent="0.4">
      <c r="A50" s="44" t="s">
        <v>78</v>
      </c>
      <c r="B50" s="183">
        <v>1333</v>
      </c>
      <c r="C50" s="184">
        <v>1677</v>
      </c>
      <c r="D50" s="45">
        <v>0.79487179487179482</v>
      </c>
      <c r="E50" s="43">
        <v>-344</v>
      </c>
      <c r="F50" s="183">
        <v>2700</v>
      </c>
      <c r="G50" s="184">
        <v>2790</v>
      </c>
      <c r="H50" s="42">
        <v>0.967741935483871</v>
      </c>
      <c r="I50" s="36">
        <v>-90</v>
      </c>
      <c r="J50" s="35">
        <v>0.4937037037037037</v>
      </c>
      <c r="K50" s="42">
        <v>0.6010752688172043</v>
      </c>
      <c r="L50" s="41">
        <v>-0.1073715651135006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79</v>
      </c>
      <c r="B52" s="183">
        <v>1954</v>
      </c>
      <c r="C52" s="182">
        <v>1884</v>
      </c>
      <c r="D52" s="45">
        <v>1.0371549893842889</v>
      </c>
      <c r="E52" s="36">
        <v>70</v>
      </c>
      <c r="F52" s="183">
        <v>2700</v>
      </c>
      <c r="G52" s="182">
        <v>2790</v>
      </c>
      <c r="H52" s="35">
        <v>0.967741935483871</v>
      </c>
      <c r="I52" s="36">
        <v>-90</v>
      </c>
      <c r="J52" s="35">
        <v>0.72370370370370374</v>
      </c>
      <c r="K52" s="35">
        <v>0.6752688172043011</v>
      </c>
      <c r="L52" s="34">
        <v>4.8434886499402641E-2</v>
      </c>
    </row>
    <row r="53" spans="1:12" x14ac:dyDescent="0.4">
      <c r="A53" s="38" t="s">
        <v>75</v>
      </c>
      <c r="B53" s="183">
        <v>2061</v>
      </c>
      <c r="C53" s="182">
        <v>2519</v>
      </c>
      <c r="D53" s="45">
        <v>0.81818181818181823</v>
      </c>
      <c r="E53" s="36">
        <v>-458</v>
      </c>
      <c r="F53" s="183">
        <v>3727</v>
      </c>
      <c r="G53" s="182">
        <v>3780</v>
      </c>
      <c r="H53" s="35">
        <v>0.98597883597883595</v>
      </c>
      <c r="I53" s="36">
        <v>-53</v>
      </c>
      <c r="J53" s="35">
        <v>0.55299168231821838</v>
      </c>
      <c r="K53" s="35">
        <v>0.66640211640211644</v>
      </c>
      <c r="L53" s="34">
        <v>-0.11341043408389806</v>
      </c>
    </row>
    <row r="54" spans="1:12" x14ac:dyDescent="0.4">
      <c r="A54" s="38" t="s">
        <v>77</v>
      </c>
      <c r="B54" s="183">
        <v>598</v>
      </c>
      <c r="C54" s="182">
        <v>1022</v>
      </c>
      <c r="D54" s="45">
        <v>0.58512720156555775</v>
      </c>
      <c r="E54" s="36">
        <v>-424</v>
      </c>
      <c r="F54" s="183">
        <v>1200</v>
      </c>
      <c r="G54" s="182">
        <v>1360</v>
      </c>
      <c r="H54" s="35">
        <v>0.88235294117647056</v>
      </c>
      <c r="I54" s="36">
        <v>-160</v>
      </c>
      <c r="J54" s="35">
        <v>0.49833333333333335</v>
      </c>
      <c r="K54" s="35">
        <v>0.75147058823529411</v>
      </c>
      <c r="L54" s="34">
        <v>-0.25313725490196076</v>
      </c>
    </row>
    <row r="55" spans="1:12" x14ac:dyDescent="0.4">
      <c r="A55" s="38" t="s">
        <v>76</v>
      </c>
      <c r="B55" s="183">
        <v>834</v>
      </c>
      <c r="C55" s="182">
        <v>753</v>
      </c>
      <c r="D55" s="45">
        <v>1.1075697211155378</v>
      </c>
      <c r="E55" s="36">
        <v>81</v>
      </c>
      <c r="F55" s="183">
        <v>1660</v>
      </c>
      <c r="G55" s="182">
        <v>1660</v>
      </c>
      <c r="H55" s="35">
        <v>1</v>
      </c>
      <c r="I55" s="36">
        <v>0</v>
      </c>
      <c r="J55" s="35">
        <v>0.50240963855421683</v>
      </c>
      <c r="K55" s="35">
        <v>0.45361445783132531</v>
      </c>
      <c r="L55" s="34">
        <v>4.8795180722891518E-2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163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194"/>
      <c r="C59" s="193"/>
      <c r="D59" s="128"/>
      <c r="E59" s="127"/>
      <c r="F59" s="194"/>
      <c r="G59" s="193"/>
      <c r="H59" s="128"/>
      <c r="I59" s="127"/>
      <c r="J59" s="126"/>
      <c r="K59" s="126"/>
      <c r="L59" s="125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  <row r="62" spans="1:12" x14ac:dyDescent="0.4">
      <c r="C62" s="27"/>
      <c r="E62" s="28"/>
      <c r="G62" s="27"/>
      <c r="I62" s="28"/>
      <c r="K62" s="27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2008年12月上旬航空旅客輸送実績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12月(中旬)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220</v>
      </c>
      <c r="C4" s="277" t="s">
        <v>219</v>
      </c>
      <c r="D4" s="261" t="s">
        <v>90</v>
      </c>
      <c r="E4" s="261"/>
      <c r="F4" s="258" t="s">
        <v>220</v>
      </c>
      <c r="G4" s="258" t="s">
        <v>219</v>
      </c>
      <c r="H4" s="261" t="s">
        <v>90</v>
      </c>
      <c r="I4" s="261"/>
      <c r="J4" s="258" t="s">
        <v>220</v>
      </c>
      <c r="K4" s="258" t="s">
        <v>219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142999</v>
      </c>
      <c r="C6" s="110">
        <v>125727</v>
      </c>
      <c r="D6" s="76">
        <v>1.1373770152791365</v>
      </c>
      <c r="E6" s="77">
        <v>17272</v>
      </c>
      <c r="F6" s="110">
        <v>231811</v>
      </c>
      <c r="G6" s="110">
        <v>232605</v>
      </c>
      <c r="H6" s="76">
        <v>0.99658648782270376</v>
      </c>
      <c r="I6" s="77">
        <v>-794</v>
      </c>
      <c r="J6" s="76">
        <v>0.61687754248072779</v>
      </c>
      <c r="K6" s="76">
        <v>0.54051718578706387</v>
      </c>
      <c r="L6" s="90">
        <v>7.6360356693663922E-2</v>
      </c>
    </row>
    <row r="7" spans="1:17" s="57" customFormat="1" x14ac:dyDescent="0.4">
      <c r="A7" s="66" t="s">
        <v>87</v>
      </c>
      <c r="B7" s="110">
        <v>68972</v>
      </c>
      <c r="C7" s="110">
        <v>62371</v>
      </c>
      <c r="D7" s="76">
        <v>1.1058344422888842</v>
      </c>
      <c r="E7" s="77">
        <v>6601</v>
      </c>
      <c r="F7" s="110">
        <v>114470</v>
      </c>
      <c r="G7" s="110">
        <v>111740</v>
      </c>
      <c r="H7" s="76">
        <v>1.0244317164846966</v>
      </c>
      <c r="I7" s="77">
        <v>2730</v>
      </c>
      <c r="J7" s="76">
        <v>0.60253341486852452</v>
      </c>
      <c r="K7" s="76">
        <v>0.55817970288168961</v>
      </c>
      <c r="L7" s="90">
        <v>4.4353711986834909E-2</v>
      </c>
    </row>
    <row r="8" spans="1:17" x14ac:dyDescent="0.4">
      <c r="A8" s="69" t="s">
        <v>95</v>
      </c>
      <c r="B8" s="121">
        <v>56545</v>
      </c>
      <c r="C8" s="121">
        <v>52248</v>
      </c>
      <c r="D8" s="88">
        <v>1.0822423824835401</v>
      </c>
      <c r="E8" s="74">
        <v>4297</v>
      </c>
      <c r="F8" s="121">
        <v>92115</v>
      </c>
      <c r="G8" s="121">
        <v>90061</v>
      </c>
      <c r="H8" s="88">
        <v>1.0228067643041938</v>
      </c>
      <c r="I8" s="74">
        <v>2054</v>
      </c>
      <c r="J8" s="88">
        <v>0.61385224990501008</v>
      </c>
      <c r="K8" s="88">
        <v>0.58014012724708808</v>
      </c>
      <c r="L8" s="87">
        <v>3.3712122657922006E-2</v>
      </c>
    </row>
    <row r="9" spans="1:17" x14ac:dyDescent="0.4">
      <c r="A9" s="37" t="s">
        <v>84</v>
      </c>
      <c r="B9" s="191">
        <v>35932</v>
      </c>
      <c r="C9" s="191">
        <v>32090</v>
      </c>
      <c r="D9" s="82">
        <v>1.119725771268308</v>
      </c>
      <c r="E9" s="83">
        <v>3842</v>
      </c>
      <c r="F9" s="191">
        <v>55787</v>
      </c>
      <c r="G9" s="191">
        <v>51734</v>
      </c>
      <c r="H9" s="82">
        <v>1.0783430625893997</v>
      </c>
      <c r="I9" s="83">
        <v>4053</v>
      </c>
      <c r="J9" s="82">
        <v>0.64409270977109367</v>
      </c>
      <c r="K9" s="82">
        <v>0.62028839834538219</v>
      </c>
      <c r="L9" s="81">
        <v>2.3804311425711489E-2</v>
      </c>
    </row>
    <row r="10" spans="1:17" x14ac:dyDescent="0.4">
      <c r="A10" s="38" t="s">
        <v>86</v>
      </c>
      <c r="B10" s="191">
        <v>2942</v>
      </c>
      <c r="C10" s="191">
        <v>2563</v>
      </c>
      <c r="D10" s="84">
        <v>1.1478735856418261</v>
      </c>
      <c r="E10" s="71">
        <v>379</v>
      </c>
      <c r="F10" s="191">
        <v>5522</v>
      </c>
      <c r="G10" s="191">
        <v>5000</v>
      </c>
      <c r="H10" s="84">
        <v>1.1044</v>
      </c>
      <c r="I10" s="71">
        <v>522</v>
      </c>
      <c r="J10" s="84">
        <v>0.53277797899311841</v>
      </c>
      <c r="K10" s="84">
        <v>0.51259999999999994</v>
      </c>
      <c r="L10" s="89">
        <v>2.0177978993118462E-2</v>
      </c>
    </row>
    <row r="11" spans="1:17" x14ac:dyDescent="0.4">
      <c r="A11" s="38" t="s">
        <v>104</v>
      </c>
      <c r="B11" s="191">
        <v>4285</v>
      </c>
      <c r="C11" s="191">
        <v>4029</v>
      </c>
      <c r="D11" s="84">
        <v>1.0635393397865476</v>
      </c>
      <c r="E11" s="71">
        <v>256</v>
      </c>
      <c r="F11" s="191">
        <v>7361</v>
      </c>
      <c r="G11" s="191">
        <v>9060</v>
      </c>
      <c r="H11" s="84">
        <v>0.81247240618101546</v>
      </c>
      <c r="I11" s="71">
        <v>-1699</v>
      </c>
      <c r="J11" s="84">
        <v>0.58212199429425349</v>
      </c>
      <c r="K11" s="84">
        <v>0.44470198675496686</v>
      </c>
      <c r="L11" s="89">
        <v>0.13742000753928663</v>
      </c>
    </row>
    <row r="12" spans="1:17" x14ac:dyDescent="0.4">
      <c r="A12" s="38" t="s">
        <v>82</v>
      </c>
      <c r="B12" s="191">
        <v>6120</v>
      </c>
      <c r="C12" s="191">
        <v>5254</v>
      </c>
      <c r="D12" s="84">
        <v>1.1648267986296155</v>
      </c>
      <c r="E12" s="71">
        <v>866</v>
      </c>
      <c r="F12" s="191">
        <v>9955</v>
      </c>
      <c r="G12" s="191">
        <v>7250</v>
      </c>
      <c r="H12" s="84">
        <v>1.3731034482758622</v>
      </c>
      <c r="I12" s="71">
        <v>2705</v>
      </c>
      <c r="J12" s="84">
        <v>0.61476644902059263</v>
      </c>
      <c r="K12" s="84">
        <v>0.72468965517241379</v>
      </c>
      <c r="L12" s="89">
        <v>-0.10992320615182116</v>
      </c>
    </row>
    <row r="13" spans="1:17" x14ac:dyDescent="0.4">
      <c r="A13" s="38" t="s">
        <v>83</v>
      </c>
      <c r="B13" s="191">
        <v>6617</v>
      </c>
      <c r="C13" s="191">
        <v>5301</v>
      </c>
      <c r="D13" s="84">
        <v>1.2482550462176947</v>
      </c>
      <c r="E13" s="71">
        <v>1316</v>
      </c>
      <c r="F13" s="191">
        <v>12370</v>
      </c>
      <c r="G13" s="191">
        <v>12307</v>
      </c>
      <c r="H13" s="84">
        <v>1.0051190379458845</v>
      </c>
      <c r="I13" s="71">
        <v>63</v>
      </c>
      <c r="J13" s="84">
        <v>0.53492320129345194</v>
      </c>
      <c r="K13" s="84">
        <v>0.43073047858942065</v>
      </c>
      <c r="L13" s="89">
        <v>0.10419272270403129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91">
        <v>649</v>
      </c>
      <c r="C15" s="191">
        <v>953</v>
      </c>
      <c r="D15" s="84">
        <v>0.68100734522560336</v>
      </c>
      <c r="E15" s="85">
        <v>-304</v>
      </c>
      <c r="F15" s="191">
        <v>1120</v>
      </c>
      <c r="G15" s="191">
        <v>1400</v>
      </c>
      <c r="H15" s="82">
        <v>0.8</v>
      </c>
      <c r="I15" s="83">
        <v>-280</v>
      </c>
      <c r="J15" s="84">
        <v>0.57946428571428577</v>
      </c>
      <c r="K15" s="84">
        <v>0.68071428571428572</v>
      </c>
      <c r="L15" s="171">
        <v>-0.10125000000000001</v>
      </c>
    </row>
    <row r="16" spans="1:17" x14ac:dyDescent="0.4">
      <c r="A16" s="44" t="s">
        <v>176</v>
      </c>
      <c r="B16" s="191">
        <v>0</v>
      </c>
      <c r="C16" s="191">
        <v>1849</v>
      </c>
      <c r="D16" s="84">
        <v>0</v>
      </c>
      <c r="E16" s="71">
        <v>-1849</v>
      </c>
      <c r="F16" s="191">
        <v>0</v>
      </c>
      <c r="G16" s="191">
        <v>3049</v>
      </c>
      <c r="H16" s="82">
        <v>0</v>
      </c>
      <c r="I16" s="83">
        <v>-3049</v>
      </c>
      <c r="J16" s="86" t="e">
        <v>#DIV/0!</v>
      </c>
      <c r="K16" s="86">
        <v>0.60642833715972455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209</v>
      </c>
      <c r="D17" s="84">
        <v>0</v>
      </c>
      <c r="E17" s="85">
        <v>-209</v>
      </c>
      <c r="F17" s="191">
        <v>0</v>
      </c>
      <c r="G17" s="191">
        <v>261</v>
      </c>
      <c r="H17" s="82">
        <v>0</v>
      </c>
      <c r="I17" s="83">
        <v>-261</v>
      </c>
      <c r="J17" s="79" t="e">
        <v>#DIV/0!</v>
      </c>
      <c r="K17" s="79">
        <v>0.8007662835249042</v>
      </c>
      <c r="L17" s="78" t="e">
        <v>#DIV/0!</v>
      </c>
    </row>
    <row r="18" spans="1:12" x14ac:dyDescent="0.4">
      <c r="A18" s="33" t="s">
        <v>174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12029</v>
      </c>
      <c r="C19" s="121">
        <v>9740</v>
      </c>
      <c r="D19" s="88">
        <v>1.2350102669404517</v>
      </c>
      <c r="E19" s="74">
        <v>2289</v>
      </c>
      <c r="F19" s="121">
        <v>21575</v>
      </c>
      <c r="G19" s="121">
        <v>20800</v>
      </c>
      <c r="H19" s="88">
        <v>1.0372596153846154</v>
      </c>
      <c r="I19" s="74">
        <v>775</v>
      </c>
      <c r="J19" s="88">
        <v>0.55754345307068365</v>
      </c>
      <c r="K19" s="88">
        <v>0.46826923076923077</v>
      </c>
      <c r="L19" s="87">
        <v>8.9274222301452877E-2</v>
      </c>
    </row>
    <row r="20" spans="1:12" x14ac:dyDescent="0.4">
      <c r="A20" s="37" t="s">
        <v>173</v>
      </c>
      <c r="B20" s="182">
        <v>0</v>
      </c>
      <c r="C20" s="191">
        <v>735</v>
      </c>
      <c r="D20" s="82">
        <v>0</v>
      </c>
      <c r="E20" s="83">
        <v>-735</v>
      </c>
      <c r="F20" s="191">
        <v>0</v>
      </c>
      <c r="G20" s="186">
        <v>1500</v>
      </c>
      <c r="H20" s="82">
        <v>0</v>
      </c>
      <c r="I20" s="83">
        <v>-1500</v>
      </c>
      <c r="J20" s="82" t="e">
        <v>#DIV/0!</v>
      </c>
      <c r="K20" s="82">
        <v>0.49</v>
      </c>
      <c r="L20" s="81" t="e">
        <v>#DIV/0!</v>
      </c>
    </row>
    <row r="21" spans="1:12" x14ac:dyDescent="0.4">
      <c r="A21" s="38" t="s">
        <v>104</v>
      </c>
      <c r="B21" s="206">
        <v>755</v>
      </c>
      <c r="C21" s="191">
        <v>731</v>
      </c>
      <c r="D21" s="84">
        <v>1.0328317373461013</v>
      </c>
      <c r="E21" s="71">
        <v>24</v>
      </c>
      <c r="F21" s="191">
        <v>1345</v>
      </c>
      <c r="G21" s="186">
        <v>1500</v>
      </c>
      <c r="H21" s="84">
        <v>0.89666666666666661</v>
      </c>
      <c r="I21" s="71">
        <v>-155</v>
      </c>
      <c r="J21" s="84">
        <v>0.56133828996282531</v>
      </c>
      <c r="K21" s="84">
        <v>0.48733333333333334</v>
      </c>
      <c r="L21" s="89">
        <v>7.4004956629491969E-2</v>
      </c>
    </row>
    <row r="22" spans="1:12" x14ac:dyDescent="0.4">
      <c r="A22" s="38" t="s">
        <v>123</v>
      </c>
      <c r="B22" s="182">
        <v>1127</v>
      </c>
      <c r="C22" s="191">
        <v>987</v>
      </c>
      <c r="D22" s="84">
        <v>1.1418439716312057</v>
      </c>
      <c r="E22" s="71">
        <v>140</v>
      </c>
      <c r="F22" s="191">
        <v>1460</v>
      </c>
      <c r="G22" s="186">
        <v>1450</v>
      </c>
      <c r="H22" s="84">
        <v>1.0068965517241379</v>
      </c>
      <c r="I22" s="71">
        <v>10</v>
      </c>
      <c r="J22" s="84">
        <v>0.7719178082191781</v>
      </c>
      <c r="K22" s="84">
        <v>0.68068965517241375</v>
      </c>
      <c r="L22" s="89">
        <v>9.1228153046764349E-2</v>
      </c>
    </row>
    <row r="23" spans="1:12" x14ac:dyDescent="0.4">
      <c r="A23" s="38" t="s">
        <v>172</v>
      </c>
      <c r="B23" s="182">
        <v>1654</v>
      </c>
      <c r="C23" s="191">
        <v>1625</v>
      </c>
      <c r="D23" s="84">
        <v>1.0178461538461538</v>
      </c>
      <c r="E23" s="71">
        <v>29</v>
      </c>
      <c r="F23" s="191">
        <v>2990</v>
      </c>
      <c r="G23" s="186">
        <v>2850</v>
      </c>
      <c r="H23" s="84">
        <v>1.0491228070175438</v>
      </c>
      <c r="I23" s="71">
        <v>140</v>
      </c>
      <c r="J23" s="84">
        <v>0.55317725752508362</v>
      </c>
      <c r="K23" s="84">
        <v>0.57017543859649122</v>
      </c>
      <c r="L23" s="89">
        <v>-1.6998181071407603E-2</v>
      </c>
    </row>
    <row r="24" spans="1:12" x14ac:dyDescent="0.4">
      <c r="A24" s="38" t="s">
        <v>171</v>
      </c>
      <c r="B24" s="184">
        <v>818</v>
      </c>
      <c r="C24" s="191">
        <v>783</v>
      </c>
      <c r="D24" s="79">
        <v>1.0446998722860792</v>
      </c>
      <c r="E24" s="70">
        <v>35</v>
      </c>
      <c r="F24" s="191">
        <v>1500</v>
      </c>
      <c r="G24" s="186">
        <v>1500</v>
      </c>
      <c r="H24" s="79">
        <v>1</v>
      </c>
      <c r="I24" s="70">
        <v>0</v>
      </c>
      <c r="J24" s="79">
        <v>0.54533333333333334</v>
      </c>
      <c r="K24" s="79">
        <v>0.52200000000000002</v>
      </c>
      <c r="L24" s="78">
        <v>2.3333333333333317E-2</v>
      </c>
    </row>
    <row r="25" spans="1:12" x14ac:dyDescent="0.4">
      <c r="A25" s="44" t="s">
        <v>170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589</v>
      </c>
      <c r="C26" s="191">
        <v>814</v>
      </c>
      <c r="D26" s="84">
        <v>0.7235872235872236</v>
      </c>
      <c r="E26" s="71">
        <v>-225</v>
      </c>
      <c r="F26" s="191">
        <v>1495</v>
      </c>
      <c r="G26" s="186">
        <v>1500</v>
      </c>
      <c r="H26" s="84">
        <v>0.9966666666666667</v>
      </c>
      <c r="I26" s="71">
        <v>-5</v>
      </c>
      <c r="J26" s="84">
        <v>0.39397993311036789</v>
      </c>
      <c r="K26" s="84">
        <v>0.54266666666666663</v>
      </c>
      <c r="L26" s="89">
        <v>-0.14868673355629874</v>
      </c>
    </row>
    <row r="27" spans="1:12" x14ac:dyDescent="0.4">
      <c r="A27" s="38" t="s">
        <v>169</v>
      </c>
      <c r="B27" s="182">
        <v>622</v>
      </c>
      <c r="C27" s="191">
        <v>624</v>
      </c>
      <c r="D27" s="84">
        <v>0.99679487179487181</v>
      </c>
      <c r="E27" s="71">
        <v>-2</v>
      </c>
      <c r="F27" s="191">
        <v>1340</v>
      </c>
      <c r="G27" s="186">
        <v>1500</v>
      </c>
      <c r="H27" s="84">
        <v>0.89333333333333331</v>
      </c>
      <c r="I27" s="71">
        <v>-160</v>
      </c>
      <c r="J27" s="84">
        <v>0.46417910447761196</v>
      </c>
      <c r="K27" s="84">
        <v>0.41599999999999998</v>
      </c>
      <c r="L27" s="89">
        <v>4.8179104477611978E-2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321</v>
      </c>
      <c r="C29" s="191">
        <v>257</v>
      </c>
      <c r="D29" s="79">
        <v>1.2490272373540856</v>
      </c>
      <c r="E29" s="70">
        <v>64</v>
      </c>
      <c r="F29" s="191">
        <v>750</v>
      </c>
      <c r="G29" s="186">
        <v>900</v>
      </c>
      <c r="H29" s="79">
        <v>0.83333333333333337</v>
      </c>
      <c r="I29" s="70">
        <v>-150</v>
      </c>
      <c r="J29" s="79">
        <v>0.42799999999999999</v>
      </c>
      <c r="K29" s="79">
        <v>0.28555555555555556</v>
      </c>
      <c r="L29" s="78">
        <v>0.14244444444444443</v>
      </c>
    </row>
    <row r="30" spans="1:12" x14ac:dyDescent="0.4">
      <c r="A30" s="44" t="s">
        <v>115</v>
      </c>
      <c r="B30" s="182">
        <v>293</v>
      </c>
      <c r="C30" s="191">
        <v>121</v>
      </c>
      <c r="D30" s="84">
        <v>2.4214876033057853</v>
      </c>
      <c r="E30" s="71">
        <v>172</v>
      </c>
      <c r="F30" s="191">
        <v>750</v>
      </c>
      <c r="G30" s="186">
        <v>600</v>
      </c>
      <c r="H30" s="84">
        <v>1.25</v>
      </c>
      <c r="I30" s="71">
        <v>150</v>
      </c>
      <c r="J30" s="84">
        <v>0.39066666666666666</v>
      </c>
      <c r="K30" s="84">
        <v>0.20166666666666666</v>
      </c>
      <c r="L30" s="89">
        <v>0.189</v>
      </c>
    </row>
    <row r="31" spans="1:12" x14ac:dyDescent="0.4">
      <c r="A31" s="38" t="s">
        <v>114</v>
      </c>
      <c r="B31" s="182">
        <v>878</v>
      </c>
      <c r="C31" s="191">
        <v>805</v>
      </c>
      <c r="D31" s="84">
        <v>1.0906832298136646</v>
      </c>
      <c r="E31" s="71">
        <v>73</v>
      </c>
      <c r="F31" s="191">
        <v>1490</v>
      </c>
      <c r="G31" s="186">
        <v>1500</v>
      </c>
      <c r="H31" s="84">
        <v>0.99333333333333329</v>
      </c>
      <c r="I31" s="71">
        <v>-10</v>
      </c>
      <c r="J31" s="84">
        <v>0.5892617449664429</v>
      </c>
      <c r="K31" s="84">
        <v>0.53666666666666663</v>
      </c>
      <c r="L31" s="89">
        <v>5.2595078299776277E-2</v>
      </c>
    </row>
    <row r="32" spans="1:12" x14ac:dyDescent="0.4">
      <c r="A32" s="44" t="s">
        <v>113</v>
      </c>
      <c r="B32" s="184">
        <v>1110</v>
      </c>
      <c r="C32" s="191">
        <v>635</v>
      </c>
      <c r="D32" s="79">
        <v>1.7480314960629921</v>
      </c>
      <c r="E32" s="70">
        <v>475</v>
      </c>
      <c r="F32" s="191">
        <v>1500</v>
      </c>
      <c r="G32" s="186">
        <v>1500</v>
      </c>
      <c r="H32" s="79">
        <v>1</v>
      </c>
      <c r="I32" s="70">
        <v>0</v>
      </c>
      <c r="J32" s="79">
        <v>0.74</v>
      </c>
      <c r="K32" s="79">
        <v>0.42333333333333334</v>
      </c>
      <c r="L32" s="78">
        <v>0.31666666666666665</v>
      </c>
    </row>
    <row r="33" spans="1:12" x14ac:dyDescent="0.4">
      <c r="A33" s="44" t="s">
        <v>112</v>
      </c>
      <c r="B33" s="184">
        <v>905</v>
      </c>
      <c r="C33" s="205">
        <v>497</v>
      </c>
      <c r="D33" s="79">
        <v>1.8209255533199196</v>
      </c>
      <c r="E33" s="70">
        <v>408</v>
      </c>
      <c r="F33" s="205">
        <v>1500</v>
      </c>
      <c r="G33" s="192">
        <v>1500</v>
      </c>
      <c r="H33" s="79">
        <v>1</v>
      </c>
      <c r="I33" s="70">
        <v>0</v>
      </c>
      <c r="J33" s="79">
        <v>0.60333333333333339</v>
      </c>
      <c r="K33" s="79">
        <v>0.33133333333333331</v>
      </c>
      <c r="L33" s="78">
        <v>0.27200000000000008</v>
      </c>
    </row>
    <row r="34" spans="1:12" x14ac:dyDescent="0.4">
      <c r="A34" s="38" t="s">
        <v>167</v>
      </c>
      <c r="B34" s="182">
        <v>700</v>
      </c>
      <c r="C34" s="183">
        <v>534</v>
      </c>
      <c r="D34" s="84">
        <v>1.3108614232209739</v>
      </c>
      <c r="E34" s="71">
        <v>166</v>
      </c>
      <c r="F34" s="183">
        <v>1495</v>
      </c>
      <c r="G34" s="183">
        <v>1500</v>
      </c>
      <c r="H34" s="84">
        <v>0.9966666666666667</v>
      </c>
      <c r="I34" s="71">
        <v>-5</v>
      </c>
      <c r="J34" s="84">
        <v>0.4682274247491639</v>
      </c>
      <c r="K34" s="84">
        <v>0.35599999999999998</v>
      </c>
      <c r="L34" s="89">
        <v>0.11222742474916392</v>
      </c>
    </row>
    <row r="35" spans="1:12" x14ac:dyDescent="0.4">
      <c r="A35" s="44" t="s">
        <v>166</v>
      </c>
      <c r="B35" s="184">
        <v>2257</v>
      </c>
      <c r="C35" s="205">
        <v>592</v>
      </c>
      <c r="D35" s="79">
        <v>3.8125</v>
      </c>
      <c r="E35" s="70">
        <v>1665</v>
      </c>
      <c r="F35" s="205">
        <v>3960</v>
      </c>
      <c r="G35" s="192">
        <v>1500</v>
      </c>
      <c r="H35" s="79">
        <v>2.64</v>
      </c>
      <c r="I35" s="70">
        <v>2460</v>
      </c>
      <c r="J35" s="79">
        <v>0.56994949494949498</v>
      </c>
      <c r="K35" s="79">
        <v>0.39466666666666667</v>
      </c>
      <c r="L35" s="78">
        <v>0.17528282828282832</v>
      </c>
    </row>
    <row r="36" spans="1:12" x14ac:dyDescent="0.4">
      <c r="A36" s="69" t="s">
        <v>93</v>
      </c>
      <c r="B36" s="121">
        <v>398</v>
      </c>
      <c r="C36" s="121">
        <v>383</v>
      </c>
      <c r="D36" s="88">
        <v>1.0391644908616189</v>
      </c>
      <c r="E36" s="74">
        <v>15</v>
      </c>
      <c r="F36" s="121">
        <v>780</v>
      </c>
      <c r="G36" s="121">
        <v>879</v>
      </c>
      <c r="H36" s="88">
        <v>0.88737201365187712</v>
      </c>
      <c r="I36" s="74">
        <v>-99</v>
      </c>
      <c r="J36" s="88">
        <v>0.51025641025641022</v>
      </c>
      <c r="K36" s="88">
        <v>0.43572241183162685</v>
      </c>
      <c r="L36" s="87">
        <v>7.4533998424783365E-2</v>
      </c>
    </row>
    <row r="37" spans="1:12" x14ac:dyDescent="0.4">
      <c r="A37" s="37" t="s">
        <v>109</v>
      </c>
      <c r="B37" s="191">
        <v>211</v>
      </c>
      <c r="C37" s="191">
        <v>210</v>
      </c>
      <c r="D37" s="82">
        <v>1.0047619047619047</v>
      </c>
      <c r="E37" s="83">
        <v>1</v>
      </c>
      <c r="F37" s="191">
        <v>390</v>
      </c>
      <c r="G37" s="191">
        <v>489</v>
      </c>
      <c r="H37" s="82">
        <v>0.7975460122699386</v>
      </c>
      <c r="I37" s="83">
        <v>-99</v>
      </c>
      <c r="J37" s="82">
        <v>0.54102564102564099</v>
      </c>
      <c r="K37" s="82">
        <v>0.42944785276073622</v>
      </c>
      <c r="L37" s="81">
        <v>0.11157778826490478</v>
      </c>
    </row>
    <row r="38" spans="1:12" x14ac:dyDescent="0.4">
      <c r="A38" s="38" t="s">
        <v>108</v>
      </c>
      <c r="B38" s="191">
        <v>187</v>
      </c>
      <c r="C38" s="191">
        <v>173</v>
      </c>
      <c r="D38" s="84">
        <v>1.0809248554913296</v>
      </c>
      <c r="E38" s="71">
        <v>14</v>
      </c>
      <c r="F38" s="191">
        <v>390</v>
      </c>
      <c r="G38" s="191">
        <v>390</v>
      </c>
      <c r="H38" s="84">
        <v>1</v>
      </c>
      <c r="I38" s="71">
        <v>0</v>
      </c>
      <c r="J38" s="84">
        <v>0.4794871794871795</v>
      </c>
      <c r="K38" s="84">
        <v>0.44358974358974357</v>
      </c>
      <c r="L38" s="89">
        <v>3.5897435897435936E-2</v>
      </c>
    </row>
    <row r="39" spans="1:12" s="57" customFormat="1" x14ac:dyDescent="0.4">
      <c r="A39" s="66" t="s">
        <v>107</v>
      </c>
      <c r="B39" s="110">
        <v>74027</v>
      </c>
      <c r="C39" s="110">
        <v>63356</v>
      </c>
      <c r="D39" s="76">
        <v>1.1684291937622324</v>
      </c>
      <c r="E39" s="77">
        <v>10671</v>
      </c>
      <c r="F39" s="110">
        <v>117341</v>
      </c>
      <c r="G39" s="110">
        <v>120865</v>
      </c>
      <c r="H39" s="76">
        <v>0.97084350308195089</v>
      </c>
      <c r="I39" s="77">
        <v>-3524</v>
      </c>
      <c r="J39" s="76">
        <v>0.63087071015246166</v>
      </c>
      <c r="K39" s="76">
        <v>0.52418814379679812</v>
      </c>
      <c r="L39" s="90">
        <v>0.10668256635566353</v>
      </c>
    </row>
    <row r="40" spans="1:12" x14ac:dyDescent="0.4">
      <c r="A40" s="38" t="s">
        <v>84</v>
      </c>
      <c r="B40" s="108">
        <v>31119</v>
      </c>
      <c r="C40" s="108">
        <v>25150</v>
      </c>
      <c r="D40" s="107">
        <v>1.2373359840954274</v>
      </c>
      <c r="E40" s="70">
        <v>5969</v>
      </c>
      <c r="F40" s="108">
        <v>44638</v>
      </c>
      <c r="G40" s="108">
        <v>43928</v>
      </c>
      <c r="H40" s="79">
        <v>1.0161628118739756</v>
      </c>
      <c r="I40" s="70">
        <v>710</v>
      </c>
      <c r="J40" s="79">
        <v>0.69714144898965003</v>
      </c>
      <c r="K40" s="79">
        <v>0.57252777271899469</v>
      </c>
      <c r="L40" s="78">
        <v>0.12461367627065534</v>
      </c>
    </row>
    <row r="41" spans="1:12" x14ac:dyDescent="0.4">
      <c r="A41" s="38" t="s">
        <v>165</v>
      </c>
      <c r="B41" s="112">
        <v>1349</v>
      </c>
      <c r="C41" s="112">
        <v>1352</v>
      </c>
      <c r="D41" s="84">
        <v>0.99778106508875741</v>
      </c>
      <c r="E41" s="71">
        <v>-3</v>
      </c>
      <c r="F41" s="163">
        <v>2154</v>
      </c>
      <c r="G41" s="112">
        <v>2144</v>
      </c>
      <c r="H41" s="84">
        <v>1.0046641791044777</v>
      </c>
      <c r="I41" s="71">
        <v>10</v>
      </c>
      <c r="J41" s="84">
        <v>0.62627669452181989</v>
      </c>
      <c r="K41" s="84">
        <v>0.63059701492537312</v>
      </c>
      <c r="L41" s="89">
        <v>-4.320320403553235E-3</v>
      </c>
    </row>
    <row r="42" spans="1:12" x14ac:dyDescent="0.4">
      <c r="A42" s="38" t="s">
        <v>105</v>
      </c>
      <c r="B42" s="112">
        <v>3799</v>
      </c>
      <c r="C42" s="112">
        <v>1631</v>
      </c>
      <c r="D42" s="84">
        <v>2.3292458614347025</v>
      </c>
      <c r="E42" s="71">
        <v>2168</v>
      </c>
      <c r="F42" s="163">
        <v>5680</v>
      </c>
      <c r="G42" s="112">
        <v>4150</v>
      </c>
      <c r="H42" s="169">
        <v>1.3686746987951808</v>
      </c>
      <c r="I42" s="71">
        <v>1530</v>
      </c>
      <c r="J42" s="84">
        <v>0.66883802816901405</v>
      </c>
      <c r="K42" s="84">
        <v>0.39301204819277108</v>
      </c>
      <c r="L42" s="89">
        <v>0.27582597997624297</v>
      </c>
    </row>
    <row r="43" spans="1:12" x14ac:dyDescent="0.4">
      <c r="A43" s="44" t="s">
        <v>104</v>
      </c>
      <c r="B43" s="112">
        <v>5071</v>
      </c>
      <c r="C43" s="112">
        <v>4751</v>
      </c>
      <c r="D43" s="168">
        <v>1.0673542412123764</v>
      </c>
      <c r="E43" s="91">
        <v>320</v>
      </c>
      <c r="F43" s="112">
        <v>10305</v>
      </c>
      <c r="G43" s="112">
        <v>12035</v>
      </c>
      <c r="H43" s="169">
        <v>0.85625259659326958</v>
      </c>
      <c r="I43" s="71">
        <v>-1730</v>
      </c>
      <c r="J43" s="84">
        <v>0.49209121785540999</v>
      </c>
      <c r="K43" s="84">
        <v>0.39476526796842543</v>
      </c>
      <c r="L43" s="89">
        <v>9.7325949886984564E-2</v>
      </c>
    </row>
    <row r="44" spans="1:12" x14ac:dyDescent="0.4">
      <c r="A44" s="44" t="s">
        <v>103</v>
      </c>
      <c r="B44" s="112">
        <v>3254</v>
      </c>
      <c r="C44" s="112">
        <v>3018</v>
      </c>
      <c r="D44" s="168">
        <v>1.0781974817760107</v>
      </c>
      <c r="E44" s="91">
        <v>236</v>
      </c>
      <c r="F44" s="112">
        <v>7060</v>
      </c>
      <c r="G44" s="112">
        <v>7240</v>
      </c>
      <c r="H44" s="169">
        <v>0.97513812154696133</v>
      </c>
      <c r="I44" s="71">
        <v>-180</v>
      </c>
      <c r="J44" s="84">
        <v>0.46090651558073653</v>
      </c>
      <c r="K44" s="84">
        <v>0.41685082872928175</v>
      </c>
      <c r="L44" s="89">
        <v>4.4055686851454778E-2</v>
      </c>
    </row>
    <row r="45" spans="1:12" x14ac:dyDescent="0.4">
      <c r="A45" s="38" t="s">
        <v>82</v>
      </c>
      <c r="B45" s="112">
        <v>12643</v>
      </c>
      <c r="C45" s="112">
        <v>11684</v>
      </c>
      <c r="D45" s="168">
        <v>1.0820780554604588</v>
      </c>
      <c r="E45" s="91">
        <v>959</v>
      </c>
      <c r="F45" s="120">
        <v>17664</v>
      </c>
      <c r="G45" s="120">
        <v>20620</v>
      </c>
      <c r="H45" s="169">
        <v>0.85664403491755581</v>
      </c>
      <c r="I45" s="71">
        <v>-2956</v>
      </c>
      <c r="J45" s="84">
        <v>0.71574954710144922</v>
      </c>
      <c r="K45" s="84">
        <v>0.56663433559650822</v>
      </c>
      <c r="L45" s="89">
        <v>0.149115211504941</v>
      </c>
    </row>
    <row r="46" spans="1:12" x14ac:dyDescent="0.4">
      <c r="A46" s="38" t="s">
        <v>83</v>
      </c>
      <c r="B46" s="112">
        <v>5718</v>
      </c>
      <c r="C46" s="112">
        <v>5187</v>
      </c>
      <c r="D46" s="168">
        <v>1.1023713128976287</v>
      </c>
      <c r="E46" s="70">
        <v>531</v>
      </c>
      <c r="F46" s="163">
        <v>10800</v>
      </c>
      <c r="G46" s="112">
        <v>11090</v>
      </c>
      <c r="H46" s="169">
        <v>0.9738503155996393</v>
      </c>
      <c r="I46" s="71">
        <v>-290</v>
      </c>
      <c r="J46" s="84">
        <v>0.5294444444444445</v>
      </c>
      <c r="K46" s="84">
        <v>0.46771866546438234</v>
      </c>
      <c r="L46" s="89">
        <v>6.1725778980062151E-2</v>
      </c>
    </row>
    <row r="47" spans="1:12" x14ac:dyDescent="0.4">
      <c r="A47" s="38" t="s">
        <v>81</v>
      </c>
      <c r="B47" s="112">
        <v>1785</v>
      </c>
      <c r="C47" s="112">
        <v>1821</v>
      </c>
      <c r="D47" s="168">
        <v>0.98023064250411862</v>
      </c>
      <c r="E47" s="70">
        <v>-36</v>
      </c>
      <c r="F47" s="165">
        <v>2700</v>
      </c>
      <c r="G47" s="164">
        <v>2790</v>
      </c>
      <c r="H47" s="166">
        <v>0.967741935483871</v>
      </c>
      <c r="I47" s="71">
        <v>-90</v>
      </c>
      <c r="J47" s="84">
        <v>0.66111111111111109</v>
      </c>
      <c r="K47" s="84">
        <v>0.65268817204301077</v>
      </c>
      <c r="L47" s="89">
        <v>8.4229390681003213E-3</v>
      </c>
    </row>
    <row r="48" spans="1:12" x14ac:dyDescent="0.4">
      <c r="A48" s="38" t="s">
        <v>164</v>
      </c>
      <c r="B48" s="112">
        <v>872</v>
      </c>
      <c r="C48" s="112">
        <v>1054</v>
      </c>
      <c r="D48" s="168">
        <v>0.82732447817836807</v>
      </c>
      <c r="E48" s="70">
        <v>-182</v>
      </c>
      <c r="F48" s="163">
        <v>1660</v>
      </c>
      <c r="G48" s="112">
        <v>1660</v>
      </c>
      <c r="H48" s="170">
        <v>1</v>
      </c>
      <c r="I48" s="71">
        <v>0</v>
      </c>
      <c r="J48" s="84">
        <v>0.52530120481927711</v>
      </c>
      <c r="K48" s="84">
        <v>0.63493975903614452</v>
      </c>
      <c r="L48" s="89">
        <v>-0.10963855421686741</v>
      </c>
    </row>
    <row r="49" spans="1:12" x14ac:dyDescent="0.4">
      <c r="A49" s="38" t="s">
        <v>80</v>
      </c>
      <c r="B49" s="112">
        <v>1871</v>
      </c>
      <c r="C49" s="112">
        <v>2204</v>
      </c>
      <c r="D49" s="168">
        <v>0.84891107078039929</v>
      </c>
      <c r="E49" s="70">
        <v>-333</v>
      </c>
      <c r="F49" s="163">
        <v>2700</v>
      </c>
      <c r="G49" s="112">
        <v>2790</v>
      </c>
      <c r="H49" s="169">
        <v>0.967741935483871</v>
      </c>
      <c r="I49" s="71">
        <v>-90</v>
      </c>
      <c r="J49" s="84">
        <v>0.692962962962963</v>
      </c>
      <c r="K49" s="84">
        <v>0.78996415770609318</v>
      </c>
      <c r="L49" s="89">
        <v>-9.7001194743130181E-2</v>
      </c>
    </row>
    <row r="50" spans="1:12" x14ac:dyDescent="0.4">
      <c r="A50" s="44" t="s">
        <v>78</v>
      </c>
      <c r="B50" s="112">
        <v>1839</v>
      </c>
      <c r="C50" s="112">
        <v>1340</v>
      </c>
      <c r="D50" s="168">
        <v>1.3723880597014926</v>
      </c>
      <c r="E50" s="70">
        <v>499</v>
      </c>
      <c r="F50" s="165">
        <v>2700</v>
      </c>
      <c r="G50" s="164">
        <v>2790</v>
      </c>
      <c r="H50" s="169">
        <v>0.967741935483871</v>
      </c>
      <c r="I50" s="71">
        <v>-90</v>
      </c>
      <c r="J50" s="84">
        <v>0.68111111111111111</v>
      </c>
      <c r="K50" s="79">
        <v>0.48028673835125446</v>
      </c>
      <c r="L50" s="78">
        <v>0.20082437275985665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12">
        <v>1334</v>
      </c>
      <c r="C52" s="112">
        <v>1349</v>
      </c>
      <c r="D52" s="168">
        <v>0.98888065233506306</v>
      </c>
      <c r="E52" s="71">
        <v>-15</v>
      </c>
      <c r="F52" s="163">
        <v>2700</v>
      </c>
      <c r="G52" s="164">
        <v>2788</v>
      </c>
      <c r="H52" s="166">
        <v>0.96843615494978474</v>
      </c>
      <c r="I52" s="71">
        <v>-88</v>
      </c>
      <c r="J52" s="84">
        <v>0.49407407407407405</v>
      </c>
      <c r="K52" s="84">
        <v>0.48385939741750361</v>
      </c>
      <c r="L52" s="89">
        <v>1.0214676656570443E-2</v>
      </c>
    </row>
    <row r="53" spans="1:12" x14ac:dyDescent="0.4">
      <c r="A53" s="38" t="s">
        <v>75</v>
      </c>
      <c r="B53" s="112">
        <v>2087</v>
      </c>
      <c r="C53" s="112">
        <v>1774</v>
      </c>
      <c r="D53" s="168">
        <v>1.1764374295377678</v>
      </c>
      <c r="E53" s="71">
        <v>313</v>
      </c>
      <c r="F53" s="167">
        <v>3720</v>
      </c>
      <c r="G53" s="112">
        <v>3820</v>
      </c>
      <c r="H53" s="166">
        <v>0.97382198952879584</v>
      </c>
      <c r="I53" s="71">
        <v>-100</v>
      </c>
      <c r="J53" s="84">
        <v>0.5610215053763441</v>
      </c>
      <c r="K53" s="84">
        <v>0.46439790575916229</v>
      </c>
      <c r="L53" s="89">
        <v>9.662359961718181E-2</v>
      </c>
    </row>
    <row r="54" spans="1:12" x14ac:dyDescent="0.4">
      <c r="A54" s="38" t="s">
        <v>77</v>
      </c>
      <c r="B54" s="112">
        <v>652</v>
      </c>
      <c r="C54" s="112">
        <v>483</v>
      </c>
      <c r="D54" s="82">
        <v>1.349896480331263</v>
      </c>
      <c r="E54" s="71">
        <v>169</v>
      </c>
      <c r="F54" s="165">
        <v>1200</v>
      </c>
      <c r="G54" s="164">
        <v>1360</v>
      </c>
      <c r="H54" s="84">
        <v>0.88235294117647056</v>
      </c>
      <c r="I54" s="71">
        <v>-160</v>
      </c>
      <c r="J54" s="84">
        <v>0.54333333333333333</v>
      </c>
      <c r="K54" s="84">
        <v>0.35514705882352943</v>
      </c>
      <c r="L54" s="89">
        <v>0.18818627450980391</v>
      </c>
    </row>
    <row r="55" spans="1:12" x14ac:dyDescent="0.4">
      <c r="A55" s="38" t="s">
        <v>76</v>
      </c>
      <c r="B55" s="112">
        <v>634</v>
      </c>
      <c r="C55" s="112">
        <v>558</v>
      </c>
      <c r="D55" s="82">
        <v>1.1362007168458781</v>
      </c>
      <c r="E55" s="71">
        <v>76</v>
      </c>
      <c r="F55" s="163">
        <v>1660</v>
      </c>
      <c r="G55" s="112">
        <v>1660</v>
      </c>
      <c r="H55" s="84">
        <v>1</v>
      </c>
      <c r="I55" s="71">
        <v>0</v>
      </c>
      <c r="J55" s="84">
        <v>0.38192771084337351</v>
      </c>
      <c r="K55" s="84">
        <v>0.33614457831325301</v>
      </c>
      <c r="L55" s="89">
        <v>4.5783132530120507E-2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s="27" customFormat="1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202"/>
      <c r="C59" s="201"/>
      <c r="D59" s="150"/>
      <c r="E59" s="149"/>
      <c r="F59" s="202"/>
      <c r="G59" s="201"/>
      <c r="H59" s="150"/>
      <c r="I59" s="149"/>
      <c r="J59" s="148"/>
      <c r="K59" s="148"/>
      <c r="L59" s="147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  <row r="62" spans="1:12" x14ac:dyDescent="0.4">
      <c r="C62" s="30"/>
      <c r="E62" s="61"/>
      <c r="G62" s="30"/>
      <c r="I62" s="61"/>
      <c r="K62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2008年12月中旬航空旅客輸送実績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12月(下旬)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222</v>
      </c>
      <c r="C4" s="277" t="s">
        <v>221</v>
      </c>
      <c r="D4" s="261" t="s">
        <v>90</v>
      </c>
      <c r="E4" s="261"/>
      <c r="F4" s="258" t="s">
        <v>222</v>
      </c>
      <c r="G4" s="258" t="s">
        <v>221</v>
      </c>
      <c r="H4" s="261" t="s">
        <v>90</v>
      </c>
      <c r="I4" s="261"/>
      <c r="J4" s="258" t="s">
        <v>222</v>
      </c>
      <c r="K4" s="258" t="s">
        <v>221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190087</v>
      </c>
      <c r="C6" s="110">
        <v>200851</v>
      </c>
      <c r="D6" s="76">
        <v>0.94640803381611249</v>
      </c>
      <c r="E6" s="77">
        <v>-10764</v>
      </c>
      <c r="F6" s="110">
        <v>258078</v>
      </c>
      <c r="G6" s="110">
        <v>263574</v>
      </c>
      <c r="H6" s="76">
        <v>0.97914817091215367</v>
      </c>
      <c r="I6" s="77">
        <v>-5496</v>
      </c>
      <c r="J6" s="76">
        <v>0.73654864033354261</v>
      </c>
      <c r="K6" s="76">
        <v>0.76202887993504675</v>
      </c>
      <c r="L6" s="90">
        <v>-2.548023960150414E-2</v>
      </c>
    </row>
    <row r="7" spans="1:17" s="57" customFormat="1" x14ac:dyDescent="0.4">
      <c r="A7" s="66" t="s">
        <v>87</v>
      </c>
      <c r="B7" s="176">
        <v>95938</v>
      </c>
      <c r="C7" s="110">
        <v>102196</v>
      </c>
      <c r="D7" s="76">
        <v>0.93876472660378096</v>
      </c>
      <c r="E7" s="77">
        <v>-6258</v>
      </c>
      <c r="F7" s="110">
        <v>127730</v>
      </c>
      <c r="G7" s="110">
        <v>127433</v>
      </c>
      <c r="H7" s="76">
        <v>1.0023306364913327</v>
      </c>
      <c r="I7" s="175">
        <v>297</v>
      </c>
      <c r="J7" s="76">
        <v>0.75109997651295701</v>
      </c>
      <c r="K7" s="76">
        <v>0.80195867632402906</v>
      </c>
      <c r="L7" s="90">
        <v>-5.085869981107205E-2</v>
      </c>
    </row>
    <row r="8" spans="1:17" x14ac:dyDescent="0.4">
      <c r="A8" s="69" t="s">
        <v>95</v>
      </c>
      <c r="B8" s="177">
        <v>76907</v>
      </c>
      <c r="C8" s="121">
        <v>84766</v>
      </c>
      <c r="D8" s="88">
        <v>0.90728594011749997</v>
      </c>
      <c r="E8" s="93">
        <v>-7859</v>
      </c>
      <c r="F8" s="121">
        <v>101950</v>
      </c>
      <c r="G8" s="121">
        <v>102693</v>
      </c>
      <c r="H8" s="88">
        <v>0.99276484278383137</v>
      </c>
      <c r="I8" s="93">
        <v>-743</v>
      </c>
      <c r="J8" s="88">
        <v>0.75435998038254048</v>
      </c>
      <c r="K8" s="88">
        <v>0.82543113941553947</v>
      </c>
      <c r="L8" s="87">
        <v>-7.1071159032998987E-2</v>
      </c>
    </row>
    <row r="9" spans="1:17" x14ac:dyDescent="0.4">
      <c r="A9" s="37" t="s">
        <v>84</v>
      </c>
      <c r="B9" s="167">
        <v>48278</v>
      </c>
      <c r="C9" s="120">
        <v>50810</v>
      </c>
      <c r="D9" s="82">
        <v>0.95016728990356225</v>
      </c>
      <c r="E9" s="92">
        <v>-2532</v>
      </c>
      <c r="F9" s="120">
        <v>61797</v>
      </c>
      <c r="G9" s="120">
        <v>59008</v>
      </c>
      <c r="H9" s="82">
        <v>1.0472647776572668</v>
      </c>
      <c r="I9" s="92">
        <v>2789</v>
      </c>
      <c r="J9" s="82">
        <v>0.78123533504862697</v>
      </c>
      <c r="K9" s="82">
        <v>0.86106968546637741</v>
      </c>
      <c r="L9" s="81">
        <v>-7.9834350417750444E-2</v>
      </c>
    </row>
    <row r="10" spans="1:17" x14ac:dyDescent="0.4">
      <c r="A10" s="38" t="s">
        <v>86</v>
      </c>
      <c r="B10" s="167">
        <v>5949</v>
      </c>
      <c r="C10" s="120">
        <v>6271</v>
      </c>
      <c r="D10" s="84">
        <v>0.94865252750757456</v>
      </c>
      <c r="E10" s="91">
        <v>-322</v>
      </c>
      <c r="F10" s="120">
        <v>8371</v>
      </c>
      <c r="G10" s="120">
        <v>8371</v>
      </c>
      <c r="H10" s="84">
        <v>1</v>
      </c>
      <c r="I10" s="91">
        <v>0</v>
      </c>
      <c r="J10" s="84">
        <v>0.7106677816270458</v>
      </c>
      <c r="K10" s="84">
        <v>0.74913391470553103</v>
      </c>
      <c r="L10" s="89">
        <v>-3.8466133078485232E-2</v>
      </c>
    </row>
    <row r="11" spans="1:17" x14ac:dyDescent="0.4">
      <c r="A11" s="38" t="s">
        <v>104</v>
      </c>
      <c r="B11" s="167">
        <v>5578</v>
      </c>
      <c r="C11" s="120">
        <v>8428</v>
      </c>
      <c r="D11" s="84">
        <v>0.6618414807783578</v>
      </c>
      <c r="E11" s="91">
        <v>-2850</v>
      </c>
      <c r="F11" s="120">
        <v>7387</v>
      </c>
      <c r="G11" s="120">
        <v>10062</v>
      </c>
      <c r="H11" s="84">
        <v>0.73414828065990856</v>
      </c>
      <c r="I11" s="91">
        <v>-2675</v>
      </c>
      <c r="J11" s="84">
        <v>0.7551103289562745</v>
      </c>
      <c r="K11" s="84">
        <v>0.83760683760683763</v>
      </c>
      <c r="L11" s="89">
        <v>-8.2496508650563127E-2</v>
      </c>
    </row>
    <row r="12" spans="1:17" x14ac:dyDescent="0.4">
      <c r="A12" s="38" t="s">
        <v>82</v>
      </c>
      <c r="B12" s="167">
        <v>5935</v>
      </c>
      <c r="C12" s="120">
        <v>6134</v>
      </c>
      <c r="D12" s="84">
        <v>0.96755787414411476</v>
      </c>
      <c r="E12" s="91">
        <v>-199</v>
      </c>
      <c r="F12" s="120">
        <v>10527</v>
      </c>
      <c r="G12" s="120">
        <v>8370</v>
      </c>
      <c r="H12" s="84">
        <v>1.2577060931899642</v>
      </c>
      <c r="I12" s="91">
        <v>2157</v>
      </c>
      <c r="J12" s="84">
        <v>0.56378835375700576</v>
      </c>
      <c r="K12" s="84">
        <v>0.73285543608124248</v>
      </c>
      <c r="L12" s="89">
        <v>-0.16906708232423673</v>
      </c>
    </row>
    <row r="13" spans="1:17" x14ac:dyDescent="0.4">
      <c r="A13" s="38" t="s">
        <v>83</v>
      </c>
      <c r="B13" s="167">
        <v>11167</v>
      </c>
      <c r="C13" s="120">
        <v>9632</v>
      </c>
      <c r="D13" s="84">
        <v>1.1593646179401993</v>
      </c>
      <c r="E13" s="91">
        <v>1535</v>
      </c>
      <c r="F13" s="120">
        <v>13868</v>
      </c>
      <c r="G13" s="120">
        <v>12525</v>
      </c>
      <c r="H13" s="84">
        <v>1.1072255489021956</v>
      </c>
      <c r="I13" s="91">
        <v>1343</v>
      </c>
      <c r="J13" s="84">
        <v>0.80523507355062018</v>
      </c>
      <c r="K13" s="84">
        <v>0.76902195608782431</v>
      </c>
      <c r="L13" s="89">
        <v>3.6213117462795874E-2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1043</v>
      </c>
      <c r="D15" s="35">
        <v>0</v>
      </c>
      <c r="E15" s="48">
        <v>-1043</v>
      </c>
      <c r="F15" s="120">
        <v>0</v>
      </c>
      <c r="G15" s="120">
        <v>1540</v>
      </c>
      <c r="H15" s="84">
        <v>0</v>
      </c>
      <c r="I15" s="91">
        <v>-1540</v>
      </c>
      <c r="J15" s="84" t="e">
        <v>#DIV/0!</v>
      </c>
      <c r="K15" s="84">
        <v>0.67727272727272725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2448</v>
      </c>
      <c r="D16" s="84">
        <v>0</v>
      </c>
      <c r="E16" s="91">
        <v>-2448</v>
      </c>
      <c r="F16" s="120">
        <v>0</v>
      </c>
      <c r="G16" s="120">
        <v>2817</v>
      </c>
      <c r="H16" s="35">
        <v>0</v>
      </c>
      <c r="I16" s="48">
        <v>-2817</v>
      </c>
      <c r="J16" s="35" t="e">
        <v>#DIV/0!</v>
      </c>
      <c r="K16" s="35">
        <v>0.86900958466453671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33" t="s">
        <v>174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18544</v>
      </c>
      <c r="C19" s="177">
        <v>16860</v>
      </c>
      <c r="D19" s="88">
        <v>1.0998813760379598</v>
      </c>
      <c r="E19" s="93">
        <v>1684</v>
      </c>
      <c r="F19" s="121">
        <v>24221</v>
      </c>
      <c r="G19" s="121">
        <v>23020</v>
      </c>
      <c r="H19" s="88">
        <v>1.0521720243266726</v>
      </c>
      <c r="I19" s="93">
        <v>1201</v>
      </c>
      <c r="J19" s="88">
        <v>0.7656166136823418</v>
      </c>
      <c r="K19" s="88">
        <v>0.7324066029539531</v>
      </c>
      <c r="L19" s="87">
        <v>3.3210010728388695E-2</v>
      </c>
    </row>
    <row r="20" spans="1:12" x14ac:dyDescent="0.4">
      <c r="A20" s="37" t="s">
        <v>173</v>
      </c>
      <c r="B20" s="167">
        <v>0</v>
      </c>
      <c r="C20" s="120">
        <v>1306</v>
      </c>
      <c r="D20" s="82">
        <v>0</v>
      </c>
      <c r="E20" s="92">
        <v>-1306</v>
      </c>
      <c r="F20" s="120">
        <v>0</v>
      </c>
      <c r="G20" s="120">
        <v>1640</v>
      </c>
      <c r="H20" s="82">
        <v>0</v>
      </c>
      <c r="I20" s="92">
        <v>-1640</v>
      </c>
      <c r="J20" s="82" t="e">
        <v>#DIV/0!</v>
      </c>
      <c r="K20" s="82">
        <v>0.79634146341463419</v>
      </c>
      <c r="L20" s="81" t="e">
        <v>#DIV/0!</v>
      </c>
    </row>
    <row r="21" spans="1:12" x14ac:dyDescent="0.4">
      <c r="A21" s="38" t="s">
        <v>104</v>
      </c>
      <c r="B21" s="167">
        <v>1395</v>
      </c>
      <c r="C21" s="120">
        <v>1124</v>
      </c>
      <c r="D21" s="84">
        <v>1.2411032028469751</v>
      </c>
      <c r="E21" s="91">
        <v>271</v>
      </c>
      <c r="F21" s="120">
        <v>1645</v>
      </c>
      <c r="G21" s="120">
        <v>1650</v>
      </c>
      <c r="H21" s="84">
        <v>0.99696969696969695</v>
      </c>
      <c r="I21" s="91">
        <v>-5</v>
      </c>
      <c r="J21" s="84">
        <v>0.84802431610942253</v>
      </c>
      <c r="K21" s="84">
        <v>0.68121212121212116</v>
      </c>
      <c r="L21" s="89">
        <v>0.16681219489730137</v>
      </c>
    </row>
    <row r="22" spans="1:12" x14ac:dyDescent="0.4">
      <c r="A22" s="38" t="s">
        <v>123</v>
      </c>
      <c r="B22" s="167">
        <v>1173</v>
      </c>
      <c r="C22" s="120">
        <v>986</v>
      </c>
      <c r="D22" s="84">
        <v>1.1896551724137931</v>
      </c>
      <c r="E22" s="91">
        <v>187</v>
      </c>
      <c r="F22" s="120">
        <v>1600</v>
      </c>
      <c r="G22" s="120">
        <v>1600</v>
      </c>
      <c r="H22" s="84">
        <v>1</v>
      </c>
      <c r="I22" s="91">
        <v>0</v>
      </c>
      <c r="J22" s="84">
        <v>0.73312500000000003</v>
      </c>
      <c r="K22" s="84">
        <v>0.61624999999999996</v>
      </c>
      <c r="L22" s="89">
        <v>0.11687500000000001</v>
      </c>
    </row>
    <row r="23" spans="1:12" x14ac:dyDescent="0.4">
      <c r="A23" s="38" t="s">
        <v>172</v>
      </c>
      <c r="B23" s="167">
        <v>2646</v>
      </c>
      <c r="C23" s="120">
        <v>2717</v>
      </c>
      <c r="D23" s="84">
        <v>0.97386823702613179</v>
      </c>
      <c r="E23" s="91">
        <v>-71</v>
      </c>
      <c r="F23" s="120">
        <v>3300</v>
      </c>
      <c r="G23" s="120">
        <v>3300</v>
      </c>
      <c r="H23" s="84">
        <v>1</v>
      </c>
      <c r="I23" s="91">
        <v>0</v>
      </c>
      <c r="J23" s="84">
        <v>0.80181818181818176</v>
      </c>
      <c r="K23" s="84">
        <v>0.82333333333333336</v>
      </c>
      <c r="L23" s="89">
        <v>-2.1515151515151598E-2</v>
      </c>
    </row>
    <row r="24" spans="1:12" x14ac:dyDescent="0.4">
      <c r="A24" s="38" t="s">
        <v>171</v>
      </c>
      <c r="B24" s="167">
        <v>1292</v>
      </c>
      <c r="C24" s="120">
        <v>1398</v>
      </c>
      <c r="D24" s="79">
        <v>0.92417739628040052</v>
      </c>
      <c r="E24" s="97">
        <v>-106</v>
      </c>
      <c r="F24" s="120">
        <v>1640</v>
      </c>
      <c r="G24" s="120">
        <v>1650</v>
      </c>
      <c r="H24" s="79">
        <v>0.9939393939393939</v>
      </c>
      <c r="I24" s="97">
        <v>-10</v>
      </c>
      <c r="J24" s="79">
        <v>0.78780487804878052</v>
      </c>
      <c r="K24" s="79">
        <v>0.84727272727272729</v>
      </c>
      <c r="L24" s="78">
        <v>-5.9467849223946767E-2</v>
      </c>
    </row>
    <row r="25" spans="1:12" x14ac:dyDescent="0.4">
      <c r="A25" s="44" t="s">
        <v>170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1042</v>
      </c>
      <c r="C26" s="120">
        <v>1301</v>
      </c>
      <c r="D26" s="84">
        <v>0.80092236740968481</v>
      </c>
      <c r="E26" s="91">
        <v>-259</v>
      </c>
      <c r="F26" s="120">
        <v>1645</v>
      </c>
      <c r="G26" s="120">
        <v>1650</v>
      </c>
      <c r="H26" s="84">
        <v>0.99696969696969695</v>
      </c>
      <c r="I26" s="91">
        <v>-5</v>
      </c>
      <c r="J26" s="84">
        <v>0.63343465045592706</v>
      </c>
      <c r="K26" s="84">
        <v>0.78848484848484846</v>
      </c>
      <c r="L26" s="89">
        <v>-0.15505019802892139</v>
      </c>
    </row>
    <row r="27" spans="1:12" x14ac:dyDescent="0.4">
      <c r="A27" s="38" t="s">
        <v>169</v>
      </c>
      <c r="B27" s="167">
        <v>1243</v>
      </c>
      <c r="C27" s="120">
        <v>977</v>
      </c>
      <c r="D27" s="84">
        <v>1.2722620266120779</v>
      </c>
      <c r="E27" s="91">
        <v>266</v>
      </c>
      <c r="F27" s="120">
        <v>1645</v>
      </c>
      <c r="G27" s="120">
        <v>1645</v>
      </c>
      <c r="H27" s="84">
        <v>1</v>
      </c>
      <c r="I27" s="91">
        <v>0</v>
      </c>
      <c r="J27" s="84">
        <v>0.75562310030395141</v>
      </c>
      <c r="K27" s="84">
        <v>0.59392097264437693</v>
      </c>
      <c r="L27" s="89">
        <v>0.16170212765957448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746</v>
      </c>
      <c r="C29" s="120">
        <v>659</v>
      </c>
      <c r="D29" s="79">
        <v>1.1320182094081943</v>
      </c>
      <c r="E29" s="97">
        <v>87</v>
      </c>
      <c r="F29" s="120">
        <v>1045</v>
      </c>
      <c r="G29" s="115">
        <v>900</v>
      </c>
      <c r="H29" s="79">
        <v>1.1611111111111112</v>
      </c>
      <c r="I29" s="97">
        <v>145</v>
      </c>
      <c r="J29" s="79">
        <v>0.71387559808612444</v>
      </c>
      <c r="K29" s="79">
        <v>0.73222222222222222</v>
      </c>
      <c r="L29" s="78">
        <v>-1.8346624136097778E-2</v>
      </c>
    </row>
    <row r="30" spans="1:12" x14ac:dyDescent="0.4">
      <c r="A30" s="44" t="s">
        <v>115</v>
      </c>
      <c r="B30" s="167">
        <v>538</v>
      </c>
      <c r="C30" s="120">
        <v>381</v>
      </c>
      <c r="D30" s="84">
        <v>1.4120734908136483</v>
      </c>
      <c r="E30" s="91">
        <v>157</v>
      </c>
      <c r="F30" s="120">
        <v>600</v>
      </c>
      <c r="G30" s="115">
        <v>750</v>
      </c>
      <c r="H30" s="84">
        <v>0.8</v>
      </c>
      <c r="I30" s="91">
        <v>-150</v>
      </c>
      <c r="J30" s="84">
        <v>0.89666666666666661</v>
      </c>
      <c r="K30" s="84">
        <v>0.50800000000000001</v>
      </c>
      <c r="L30" s="89">
        <v>0.3886666666666666</v>
      </c>
    </row>
    <row r="31" spans="1:12" x14ac:dyDescent="0.4">
      <c r="A31" s="38" t="s">
        <v>114</v>
      </c>
      <c r="B31" s="167">
        <v>1259</v>
      </c>
      <c r="C31" s="120">
        <v>1340</v>
      </c>
      <c r="D31" s="84">
        <v>0.93955223880597016</v>
      </c>
      <c r="E31" s="91">
        <v>-81</v>
      </c>
      <c r="F31" s="120">
        <v>1645</v>
      </c>
      <c r="G31" s="115">
        <v>1640</v>
      </c>
      <c r="H31" s="84">
        <v>1.0030487804878048</v>
      </c>
      <c r="I31" s="91">
        <v>5</v>
      </c>
      <c r="J31" s="84">
        <v>0.76534954407294831</v>
      </c>
      <c r="K31" s="84">
        <v>0.81707317073170727</v>
      </c>
      <c r="L31" s="89">
        <v>-5.1723626658758959E-2</v>
      </c>
    </row>
    <row r="32" spans="1:12" x14ac:dyDescent="0.4">
      <c r="A32" s="44" t="s">
        <v>113</v>
      </c>
      <c r="B32" s="167">
        <v>1461</v>
      </c>
      <c r="C32" s="120">
        <v>1039</v>
      </c>
      <c r="D32" s="79">
        <v>1.4061597690086622</v>
      </c>
      <c r="E32" s="97">
        <v>422</v>
      </c>
      <c r="F32" s="120">
        <v>1650</v>
      </c>
      <c r="G32" s="120">
        <v>1645</v>
      </c>
      <c r="H32" s="79">
        <v>1.0030395136778116</v>
      </c>
      <c r="I32" s="97">
        <v>5</v>
      </c>
      <c r="J32" s="79">
        <v>0.88545454545454549</v>
      </c>
      <c r="K32" s="79">
        <v>0.63161094224924008</v>
      </c>
      <c r="L32" s="78">
        <v>0.25384360320530541</v>
      </c>
    </row>
    <row r="33" spans="1:12" x14ac:dyDescent="0.4">
      <c r="A33" s="44" t="s">
        <v>112</v>
      </c>
      <c r="B33" s="165">
        <v>1179</v>
      </c>
      <c r="C33" s="164">
        <v>1310</v>
      </c>
      <c r="D33" s="79">
        <v>0.9</v>
      </c>
      <c r="E33" s="97">
        <v>-131</v>
      </c>
      <c r="F33" s="120">
        <v>1650</v>
      </c>
      <c r="G33" s="164">
        <v>1650</v>
      </c>
      <c r="H33" s="79">
        <v>1</v>
      </c>
      <c r="I33" s="97">
        <v>0</v>
      </c>
      <c r="J33" s="79">
        <v>0.71454545454545459</v>
      </c>
      <c r="K33" s="79">
        <v>0.79393939393939394</v>
      </c>
      <c r="L33" s="78">
        <v>-7.939393939393935E-2</v>
      </c>
    </row>
    <row r="34" spans="1:12" x14ac:dyDescent="0.4">
      <c r="A34" s="38" t="s">
        <v>167</v>
      </c>
      <c r="B34" s="163">
        <v>1096</v>
      </c>
      <c r="C34" s="112">
        <v>1111</v>
      </c>
      <c r="D34" s="84">
        <v>0.98649864986498648</v>
      </c>
      <c r="E34" s="91">
        <v>-15</v>
      </c>
      <c r="F34" s="120">
        <v>1650</v>
      </c>
      <c r="G34" s="112">
        <v>1650</v>
      </c>
      <c r="H34" s="84">
        <v>1</v>
      </c>
      <c r="I34" s="91">
        <v>0</v>
      </c>
      <c r="J34" s="84">
        <v>0.66424242424242419</v>
      </c>
      <c r="K34" s="84">
        <v>0.67333333333333334</v>
      </c>
      <c r="L34" s="89">
        <v>-9.0909090909091494E-3</v>
      </c>
    </row>
    <row r="35" spans="1:12" x14ac:dyDescent="0.4">
      <c r="A35" s="44" t="s">
        <v>166</v>
      </c>
      <c r="B35" s="165">
        <v>3474</v>
      </c>
      <c r="C35" s="164">
        <v>1211</v>
      </c>
      <c r="D35" s="79">
        <v>2.8687035507844758</v>
      </c>
      <c r="E35" s="97">
        <v>2263</v>
      </c>
      <c r="F35" s="164">
        <v>4506</v>
      </c>
      <c r="G35" s="164">
        <v>1650</v>
      </c>
      <c r="H35" s="79">
        <v>2.730909090909091</v>
      </c>
      <c r="I35" s="97">
        <v>2856</v>
      </c>
      <c r="J35" s="79">
        <v>0.77097203728362185</v>
      </c>
      <c r="K35" s="79">
        <v>0.73393939393939389</v>
      </c>
      <c r="L35" s="78">
        <v>3.7032643344227956E-2</v>
      </c>
    </row>
    <row r="36" spans="1:12" x14ac:dyDescent="0.4">
      <c r="A36" s="69" t="s">
        <v>93</v>
      </c>
      <c r="B36" s="177">
        <v>487</v>
      </c>
      <c r="C36" s="121">
        <v>570</v>
      </c>
      <c r="D36" s="88">
        <v>0.85438596491228069</v>
      </c>
      <c r="E36" s="93">
        <v>-83</v>
      </c>
      <c r="F36" s="121">
        <v>1559</v>
      </c>
      <c r="G36" s="121">
        <v>1720</v>
      </c>
      <c r="H36" s="88">
        <v>0.90639534883720929</v>
      </c>
      <c r="I36" s="93">
        <v>-161</v>
      </c>
      <c r="J36" s="88">
        <v>0.31237973059653623</v>
      </c>
      <c r="K36" s="88">
        <v>0.33139534883720928</v>
      </c>
      <c r="L36" s="87">
        <v>-1.9015618240673049E-2</v>
      </c>
    </row>
    <row r="37" spans="1:12" x14ac:dyDescent="0.4">
      <c r="A37" s="37" t="s">
        <v>109</v>
      </c>
      <c r="B37" s="167">
        <v>272</v>
      </c>
      <c r="C37" s="120">
        <v>304</v>
      </c>
      <c r="D37" s="82">
        <v>0.89473684210526316</v>
      </c>
      <c r="E37" s="92">
        <v>-32</v>
      </c>
      <c r="F37" s="120">
        <v>1130</v>
      </c>
      <c r="G37" s="120">
        <v>1291</v>
      </c>
      <c r="H37" s="82">
        <v>0.87529047250193648</v>
      </c>
      <c r="I37" s="92">
        <v>-161</v>
      </c>
      <c r="J37" s="82">
        <v>0.24070796460176991</v>
      </c>
      <c r="K37" s="82">
        <v>0.23547637490317583</v>
      </c>
      <c r="L37" s="81">
        <v>5.2315896985940802E-3</v>
      </c>
    </row>
    <row r="38" spans="1:12" x14ac:dyDescent="0.4">
      <c r="A38" s="38" t="s">
        <v>108</v>
      </c>
      <c r="B38" s="167">
        <v>215</v>
      </c>
      <c r="C38" s="120">
        <v>266</v>
      </c>
      <c r="D38" s="84">
        <v>0.80827067669172936</v>
      </c>
      <c r="E38" s="91">
        <v>-51</v>
      </c>
      <c r="F38" s="120">
        <v>429</v>
      </c>
      <c r="G38" s="120">
        <v>429</v>
      </c>
      <c r="H38" s="84">
        <v>1</v>
      </c>
      <c r="I38" s="91">
        <v>0</v>
      </c>
      <c r="J38" s="84">
        <v>0.50116550116550118</v>
      </c>
      <c r="K38" s="84">
        <v>0.62004662004662003</v>
      </c>
      <c r="L38" s="89">
        <v>-0.11888111888111885</v>
      </c>
    </row>
    <row r="39" spans="1:12" s="57" customFormat="1" x14ac:dyDescent="0.4">
      <c r="A39" s="66" t="s">
        <v>107</v>
      </c>
      <c r="B39" s="176">
        <v>94149</v>
      </c>
      <c r="C39" s="110">
        <v>98655</v>
      </c>
      <c r="D39" s="76">
        <v>0.95432568040139887</v>
      </c>
      <c r="E39" s="175">
        <v>-4506</v>
      </c>
      <c r="F39" s="176">
        <v>130348</v>
      </c>
      <c r="G39" s="110">
        <v>136141</v>
      </c>
      <c r="H39" s="76">
        <v>0.95744852762944299</v>
      </c>
      <c r="I39" s="175">
        <v>-5793</v>
      </c>
      <c r="J39" s="76">
        <v>0.72228956332279748</v>
      </c>
      <c r="K39" s="76">
        <v>0.72465311698900403</v>
      </c>
      <c r="L39" s="90">
        <v>-2.3635536662065526E-3</v>
      </c>
    </row>
    <row r="40" spans="1:12" x14ac:dyDescent="0.4">
      <c r="A40" s="38" t="s">
        <v>84</v>
      </c>
      <c r="B40" s="174">
        <v>38959</v>
      </c>
      <c r="C40" s="118">
        <v>39727</v>
      </c>
      <c r="D40" s="98">
        <v>0.98066805950612934</v>
      </c>
      <c r="E40" s="97">
        <v>-768</v>
      </c>
      <c r="F40" s="173">
        <v>48633</v>
      </c>
      <c r="G40" s="173">
        <v>48597</v>
      </c>
      <c r="H40" s="79">
        <v>1.0007407864683004</v>
      </c>
      <c r="I40" s="91">
        <v>36</v>
      </c>
      <c r="J40" s="84">
        <v>0.80108157012727987</v>
      </c>
      <c r="K40" s="84">
        <v>0.81747844517151269</v>
      </c>
      <c r="L40" s="89">
        <v>-1.6396875044232817E-2</v>
      </c>
    </row>
    <row r="41" spans="1:12" x14ac:dyDescent="0.4">
      <c r="A41" s="38" t="s">
        <v>165</v>
      </c>
      <c r="B41" s="163">
        <v>1558</v>
      </c>
      <c r="C41" s="112">
        <v>1647</v>
      </c>
      <c r="D41" s="82">
        <v>0.94596235579842136</v>
      </c>
      <c r="E41" s="97">
        <v>-89</v>
      </c>
      <c r="F41" s="163">
        <v>2372</v>
      </c>
      <c r="G41" s="163">
        <v>2366</v>
      </c>
      <c r="H41" s="79">
        <v>1.0025359256128488</v>
      </c>
      <c r="I41" s="91">
        <v>6</v>
      </c>
      <c r="J41" s="84">
        <v>0.65682967959527827</v>
      </c>
      <c r="K41" s="84">
        <v>0.69611158072696533</v>
      </c>
      <c r="L41" s="89">
        <v>-3.9281901131687058E-2</v>
      </c>
    </row>
    <row r="42" spans="1:12" x14ac:dyDescent="0.4">
      <c r="A42" s="38" t="s">
        <v>105</v>
      </c>
      <c r="B42" s="163">
        <v>6408</v>
      </c>
      <c r="C42" s="112">
        <v>4750</v>
      </c>
      <c r="D42" s="82">
        <v>1.3490526315789473</v>
      </c>
      <c r="E42" s="97">
        <v>1658</v>
      </c>
      <c r="F42" s="163">
        <v>8624</v>
      </c>
      <c r="G42" s="163">
        <v>7634</v>
      </c>
      <c r="H42" s="79">
        <v>1.1296829971181557</v>
      </c>
      <c r="I42" s="91">
        <v>990</v>
      </c>
      <c r="J42" s="84">
        <v>0.7430426716141002</v>
      </c>
      <c r="K42" s="84">
        <v>0.62221640031438308</v>
      </c>
      <c r="L42" s="89">
        <v>0.12082627129971713</v>
      </c>
    </row>
    <row r="43" spans="1:12" x14ac:dyDescent="0.4">
      <c r="A43" s="44" t="s">
        <v>104</v>
      </c>
      <c r="B43" s="163">
        <v>6920</v>
      </c>
      <c r="C43" s="112">
        <v>8999</v>
      </c>
      <c r="D43" s="82">
        <v>0.76897433048116459</v>
      </c>
      <c r="E43" s="97">
        <v>-2079</v>
      </c>
      <c r="F43" s="165">
        <v>11727</v>
      </c>
      <c r="G43" s="165">
        <v>13559</v>
      </c>
      <c r="H43" s="79">
        <v>0.86488679106128774</v>
      </c>
      <c r="I43" s="91">
        <v>-1832</v>
      </c>
      <c r="J43" s="84">
        <v>0.59009124243199451</v>
      </c>
      <c r="K43" s="84">
        <v>0.66369201268530131</v>
      </c>
      <c r="L43" s="89">
        <v>-7.3600770253306802E-2</v>
      </c>
    </row>
    <row r="44" spans="1:12" x14ac:dyDescent="0.4">
      <c r="A44" s="44" t="s">
        <v>103</v>
      </c>
      <c r="B44" s="165">
        <v>4880</v>
      </c>
      <c r="C44" s="164">
        <v>5856</v>
      </c>
      <c r="D44" s="82">
        <v>0.83333333333333337</v>
      </c>
      <c r="E44" s="97">
        <v>-976</v>
      </c>
      <c r="F44" s="172">
        <v>7496</v>
      </c>
      <c r="G44" s="172">
        <v>7964</v>
      </c>
      <c r="H44" s="79">
        <v>0.94123556002009046</v>
      </c>
      <c r="I44" s="91">
        <v>-468</v>
      </c>
      <c r="J44" s="84">
        <v>0.65101387406616862</v>
      </c>
      <c r="K44" s="84">
        <v>0.73530889000502264</v>
      </c>
      <c r="L44" s="89">
        <v>-8.4295015938854023E-2</v>
      </c>
    </row>
    <row r="45" spans="1:12" x14ac:dyDescent="0.4">
      <c r="A45" s="38" t="s">
        <v>82</v>
      </c>
      <c r="B45" s="163">
        <v>11802</v>
      </c>
      <c r="C45" s="112">
        <v>13643</v>
      </c>
      <c r="D45" s="82">
        <v>0.86505900461775265</v>
      </c>
      <c r="E45" s="97">
        <v>-1841</v>
      </c>
      <c r="F45" s="163">
        <v>18986</v>
      </c>
      <c r="G45" s="163">
        <v>22934</v>
      </c>
      <c r="H45" s="79">
        <v>0.82785384145809715</v>
      </c>
      <c r="I45" s="91">
        <v>-3948</v>
      </c>
      <c r="J45" s="84">
        <v>0.62161592752554518</v>
      </c>
      <c r="K45" s="84">
        <v>0.59488096276271041</v>
      </c>
      <c r="L45" s="89">
        <v>2.6734964762834768E-2</v>
      </c>
    </row>
    <row r="46" spans="1:12" x14ac:dyDescent="0.4">
      <c r="A46" s="38" t="s">
        <v>83</v>
      </c>
      <c r="B46" s="165">
        <v>9778</v>
      </c>
      <c r="C46" s="164">
        <v>9329</v>
      </c>
      <c r="D46" s="86">
        <v>1.0481294886911781</v>
      </c>
      <c r="E46" s="97">
        <v>449</v>
      </c>
      <c r="F46" s="163">
        <v>11880</v>
      </c>
      <c r="G46" s="163">
        <v>11920</v>
      </c>
      <c r="H46" s="79">
        <v>0.99664429530201337</v>
      </c>
      <c r="I46" s="91">
        <v>-40</v>
      </c>
      <c r="J46" s="84">
        <v>0.82306397306397305</v>
      </c>
      <c r="K46" s="84">
        <v>0.7826342281879195</v>
      </c>
      <c r="L46" s="89">
        <v>4.0429744876053553E-2</v>
      </c>
    </row>
    <row r="47" spans="1:12" x14ac:dyDescent="0.4">
      <c r="A47" s="38" t="s">
        <v>81</v>
      </c>
      <c r="B47" s="163">
        <v>2628</v>
      </c>
      <c r="C47" s="112">
        <v>2012</v>
      </c>
      <c r="D47" s="84">
        <v>1.3061630218687872</v>
      </c>
      <c r="E47" s="97">
        <v>616</v>
      </c>
      <c r="F47" s="167">
        <v>2970</v>
      </c>
      <c r="G47" s="167">
        <v>2790</v>
      </c>
      <c r="H47" s="79">
        <v>1.064516129032258</v>
      </c>
      <c r="I47" s="91">
        <v>180</v>
      </c>
      <c r="J47" s="84">
        <v>0.88484848484848488</v>
      </c>
      <c r="K47" s="84">
        <v>0.72114695340501789</v>
      </c>
      <c r="L47" s="89">
        <v>0.163701531443467</v>
      </c>
    </row>
    <row r="48" spans="1:12" x14ac:dyDescent="0.4">
      <c r="A48" s="38" t="s">
        <v>164</v>
      </c>
      <c r="B48" s="165">
        <v>789</v>
      </c>
      <c r="C48" s="164">
        <v>1001</v>
      </c>
      <c r="D48" s="82">
        <v>0.78821178821178817</v>
      </c>
      <c r="E48" s="97">
        <v>-212</v>
      </c>
      <c r="F48" s="165">
        <v>1494</v>
      </c>
      <c r="G48" s="163">
        <v>1826</v>
      </c>
      <c r="H48" s="79">
        <v>0.81818181818181823</v>
      </c>
      <c r="I48" s="91">
        <v>-332</v>
      </c>
      <c r="J48" s="84">
        <v>0.5281124497991968</v>
      </c>
      <c r="K48" s="84">
        <v>0.54819277108433739</v>
      </c>
      <c r="L48" s="89">
        <v>-2.008032128514059E-2</v>
      </c>
    </row>
    <row r="49" spans="1:12" x14ac:dyDescent="0.4">
      <c r="A49" s="38" t="s">
        <v>80</v>
      </c>
      <c r="B49" s="163">
        <v>2452</v>
      </c>
      <c r="C49" s="112">
        <v>2758</v>
      </c>
      <c r="D49" s="82">
        <v>0.88905003625815804</v>
      </c>
      <c r="E49" s="97">
        <v>-306</v>
      </c>
      <c r="F49" s="163">
        <v>2970</v>
      </c>
      <c r="G49" s="163">
        <v>3069</v>
      </c>
      <c r="H49" s="79">
        <v>0.967741935483871</v>
      </c>
      <c r="I49" s="91">
        <v>-99</v>
      </c>
      <c r="J49" s="84">
        <v>0.82558922558922554</v>
      </c>
      <c r="K49" s="84">
        <v>0.89866405995438259</v>
      </c>
      <c r="L49" s="89">
        <v>-7.3074834365157049E-2</v>
      </c>
    </row>
    <row r="50" spans="1:12" x14ac:dyDescent="0.4">
      <c r="A50" s="44" t="s">
        <v>78</v>
      </c>
      <c r="B50" s="165">
        <v>1434</v>
      </c>
      <c r="C50" s="164">
        <v>1832</v>
      </c>
      <c r="D50" s="82">
        <v>0.78275109170305679</v>
      </c>
      <c r="E50" s="97">
        <v>-398</v>
      </c>
      <c r="F50" s="163">
        <v>2970</v>
      </c>
      <c r="G50" s="163">
        <v>3069</v>
      </c>
      <c r="H50" s="79">
        <v>0.967741935483871</v>
      </c>
      <c r="I50" s="91">
        <v>-99</v>
      </c>
      <c r="J50" s="84">
        <v>0.48282828282828283</v>
      </c>
      <c r="K50" s="79">
        <v>0.59693711306614528</v>
      </c>
      <c r="L50" s="78">
        <v>-0.11410883023786245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65">
        <v>2244</v>
      </c>
      <c r="C52" s="164">
        <v>2284</v>
      </c>
      <c r="D52" s="82">
        <v>0.98248686514886163</v>
      </c>
      <c r="E52" s="91">
        <v>-40</v>
      </c>
      <c r="F52" s="165">
        <v>2970</v>
      </c>
      <c r="G52" s="165">
        <v>3069</v>
      </c>
      <c r="H52" s="84">
        <v>0.967741935483871</v>
      </c>
      <c r="I52" s="91">
        <v>-99</v>
      </c>
      <c r="J52" s="84">
        <v>0.75555555555555554</v>
      </c>
      <c r="K52" s="84">
        <v>0.74421635711958289</v>
      </c>
      <c r="L52" s="89">
        <v>1.1339198435972642E-2</v>
      </c>
    </row>
    <row r="53" spans="1:12" x14ac:dyDescent="0.4">
      <c r="A53" s="38" t="s">
        <v>75</v>
      </c>
      <c r="B53" s="163">
        <v>2423</v>
      </c>
      <c r="C53" s="112">
        <v>2558</v>
      </c>
      <c r="D53" s="82">
        <v>0.94722439405785774</v>
      </c>
      <c r="E53" s="91">
        <v>-135</v>
      </c>
      <c r="F53" s="163">
        <v>4110</v>
      </c>
      <c r="G53" s="163">
        <v>4032</v>
      </c>
      <c r="H53" s="84">
        <v>1.0193452380952381</v>
      </c>
      <c r="I53" s="91">
        <v>78</v>
      </c>
      <c r="J53" s="84">
        <v>0.58953771289537715</v>
      </c>
      <c r="K53" s="84">
        <v>0.63442460317460314</v>
      </c>
      <c r="L53" s="89">
        <v>-4.4886890279225988E-2</v>
      </c>
    </row>
    <row r="54" spans="1:12" x14ac:dyDescent="0.4">
      <c r="A54" s="38" t="s">
        <v>77</v>
      </c>
      <c r="B54" s="165">
        <v>852</v>
      </c>
      <c r="C54" s="164">
        <v>1003</v>
      </c>
      <c r="D54" s="82">
        <v>0.84945164506480564</v>
      </c>
      <c r="E54" s="91">
        <v>-151</v>
      </c>
      <c r="F54" s="163">
        <v>1320</v>
      </c>
      <c r="G54" s="163">
        <v>1486</v>
      </c>
      <c r="H54" s="84">
        <v>0.88829071332436071</v>
      </c>
      <c r="I54" s="91">
        <v>-166</v>
      </c>
      <c r="J54" s="84">
        <v>0.6454545454545455</v>
      </c>
      <c r="K54" s="84">
        <v>0.67496635262449534</v>
      </c>
      <c r="L54" s="89">
        <v>-2.9511807169949833E-2</v>
      </c>
    </row>
    <row r="55" spans="1:12" x14ac:dyDescent="0.4">
      <c r="A55" s="38" t="s">
        <v>76</v>
      </c>
      <c r="B55" s="163">
        <v>1022</v>
      </c>
      <c r="C55" s="112">
        <v>1256</v>
      </c>
      <c r="D55" s="82">
        <v>0.81369426751592355</v>
      </c>
      <c r="E55" s="91">
        <v>-234</v>
      </c>
      <c r="F55" s="165">
        <v>1826</v>
      </c>
      <c r="G55" s="165">
        <v>1826</v>
      </c>
      <c r="H55" s="84">
        <v>1</v>
      </c>
      <c r="I55" s="91">
        <v>0</v>
      </c>
      <c r="J55" s="84">
        <v>0.55969331872946326</v>
      </c>
      <c r="K55" s="84">
        <v>0.68784227820372401</v>
      </c>
      <c r="L55" s="89">
        <v>-0.12814895947426075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s="27" customFormat="1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202"/>
      <c r="C59" s="201"/>
      <c r="D59" s="150"/>
      <c r="E59" s="149"/>
      <c r="F59" s="202"/>
      <c r="G59" s="201"/>
      <c r="H59" s="150"/>
      <c r="I59" s="149"/>
      <c r="J59" s="148"/>
      <c r="K59" s="148"/>
      <c r="L59" s="147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  <row r="62" spans="1:12" x14ac:dyDescent="0.4">
      <c r="C62" s="30"/>
      <c r="E62" s="61"/>
      <c r="G62" s="30"/>
      <c r="I62" s="61"/>
      <c r="K62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2008年12月下旬航空旅客輸送実績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１月(月間)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224</v>
      </c>
      <c r="C4" s="277" t="s">
        <v>223</v>
      </c>
      <c r="D4" s="261" t="s">
        <v>90</v>
      </c>
      <c r="E4" s="261"/>
      <c r="F4" s="258" t="s">
        <v>224</v>
      </c>
      <c r="G4" s="258" t="s">
        <v>223</v>
      </c>
      <c r="H4" s="261" t="s">
        <v>90</v>
      </c>
      <c r="I4" s="261"/>
      <c r="J4" s="258" t="s">
        <v>224</v>
      </c>
      <c r="K4" s="258" t="s">
        <v>223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449589</v>
      </c>
      <c r="C6" s="110">
        <v>464862</v>
      </c>
      <c r="D6" s="76">
        <v>0.96714508821972978</v>
      </c>
      <c r="E6" s="77">
        <v>-15273</v>
      </c>
      <c r="F6" s="110">
        <v>723972</v>
      </c>
      <c r="G6" s="110">
        <v>753461</v>
      </c>
      <c r="H6" s="76">
        <v>0.9608619424230318</v>
      </c>
      <c r="I6" s="77">
        <v>-29489</v>
      </c>
      <c r="J6" s="76">
        <v>0.6210032984701066</v>
      </c>
      <c r="K6" s="76">
        <v>0.61696889420952117</v>
      </c>
      <c r="L6" s="90">
        <v>4.0344042605854336E-3</v>
      </c>
    </row>
    <row r="7" spans="1:17" s="57" customFormat="1" x14ac:dyDescent="0.4">
      <c r="A7" s="66" t="s">
        <v>87</v>
      </c>
      <c r="B7" s="110">
        <v>216893</v>
      </c>
      <c r="C7" s="110">
        <v>223158</v>
      </c>
      <c r="D7" s="76">
        <v>0.97192572078975437</v>
      </c>
      <c r="E7" s="77">
        <v>-6265</v>
      </c>
      <c r="F7" s="110">
        <v>342930</v>
      </c>
      <c r="G7" s="110">
        <v>349602</v>
      </c>
      <c r="H7" s="76">
        <v>0.98091544098717975</v>
      </c>
      <c r="I7" s="77">
        <v>-6672</v>
      </c>
      <c r="J7" s="76">
        <v>0.63247018341935668</v>
      </c>
      <c r="K7" s="76">
        <v>0.63832014690991468</v>
      </c>
      <c r="L7" s="90">
        <v>-5.8499634905579967E-3</v>
      </c>
    </row>
    <row r="8" spans="1:17" x14ac:dyDescent="0.4">
      <c r="A8" s="69" t="s">
        <v>95</v>
      </c>
      <c r="B8" s="121">
        <v>174127</v>
      </c>
      <c r="C8" s="121">
        <v>184612</v>
      </c>
      <c r="D8" s="88">
        <v>0.94320520876216063</v>
      </c>
      <c r="E8" s="74">
        <v>-10485</v>
      </c>
      <c r="F8" s="121">
        <v>272316</v>
      </c>
      <c r="G8" s="121">
        <v>281310</v>
      </c>
      <c r="H8" s="88">
        <v>0.9680281539938147</v>
      </c>
      <c r="I8" s="74">
        <v>-8994</v>
      </c>
      <c r="J8" s="88">
        <v>0.63942992699657752</v>
      </c>
      <c r="K8" s="88">
        <v>0.65625822046852222</v>
      </c>
      <c r="L8" s="87">
        <v>-1.68282934719447E-2</v>
      </c>
    </row>
    <row r="9" spans="1:17" x14ac:dyDescent="0.4">
      <c r="A9" s="37" t="s">
        <v>84</v>
      </c>
      <c r="B9" s="191">
        <v>111480</v>
      </c>
      <c r="C9" s="191">
        <v>111865</v>
      </c>
      <c r="D9" s="82">
        <v>0.99655835158449912</v>
      </c>
      <c r="E9" s="83">
        <v>-385</v>
      </c>
      <c r="F9" s="191">
        <v>166067</v>
      </c>
      <c r="G9" s="191">
        <v>161782</v>
      </c>
      <c r="H9" s="82">
        <v>1.0264862592871888</v>
      </c>
      <c r="I9" s="83">
        <v>4285</v>
      </c>
      <c r="J9" s="82">
        <v>0.67129532056338703</v>
      </c>
      <c r="K9" s="82">
        <v>0.69145516806566865</v>
      </c>
      <c r="L9" s="81">
        <v>-2.0159847502281614E-2</v>
      </c>
    </row>
    <row r="10" spans="1:17" x14ac:dyDescent="0.4">
      <c r="A10" s="38" t="s">
        <v>86</v>
      </c>
      <c r="B10" s="183">
        <v>11207</v>
      </c>
      <c r="C10" s="183">
        <v>11354</v>
      </c>
      <c r="D10" s="84">
        <v>0.98705302096177561</v>
      </c>
      <c r="E10" s="71">
        <v>-147</v>
      </c>
      <c r="F10" s="183">
        <v>16805</v>
      </c>
      <c r="G10" s="183">
        <v>17327</v>
      </c>
      <c r="H10" s="84">
        <v>0.96987360766433894</v>
      </c>
      <c r="I10" s="71">
        <v>-522</v>
      </c>
      <c r="J10" s="84">
        <v>0.66688485569770906</v>
      </c>
      <c r="K10" s="84">
        <v>0.65527788999826864</v>
      </c>
      <c r="L10" s="89">
        <v>1.1606965699440419E-2</v>
      </c>
    </row>
    <row r="11" spans="1:17" x14ac:dyDescent="0.4">
      <c r="A11" s="38" t="s">
        <v>104</v>
      </c>
      <c r="B11" s="183">
        <v>14143</v>
      </c>
      <c r="C11" s="183">
        <v>16773</v>
      </c>
      <c r="D11" s="84">
        <v>0.84320038156561139</v>
      </c>
      <c r="E11" s="71">
        <v>-2630</v>
      </c>
      <c r="F11" s="183">
        <v>21846</v>
      </c>
      <c r="G11" s="183">
        <v>28608</v>
      </c>
      <c r="H11" s="84">
        <v>0.76363255033557043</v>
      </c>
      <c r="I11" s="71">
        <v>-6762</v>
      </c>
      <c r="J11" s="84">
        <v>0.64739540419298724</v>
      </c>
      <c r="K11" s="84">
        <v>0.58630453020134232</v>
      </c>
      <c r="L11" s="89">
        <v>6.1090873991644923E-2</v>
      </c>
    </row>
    <row r="12" spans="1:17" x14ac:dyDescent="0.4">
      <c r="A12" s="38" t="s">
        <v>82</v>
      </c>
      <c r="B12" s="183">
        <v>15603</v>
      </c>
      <c r="C12" s="183">
        <v>15245</v>
      </c>
      <c r="D12" s="84">
        <v>1.0234831092161365</v>
      </c>
      <c r="E12" s="71">
        <v>358</v>
      </c>
      <c r="F12" s="183">
        <v>29682</v>
      </c>
      <c r="G12" s="183">
        <v>22495</v>
      </c>
      <c r="H12" s="84">
        <v>1.3194932207157146</v>
      </c>
      <c r="I12" s="71">
        <v>7187</v>
      </c>
      <c r="J12" s="84">
        <v>0.52567212451991108</v>
      </c>
      <c r="K12" s="84">
        <v>0.67770615692376079</v>
      </c>
      <c r="L12" s="89">
        <v>-0.15203403240384972</v>
      </c>
    </row>
    <row r="13" spans="1:17" x14ac:dyDescent="0.4">
      <c r="A13" s="38" t="s">
        <v>83</v>
      </c>
      <c r="B13" s="183">
        <v>21694</v>
      </c>
      <c r="C13" s="183">
        <v>21178</v>
      </c>
      <c r="D13" s="84">
        <v>1.0243649069789404</v>
      </c>
      <c r="E13" s="71">
        <v>516</v>
      </c>
      <c r="F13" s="183">
        <v>37916</v>
      </c>
      <c r="G13" s="183">
        <v>38347</v>
      </c>
      <c r="H13" s="84">
        <v>0.98876052885492993</v>
      </c>
      <c r="I13" s="71">
        <v>-431</v>
      </c>
      <c r="J13" s="84">
        <v>0.57215951049688785</v>
      </c>
      <c r="K13" s="84">
        <v>0.55227266800531982</v>
      </c>
      <c r="L13" s="89">
        <v>1.9886842491568024E-2</v>
      </c>
    </row>
    <row r="14" spans="1:17" x14ac:dyDescent="0.4">
      <c r="A14" s="38" t="s">
        <v>128</v>
      </c>
      <c r="B14" s="183">
        <v>0</v>
      </c>
      <c r="C14" s="182">
        <v>0</v>
      </c>
      <c r="D14" s="84" t="e">
        <v>#DIV/0!</v>
      </c>
      <c r="E14" s="71">
        <v>0</v>
      </c>
      <c r="F14" s="183">
        <v>0</v>
      </c>
      <c r="G14" s="182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83">
        <v>0</v>
      </c>
      <c r="C15" s="182">
        <v>2352</v>
      </c>
      <c r="D15" s="35">
        <v>0</v>
      </c>
      <c r="E15" s="36">
        <v>-2352</v>
      </c>
      <c r="F15" s="183">
        <v>0</v>
      </c>
      <c r="G15" s="182">
        <v>4340</v>
      </c>
      <c r="H15" s="84">
        <v>0</v>
      </c>
      <c r="I15" s="71">
        <v>-4340</v>
      </c>
      <c r="J15" s="84" t="e">
        <v>#DIV/0!</v>
      </c>
      <c r="K15" s="84">
        <v>0.54193548387096779</v>
      </c>
      <c r="L15" s="89" t="e">
        <v>#DIV/0!</v>
      </c>
    </row>
    <row r="16" spans="1:17" s="27" customFormat="1" x14ac:dyDescent="0.4">
      <c r="A16" s="44" t="s">
        <v>176</v>
      </c>
      <c r="B16" s="182">
        <v>0</v>
      </c>
      <c r="C16" s="182">
        <v>5845</v>
      </c>
      <c r="D16" s="35">
        <v>0</v>
      </c>
      <c r="E16" s="36">
        <v>-5845</v>
      </c>
      <c r="F16" s="182">
        <v>0</v>
      </c>
      <c r="G16" s="182">
        <v>8411</v>
      </c>
      <c r="H16" s="35">
        <v>0</v>
      </c>
      <c r="I16" s="48">
        <v>-8411</v>
      </c>
      <c r="J16" s="35" t="e">
        <v>#DIV/0!</v>
      </c>
      <c r="K16" s="35">
        <v>0.69492331470693136</v>
      </c>
      <c r="L16" s="34" t="e">
        <v>#DIV/0!</v>
      </c>
    </row>
    <row r="17" spans="1:12" s="27" customFormat="1" x14ac:dyDescent="0.4">
      <c r="A17" s="44" t="s">
        <v>175</v>
      </c>
      <c r="B17" s="192">
        <v>0</v>
      </c>
      <c r="C17" s="192">
        <v>0</v>
      </c>
      <c r="D17" s="59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59" t="e">
        <v>#DIV/0!</v>
      </c>
      <c r="L17" s="122" t="e">
        <v>#DIV/0!</v>
      </c>
    </row>
    <row r="18" spans="1:12" x14ac:dyDescent="0.4">
      <c r="A18" s="44" t="s">
        <v>174</v>
      </c>
      <c r="B18" s="185">
        <v>0</v>
      </c>
      <c r="C18" s="185">
        <v>0</v>
      </c>
      <c r="D18" s="79" t="e">
        <v>#DIV/0!</v>
      </c>
      <c r="E18" s="70">
        <v>0</v>
      </c>
      <c r="F18" s="185">
        <v>0</v>
      </c>
      <c r="G18" s="185">
        <v>0</v>
      </c>
      <c r="H18" s="42" t="e">
        <v>#DIV/0!</v>
      </c>
      <c r="I18" s="70">
        <v>0</v>
      </c>
      <c r="J18" s="79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40929</v>
      </c>
      <c r="C19" s="121">
        <v>36521</v>
      </c>
      <c r="D19" s="88">
        <v>1.1206976807863969</v>
      </c>
      <c r="E19" s="74">
        <v>4408</v>
      </c>
      <c r="F19" s="121">
        <v>67807</v>
      </c>
      <c r="G19" s="121">
        <v>65065</v>
      </c>
      <c r="H19" s="88">
        <v>1.0421424729117037</v>
      </c>
      <c r="I19" s="74">
        <v>2742</v>
      </c>
      <c r="J19" s="88">
        <v>0.60361024672968866</v>
      </c>
      <c r="K19" s="88">
        <v>0.5613002382233151</v>
      </c>
      <c r="L19" s="87">
        <v>4.2310008506373564E-2</v>
      </c>
    </row>
    <row r="20" spans="1:12" x14ac:dyDescent="0.4">
      <c r="A20" s="37" t="s">
        <v>173</v>
      </c>
      <c r="B20" s="191">
        <v>0</v>
      </c>
      <c r="C20" s="186">
        <v>2445</v>
      </c>
      <c r="D20" s="82">
        <v>0</v>
      </c>
      <c r="E20" s="83">
        <v>-2445</v>
      </c>
      <c r="F20" s="191">
        <v>0</v>
      </c>
      <c r="G20" s="186">
        <v>4640</v>
      </c>
      <c r="H20" s="82">
        <v>0</v>
      </c>
      <c r="I20" s="83">
        <v>-4640</v>
      </c>
      <c r="J20" s="82" t="e">
        <v>#DIV/0!</v>
      </c>
      <c r="K20" s="82">
        <v>0.52693965517241381</v>
      </c>
      <c r="L20" s="81" t="e">
        <v>#DIV/0!</v>
      </c>
    </row>
    <row r="21" spans="1:12" x14ac:dyDescent="0.4">
      <c r="A21" s="38" t="s">
        <v>104</v>
      </c>
      <c r="B21" s="183">
        <v>2345</v>
      </c>
      <c r="C21" s="182">
        <v>2249</v>
      </c>
      <c r="D21" s="84">
        <v>1.0426856380613605</v>
      </c>
      <c r="E21" s="71">
        <v>96</v>
      </c>
      <c r="F21" s="183">
        <v>4615</v>
      </c>
      <c r="G21" s="182">
        <v>4630</v>
      </c>
      <c r="H21" s="84">
        <v>0.9967602591792657</v>
      </c>
      <c r="I21" s="71">
        <v>-15</v>
      </c>
      <c r="J21" s="84">
        <v>0.50812567713976164</v>
      </c>
      <c r="K21" s="84">
        <v>0.48574514038876893</v>
      </c>
      <c r="L21" s="89">
        <v>2.2380536750992719E-2</v>
      </c>
    </row>
    <row r="22" spans="1:12" x14ac:dyDescent="0.4">
      <c r="A22" s="38" t="s">
        <v>123</v>
      </c>
      <c r="B22" s="183">
        <v>3168</v>
      </c>
      <c r="C22" s="182">
        <v>2584</v>
      </c>
      <c r="D22" s="84">
        <v>1.2260061919504643</v>
      </c>
      <c r="E22" s="71">
        <v>584</v>
      </c>
      <c r="F22" s="183">
        <v>4500</v>
      </c>
      <c r="G22" s="182">
        <v>4495</v>
      </c>
      <c r="H22" s="84">
        <v>1.0011123470522802</v>
      </c>
      <c r="I22" s="71">
        <v>5</v>
      </c>
      <c r="J22" s="84">
        <v>0.70399999999999996</v>
      </c>
      <c r="K22" s="84">
        <v>0.57486095661846492</v>
      </c>
      <c r="L22" s="89">
        <v>0.12913904338153503</v>
      </c>
    </row>
    <row r="23" spans="1:12" x14ac:dyDescent="0.4">
      <c r="A23" s="38" t="s">
        <v>172</v>
      </c>
      <c r="B23" s="183">
        <v>5957</v>
      </c>
      <c r="C23" s="182">
        <v>6102</v>
      </c>
      <c r="D23" s="84">
        <v>0.97623729924614877</v>
      </c>
      <c r="E23" s="71">
        <v>-145</v>
      </c>
      <c r="F23" s="183">
        <v>9280</v>
      </c>
      <c r="G23" s="182">
        <v>9275</v>
      </c>
      <c r="H23" s="84">
        <v>1.0005390835579515</v>
      </c>
      <c r="I23" s="71">
        <v>5</v>
      </c>
      <c r="J23" s="84">
        <v>0.64191810344827582</v>
      </c>
      <c r="K23" s="84">
        <v>0.65789757412398919</v>
      </c>
      <c r="L23" s="89">
        <v>-1.597947067571337E-2</v>
      </c>
    </row>
    <row r="24" spans="1:12" x14ac:dyDescent="0.4">
      <c r="A24" s="38" t="s">
        <v>171</v>
      </c>
      <c r="B24" s="185">
        <v>2949</v>
      </c>
      <c r="C24" s="184">
        <v>3319</v>
      </c>
      <c r="D24" s="79">
        <v>0.88852063874661047</v>
      </c>
      <c r="E24" s="70">
        <v>-370</v>
      </c>
      <c r="F24" s="185">
        <v>4640</v>
      </c>
      <c r="G24" s="184">
        <v>4630</v>
      </c>
      <c r="H24" s="79">
        <v>1.0021598272138228</v>
      </c>
      <c r="I24" s="70">
        <v>10</v>
      </c>
      <c r="J24" s="79">
        <v>0.63556034482758617</v>
      </c>
      <c r="K24" s="79">
        <v>0.71684665226781863</v>
      </c>
      <c r="L24" s="78">
        <v>-8.1286307440232464E-2</v>
      </c>
    </row>
    <row r="25" spans="1:12" x14ac:dyDescent="0.4">
      <c r="A25" s="44" t="s">
        <v>170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2396</v>
      </c>
      <c r="C26" s="182">
        <v>2500</v>
      </c>
      <c r="D26" s="84">
        <v>0.95840000000000003</v>
      </c>
      <c r="E26" s="71">
        <v>-104</v>
      </c>
      <c r="F26" s="183">
        <v>4640</v>
      </c>
      <c r="G26" s="182">
        <v>4640</v>
      </c>
      <c r="H26" s="84">
        <v>1</v>
      </c>
      <c r="I26" s="71">
        <v>0</v>
      </c>
      <c r="J26" s="84">
        <v>0.51637931034482754</v>
      </c>
      <c r="K26" s="84">
        <v>0.53879310344827591</v>
      </c>
      <c r="L26" s="89">
        <v>-2.2413793103448376E-2</v>
      </c>
    </row>
    <row r="27" spans="1:12" x14ac:dyDescent="0.4">
      <c r="A27" s="38" t="s">
        <v>169</v>
      </c>
      <c r="B27" s="183">
        <v>2574</v>
      </c>
      <c r="C27" s="182">
        <v>1785</v>
      </c>
      <c r="D27" s="84">
        <v>1.4420168067226891</v>
      </c>
      <c r="E27" s="71">
        <v>789</v>
      </c>
      <c r="F27" s="183">
        <v>4640</v>
      </c>
      <c r="G27" s="182">
        <v>4640</v>
      </c>
      <c r="H27" s="84">
        <v>1</v>
      </c>
      <c r="I27" s="71">
        <v>0</v>
      </c>
      <c r="J27" s="84">
        <v>0.55474137931034484</v>
      </c>
      <c r="K27" s="84">
        <v>0.38469827586206895</v>
      </c>
      <c r="L27" s="89">
        <v>0.17004310344827589</v>
      </c>
    </row>
    <row r="28" spans="1:12" x14ac:dyDescent="0.4">
      <c r="A28" s="38" t="s">
        <v>168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1260</v>
      </c>
      <c r="C29" s="184">
        <v>1567</v>
      </c>
      <c r="D29" s="79">
        <v>0.80408423739629864</v>
      </c>
      <c r="E29" s="70">
        <v>-307</v>
      </c>
      <c r="F29" s="185">
        <v>2375</v>
      </c>
      <c r="G29" s="184">
        <v>2685</v>
      </c>
      <c r="H29" s="79">
        <v>0.88454376163873372</v>
      </c>
      <c r="I29" s="70">
        <v>-310</v>
      </c>
      <c r="J29" s="79">
        <v>0.53052631578947373</v>
      </c>
      <c r="K29" s="79">
        <v>0.58361266294227188</v>
      </c>
      <c r="L29" s="78">
        <v>-5.3086347152798141E-2</v>
      </c>
    </row>
    <row r="30" spans="1:12" x14ac:dyDescent="0.4">
      <c r="A30" s="44" t="s">
        <v>115</v>
      </c>
      <c r="B30" s="183">
        <v>1648</v>
      </c>
      <c r="C30" s="182">
        <v>942</v>
      </c>
      <c r="D30" s="84">
        <v>1.7494692144373674</v>
      </c>
      <c r="E30" s="71">
        <v>706</v>
      </c>
      <c r="F30" s="183">
        <v>2085</v>
      </c>
      <c r="G30" s="182">
        <v>1950</v>
      </c>
      <c r="H30" s="84">
        <v>1.0692307692307692</v>
      </c>
      <c r="I30" s="71">
        <v>135</v>
      </c>
      <c r="J30" s="84">
        <v>0.79040767386091126</v>
      </c>
      <c r="K30" s="84">
        <v>0.48307692307692307</v>
      </c>
      <c r="L30" s="89">
        <v>0.30733075078398819</v>
      </c>
    </row>
    <row r="31" spans="1:12" x14ac:dyDescent="0.4">
      <c r="A31" s="38" t="s">
        <v>114</v>
      </c>
      <c r="B31" s="183">
        <v>2766</v>
      </c>
      <c r="C31" s="182">
        <v>3222</v>
      </c>
      <c r="D31" s="84">
        <v>0.85847299813780265</v>
      </c>
      <c r="E31" s="71">
        <v>-456</v>
      </c>
      <c r="F31" s="183">
        <v>4630</v>
      </c>
      <c r="G31" s="182">
        <v>4920</v>
      </c>
      <c r="H31" s="84">
        <v>0.94105691056910568</v>
      </c>
      <c r="I31" s="71">
        <v>-290</v>
      </c>
      <c r="J31" s="84">
        <v>0.59740820734341249</v>
      </c>
      <c r="K31" s="84">
        <v>0.65487804878048783</v>
      </c>
      <c r="L31" s="89">
        <v>-5.7469841437075342E-2</v>
      </c>
    </row>
    <row r="32" spans="1:12" x14ac:dyDescent="0.4">
      <c r="A32" s="44" t="s">
        <v>113</v>
      </c>
      <c r="B32" s="185">
        <v>3762</v>
      </c>
      <c r="C32" s="184">
        <v>2541</v>
      </c>
      <c r="D32" s="79">
        <v>1.4805194805194806</v>
      </c>
      <c r="E32" s="70">
        <v>1221</v>
      </c>
      <c r="F32" s="185">
        <v>4640</v>
      </c>
      <c r="G32" s="184">
        <v>4640</v>
      </c>
      <c r="H32" s="79">
        <v>1</v>
      </c>
      <c r="I32" s="70">
        <v>0</v>
      </c>
      <c r="J32" s="79">
        <v>0.81077586206896557</v>
      </c>
      <c r="K32" s="79">
        <v>0.54762931034482754</v>
      </c>
      <c r="L32" s="78">
        <v>0.26314655172413803</v>
      </c>
    </row>
    <row r="33" spans="1:12" x14ac:dyDescent="0.4">
      <c r="A33" s="44" t="s">
        <v>112</v>
      </c>
      <c r="B33" s="185">
        <v>2726</v>
      </c>
      <c r="C33" s="184">
        <v>2806</v>
      </c>
      <c r="D33" s="79">
        <v>0.97148966500356382</v>
      </c>
      <c r="E33" s="70">
        <v>-80</v>
      </c>
      <c r="F33" s="185">
        <v>4490</v>
      </c>
      <c r="G33" s="184">
        <v>4640</v>
      </c>
      <c r="H33" s="79">
        <v>0.96767241379310343</v>
      </c>
      <c r="I33" s="70">
        <v>-150</v>
      </c>
      <c r="J33" s="79">
        <v>0.60712694877505569</v>
      </c>
      <c r="K33" s="79">
        <v>0.60474137931034477</v>
      </c>
      <c r="L33" s="78">
        <v>2.3855694647109127E-3</v>
      </c>
    </row>
    <row r="34" spans="1:12" x14ac:dyDescent="0.4">
      <c r="A34" s="38" t="s">
        <v>167</v>
      </c>
      <c r="B34" s="183">
        <v>2325</v>
      </c>
      <c r="C34" s="182">
        <v>2441</v>
      </c>
      <c r="D34" s="84">
        <v>0.95247849242113891</v>
      </c>
      <c r="E34" s="71">
        <v>-116</v>
      </c>
      <c r="F34" s="183">
        <v>4645</v>
      </c>
      <c r="G34" s="182">
        <v>4640</v>
      </c>
      <c r="H34" s="84">
        <v>1.0010775862068966</v>
      </c>
      <c r="I34" s="71">
        <v>5</v>
      </c>
      <c r="J34" s="84">
        <v>0.50053821313240043</v>
      </c>
      <c r="K34" s="84">
        <v>0.5260775862068966</v>
      </c>
      <c r="L34" s="89">
        <v>-2.5539373074496163E-2</v>
      </c>
    </row>
    <row r="35" spans="1:12" x14ac:dyDescent="0.4">
      <c r="A35" s="44" t="s">
        <v>166</v>
      </c>
      <c r="B35" s="185">
        <v>7053</v>
      </c>
      <c r="C35" s="184">
        <v>2018</v>
      </c>
      <c r="D35" s="79">
        <v>3.4950445986124876</v>
      </c>
      <c r="E35" s="70">
        <v>5035</v>
      </c>
      <c r="F35" s="185">
        <v>12627</v>
      </c>
      <c r="G35" s="184">
        <v>4640</v>
      </c>
      <c r="H35" s="79">
        <v>2.7213362068965519</v>
      </c>
      <c r="I35" s="70">
        <v>7987</v>
      </c>
      <c r="J35" s="79">
        <v>0.55856497980517938</v>
      </c>
      <c r="K35" s="79">
        <v>0.4349137931034483</v>
      </c>
      <c r="L35" s="78">
        <v>0.12365118670173109</v>
      </c>
    </row>
    <row r="36" spans="1:12" x14ac:dyDescent="0.4">
      <c r="A36" s="69" t="s">
        <v>93</v>
      </c>
      <c r="B36" s="121">
        <v>1837</v>
      </c>
      <c r="C36" s="121">
        <v>2025</v>
      </c>
      <c r="D36" s="88">
        <v>0.90716049382716046</v>
      </c>
      <c r="E36" s="74">
        <v>-188</v>
      </c>
      <c r="F36" s="121">
        <v>2807</v>
      </c>
      <c r="G36" s="121">
        <v>3227</v>
      </c>
      <c r="H36" s="88">
        <v>0.86984815618221256</v>
      </c>
      <c r="I36" s="74">
        <v>-420</v>
      </c>
      <c r="J36" s="88">
        <v>0.65443534022087635</v>
      </c>
      <c r="K36" s="88">
        <v>0.62751781840718934</v>
      </c>
      <c r="L36" s="87">
        <v>2.6917521813687006E-2</v>
      </c>
    </row>
    <row r="37" spans="1:12" x14ac:dyDescent="0.4">
      <c r="A37" s="37" t="s">
        <v>109</v>
      </c>
      <c r="B37" s="191">
        <v>1136</v>
      </c>
      <c r="C37" s="186">
        <v>1335</v>
      </c>
      <c r="D37" s="82">
        <v>0.85093632958801502</v>
      </c>
      <c r="E37" s="83">
        <v>-199</v>
      </c>
      <c r="F37" s="191">
        <v>1598</v>
      </c>
      <c r="G37" s="186">
        <v>2046</v>
      </c>
      <c r="H37" s="82">
        <v>0.7810361681329423</v>
      </c>
      <c r="I37" s="83">
        <v>-448</v>
      </c>
      <c r="J37" s="82">
        <v>0.71088861076345433</v>
      </c>
      <c r="K37" s="82">
        <v>0.65249266862170086</v>
      </c>
      <c r="L37" s="81">
        <v>5.8395942141753476E-2</v>
      </c>
    </row>
    <row r="38" spans="1:12" x14ac:dyDescent="0.4">
      <c r="A38" s="38" t="s">
        <v>108</v>
      </c>
      <c r="B38" s="183">
        <v>701</v>
      </c>
      <c r="C38" s="182">
        <v>690</v>
      </c>
      <c r="D38" s="84">
        <v>1.0159420289855072</v>
      </c>
      <c r="E38" s="71">
        <v>11</v>
      </c>
      <c r="F38" s="183">
        <v>1209</v>
      </c>
      <c r="G38" s="182">
        <v>1181</v>
      </c>
      <c r="H38" s="84">
        <v>1.0237087214225233</v>
      </c>
      <c r="I38" s="71">
        <v>28</v>
      </c>
      <c r="J38" s="84">
        <v>0.57981803143093469</v>
      </c>
      <c r="K38" s="84">
        <v>0.58425063505503805</v>
      </c>
      <c r="L38" s="89">
        <v>-4.4326036241033595E-3</v>
      </c>
    </row>
    <row r="39" spans="1:12" s="57" customFormat="1" x14ac:dyDescent="0.4">
      <c r="A39" s="66" t="s">
        <v>107</v>
      </c>
      <c r="B39" s="110">
        <v>219145</v>
      </c>
      <c r="C39" s="110">
        <v>227207</v>
      </c>
      <c r="D39" s="76">
        <v>0.96451693829855589</v>
      </c>
      <c r="E39" s="77">
        <v>-8062</v>
      </c>
      <c r="F39" s="110">
        <v>360083</v>
      </c>
      <c r="G39" s="110">
        <v>377400</v>
      </c>
      <c r="H39" s="76">
        <v>0.95411499735029148</v>
      </c>
      <c r="I39" s="77">
        <v>-17317</v>
      </c>
      <c r="J39" s="76">
        <v>0.60859579596926261</v>
      </c>
      <c r="K39" s="76">
        <v>0.6020323264440911</v>
      </c>
      <c r="L39" s="90">
        <v>6.5634695251715058E-3</v>
      </c>
    </row>
    <row r="40" spans="1:12" x14ac:dyDescent="0.4">
      <c r="A40" s="38" t="s">
        <v>84</v>
      </c>
      <c r="B40" s="182">
        <v>87271</v>
      </c>
      <c r="C40" s="190">
        <v>86541</v>
      </c>
      <c r="D40" s="98">
        <v>1.0084353081198507</v>
      </c>
      <c r="E40" s="70">
        <v>730</v>
      </c>
      <c r="F40" s="189">
        <v>135290</v>
      </c>
      <c r="G40" s="182">
        <v>135949</v>
      </c>
      <c r="H40" s="79">
        <v>0.99515259398745115</v>
      </c>
      <c r="I40" s="71">
        <v>-659</v>
      </c>
      <c r="J40" s="84">
        <v>0.6450661541873014</v>
      </c>
      <c r="K40" s="84">
        <v>0.63656959595142293</v>
      </c>
      <c r="L40" s="89">
        <v>8.4965582358784708E-3</v>
      </c>
    </row>
    <row r="41" spans="1:12" x14ac:dyDescent="0.4">
      <c r="A41" s="38" t="s">
        <v>165</v>
      </c>
      <c r="B41" s="182">
        <v>4261</v>
      </c>
      <c r="C41" s="182">
        <v>4164</v>
      </c>
      <c r="D41" s="82">
        <v>1.0232949087415946</v>
      </c>
      <c r="E41" s="70">
        <v>97</v>
      </c>
      <c r="F41" s="183">
        <v>6682</v>
      </c>
      <c r="G41" s="182">
        <v>6677</v>
      </c>
      <c r="H41" s="79">
        <v>1.0007488392990864</v>
      </c>
      <c r="I41" s="71">
        <v>5</v>
      </c>
      <c r="J41" s="84">
        <v>0.6376833283448069</v>
      </c>
      <c r="K41" s="84">
        <v>0.62363336827916727</v>
      </c>
      <c r="L41" s="89">
        <v>1.4049960065639633E-2</v>
      </c>
    </row>
    <row r="42" spans="1:12" x14ac:dyDescent="0.4">
      <c r="A42" s="38" t="s">
        <v>105</v>
      </c>
      <c r="B42" s="182">
        <v>12202</v>
      </c>
      <c r="C42" s="182">
        <v>7783</v>
      </c>
      <c r="D42" s="82">
        <v>1.5677759218810228</v>
      </c>
      <c r="E42" s="70">
        <v>4419</v>
      </c>
      <c r="F42" s="183">
        <v>17284</v>
      </c>
      <c r="G42" s="182">
        <v>14818</v>
      </c>
      <c r="H42" s="79">
        <v>1.1664192198677283</v>
      </c>
      <c r="I42" s="71">
        <v>2466</v>
      </c>
      <c r="J42" s="84">
        <v>0.70597084008331401</v>
      </c>
      <c r="K42" s="84">
        <v>0.52523957349169925</v>
      </c>
      <c r="L42" s="89">
        <v>0.18073126659161476</v>
      </c>
    </row>
    <row r="43" spans="1:12" x14ac:dyDescent="0.4">
      <c r="A43" s="44" t="s">
        <v>104</v>
      </c>
      <c r="B43" s="182">
        <v>16740</v>
      </c>
      <c r="C43" s="182">
        <v>21819</v>
      </c>
      <c r="D43" s="82">
        <v>0.7672212292039049</v>
      </c>
      <c r="E43" s="70">
        <v>-5079</v>
      </c>
      <c r="F43" s="183">
        <v>33201</v>
      </c>
      <c r="G43" s="182">
        <v>38694</v>
      </c>
      <c r="H43" s="79">
        <v>0.85804000620251197</v>
      </c>
      <c r="I43" s="71">
        <v>-5493</v>
      </c>
      <c r="J43" s="84">
        <v>0.50420168067226889</v>
      </c>
      <c r="K43" s="84">
        <v>0.56388587377888044</v>
      </c>
      <c r="L43" s="89">
        <v>-5.9684193106611549E-2</v>
      </c>
    </row>
    <row r="44" spans="1:12" x14ac:dyDescent="0.4">
      <c r="A44" s="44" t="s">
        <v>103</v>
      </c>
      <c r="B44" s="182">
        <v>12229</v>
      </c>
      <c r="C44" s="182">
        <v>14027</v>
      </c>
      <c r="D44" s="82">
        <v>0.87181863548870031</v>
      </c>
      <c r="E44" s="70">
        <v>-1798</v>
      </c>
      <c r="F44" s="183">
        <v>21885</v>
      </c>
      <c r="G44" s="182">
        <v>22444</v>
      </c>
      <c r="H44" s="79">
        <v>0.97509356620923182</v>
      </c>
      <c r="I44" s="71">
        <v>-559</v>
      </c>
      <c r="J44" s="84">
        <v>0.55878455563171125</v>
      </c>
      <c r="K44" s="84">
        <v>0.62497772233113524</v>
      </c>
      <c r="L44" s="89">
        <v>-6.6193166699423989E-2</v>
      </c>
    </row>
    <row r="45" spans="1:12" x14ac:dyDescent="0.4">
      <c r="A45" s="38" t="s">
        <v>82</v>
      </c>
      <c r="B45" s="182">
        <v>33335</v>
      </c>
      <c r="C45" s="182">
        <v>33802</v>
      </c>
      <c r="D45" s="82">
        <v>0.98618424945269512</v>
      </c>
      <c r="E45" s="70">
        <v>-467</v>
      </c>
      <c r="F45" s="183">
        <v>53736</v>
      </c>
      <c r="G45" s="182">
        <v>63929</v>
      </c>
      <c r="H45" s="79">
        <v>0.84055749346931752</v>
      </c>
      <c r="I45" s="71">
        <v>-10193</v>
      </c>
      <c r="J45" s="84">
        <v>0.62034762542801847</v>
      </c>
      <c r="K45" s="84">
        <v>0.52874282407045314</v>
      </c>
      <c r="L45" s="89">
        <v>9.1604801357565324E-2</v>
      </c>
    </row>
    <row r="46" spans="1:12" x14ac:dyDescent="0.4">
      <c r="A46" s="38" t="s">
        <v>83</v>
      </c>
      <c r="B46" s="182">
        <v>20316</v>
      </c>
      <c r="C46" s="182">
        <v>24315</v>
      </c>
      <c r="D46" s="82">
        <v>0.83553362122146824</v>
      </c>
      <c r="E46" s="70">
        <v>-3999</v>
      </c>
      <c r="F46" s="188">
        <v>33480</v>
      </c>
      <c r="G46" s="182">
        <v>34515</v>
      </c>
      <c r="H46" s="79">
        <v>0.97001303780964798</v>
      </c>
      <c r="I46" s="71">
        <v>-1035</v>
      </c>
      <c r="J46" s="84">
        <v>0.60681003584229387</v>
      </c>
      <c r="K46" s="84">
        <v>0.70447631464580618</v>
      </c>
      <c r="L46" s="89">
        <v>-9.7666278803512308E-2</v>
      </c>
    </row>
    <row r="47" spans="1:12" x14ac:dyDescent="0.4">
      <c r="A47" s="38" t="s">
        <v>81</v>
      </c>
      <c r="B47" s="182">
        <v>5471</v>
      </c>
      <c r="C47" s="182">
        <v>5015</v>
      </c>
      <c r="D47" s="82">
        <v>1.0909272183449652</v>
      </c>
      <c r="E47" s="70">
        <v>456</v>
      </c>
      <c r="F47" s="187">
        <v>8368</v>
      </c>
      <c r="G47" s="182">
        <v>8649</v>
      </c>
      <c r="H47" s="79">
        <v>0.96751069487802055</v>
      </c>
      <c r="I47" s="71">
        <v>-281</v>
      </c>
      <c r="J47" s="84">
        <v>0.65380019120458888</v>
      </c>
      <c r="K47" s="84">
        <v>0.57983581916984628</v>
      </c>
      <c r="L47" s="89">
        <v>7.3964372034742598E-2</v>
      </c>
    </row>
    <row r="48" spans="1:12" x14ac:dyDescent="0.4">
      <c r="A48" s="38" t="s">
        <v>164</v>
      </c>
      <c r="B48" s="182">
        <v>1823</v>
      </c>
      <c r="C48" s="186">
        <v>2396</v>
      </c>
      <c r="D48" s="82">
        <v>0.76085141903171949</v>
      </c>
      <c r="E48" s="70">
        <v>-573</v>
      </c>
      <c r="F48" s="183">
        <v>4648</v>
      </c>
      <c r="G48" s="182">
        <v>4980</v>
      </c>
      <c r="H48" s="79">
        <v>0.93333333333333335</v>
      </c>
      <c r="I48" s="71">
        <v>-332</v>
      </c>
      <c r="J48" s="84">
        <v>0.39221170395869193</v>
      </c>
      <c r="K48" s="84">
        <v>0.48112449799196788</v>
      </c>
      <c r="L48" s="89">
        <v>-8.8912794033275955E-2</v>
      </c>
    </row>
    <row r="49" spans="1:12" x14ac:dyDescent="0.4">
      <c r="A49" s="38" t="s">
        <v>80</v>
      </c>
      <c r="B49" s="182">
        <v>6196</v>
      </c>
      <c r="C49" s="182">
        <v>6702</v>
      </c>
      <c r="D49" s="82">
        <v>0.92450014920919132</v>
      </c>
      <c r="E49" s="70">
        <v>-506</v>
      </c>
      <c r="F49" s="185">
        <v>8370</v>
      </c>
      <c r="G49" s="182">
        <v>8370</v>
      </c>
      <c r="H49" s="79">
        <v>1</v>
      </c>
      <c r="I49" s="71">
        <v>0</v>
      </c>
      <c r="J49" s="84">
        <v>0.7402628434886499</v>
      </c>
      <c r="K49" s="84">
        <v>0.80071684587813619</v>
      </c>
      <c r="L49" s="89">
        <v>-6.0454002389486283E-2</v>
      </c>
    </row>
    <row r="50" spans="1:12" x14ac:dyDescent="0.4">
      <c r="A50" s="44" t="s">
        <v>78</v>
      </c>
      <c r="B50" s="182">
        <v>4687</v>
      </c>
      <c r="C50" s="184">
        <v>4723</v>
      </c>
      <c r="D50" s="82">
        <v>0.99237772602159646</v>
      </c>
      <c r="E50" s="70">
        <v>-36</v>
      </c>
      <c r="F50" s="183">
        <v>8370</v>
      </c>
      <c r="G50" s="182">
        <v>8648</v>
      </c>
      <c r="H50" s="79">
        <v>0.96785383903792788</v>
      </c>
      <c r="I50" s="71">
        <v>-278</v>
      </c>
      <c r="J50" s="84">
        <v>0.55997610513739549</v>
      </c>
      <c r="K50" s="79">
        <v>0.54613783533765037</v>
      </c>
      <c r="L50" s="78">
        <v>1.3838269799745118E-2</v>
      </c>
    </row>
    <row r="51" spans="1:12" x14ac:dyDescent="0.4">
      <c r="A51" s="38" t="s">
        <v>101</v>
      </c>
      <c r="B51" s="184">
        <v>0</v>
      </c>
      <c r="C51" s="182">
        <v>0</v>
      </c>
      <c r="D51" s="82" t="e">
        <v>#DIV/0!</v>
      </c>
      <c r="E51" s="71">
        <v>0</v>
      </c>
      <c r="F51" s="183">
        <v>0</v>
      </c>
      <c r="G51" s="184">
        <v>0</v>
      </c>
      <c r="H51" s="7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82">
        <v>2992</v>
      </c>
      <c r="C52" s="182">
        <v>3753</v>
      </c>
      <c r="D52" s="82">
        <v>0.7972288835598188</v>
      </c>
      <c r="E52" s="71">
        <v>-761</v>
      </c>
      <c r="F52" s="183">
        <v>8364</v>
      </c>
      <c r="G52" s="182">
        <v>8647</v>
      </c>
      <c r="H52" s="84">
        <v>0.96727188620330751</v>
      </c>
      <c r="I52" s="71">
        <v>-283</v>
      </c>
      <c r="J52" s="84">
        <v>0.35772357723577236</v>
      </c>
      <c r="K52" s="84">
        <v>0.43402336070313402</v>
      </c>
      <c r="L52" s="89">
        <v>-7.6299783467361659E-2</v>
      </c>
    </row>
    <row r="53" spans="1:12" x14ac:dyDescent="0.4">
      <c r="A53" s="38" t="s">
        <v>75</v>
      </c>
      <c r="B53" s="182">
        <v>6782</v>
      </c>
      <c r="C53" s="182">
        <v>6899</v>
      </c>
      <c r="D53" s="82">
        <v>0.98304102043774455</v>
      </c>
      <c r="E53" s="71">
        <v>-117</v>
      </c>
      <c r="F53" s="183">
        <v>11539</v>
      </c>
      <c r="G53" s="182">
        <v>11718</v>
      </c>
      <c r="H53" s="84">
        <v>0.9847243556920976</v>
      </c>
      <c r="I53" s="71">
        <v>-179</v>
      </c>
      <c r="J53" s="84">
        <v>0.58774590519109104</v>
      </c>
      <c r="K53" s="84">
        <v>0.58875234681686295</v>
      </c>
      <c r="L53" s="89">
        <v>-1.0064416257719033E-3</v>
      </c>
    </row>
    <row r="54" spans="1:12" x14ac:dyDescent="0.4">
      <c r="A54" s="38" t="s">
        <v>77</v>
      </c>
      <c r="B54" s="182">
        <v>2121</v>
      </c>
      <c r="C54" s="182">
        <v>2468</v>
      </c>
      <c r="D54" s="82">
        <v>0.85940032414910861</v>
      </c>
      <c r="E54" s="71">
        <v>-347</v>
      </c>
      <c r="F54" s="183">
        <v>3720</v>
      </c>
      <c r="G54" s="182">
        <v>4216</v>
      </c>
      <c r="H54" s="84">
        <v>0.88235294117647056</v>
      </c>
      <c r="I54" s="71">
        <v>-496</v>
      </c>
      <c r="J54" s="84">
        <v>0.57016129032258067</v>
      </c>
      <c r="K54" s="84">
        <v>0.58538899430740043</v>
      </c>
      <c r="L54" s="89">
        <v>-1.5227703984819763E-2</v>
      </c>
    </row>
    <row r="55" spans="1:12" x14ac:dyDescent="0.4">
      <c r="A55" s="38" t="s">
        <v>76</v>
      </c>
      <c r="B55" s="182">
        <v>2719</v>
      </c>
      <c r="C55" s="182">
        <v>2800</v>
      </c>
      <c r="D55" s="82">
        <v>0.97107142857142859</v>
      </c>
      <c r="E55" s="71">
        <v>-81</v>
      </c>
      <c r="F55" s="183">
        <v>5146</v>
      </c>
      <c r="G55" s="182">
        <v>5146</v>
      </c>
      <c r="H55" s="84">
        <v>1</v>
      </c>
      <c r="I55" s="71">
        <v>0</v>
      </c>
      <c r="J55" s="84">
        <v>0.5283715507190051</v>
      </c>
      <c r="K55" s="84">
        <v>0.54411193159735716</v>
      </c>
      <c r="L55" s="89">
        <v>-1.5740380878352056E-2</v>
      </c>
    </row>
    <row r="56" spans="1:12" x14ac:dyDescent="0.4">
      <c r="A56" s="66" t="s">
        <v>99</v>
      </c>
      <c r="B56" s="110">
        <v>13551</v>
      </c>
      <c r="C56" s="110">
        <v>14497</v>
      </c>
      <c r="D56" s="76">
        <v>0.93474511967993379</v>
      </c>
      <c r="E56" s="77">
        <v>-946</v>
      </c>
      <c r="F56" s="110">
        <v>20959</v>
      </c>
      <c r="G56" s="110">
        <v>26459</v>
      </c>
      <c r="H56" s="76">
        <v>0.79213122189047203</v>
      </c>
      <c r="I56" s="77">
        <v>-5500</v>
      </c>
      <c r="J56" s="76">
        <v>0.64654802232930964</v>
      </c>
      <c r="K56" s="76">
        <v>0.547904304773423</v>
      </c>
      <c r="L56" s="90">
        <v>9.8643717555886634E-2</v>
      </c>
    </row>
    <row r="57" spans="1:12" x14ac:dyDescent="0.4">
      <c r="A57" s="109" t="s">
        <v>163</v>
      </c>
      <c r="B57" s="181">
        <v>12525</v>
      </c>
      <c r="C57" s="181">
        <v>14497</v>
      </c>
      <c r="D57" s="107">
        <v>0.86397185624611994</v>
      </c>
      <c r="E57" s="106">
        <v>-1972</v>
      </c>
      <c r="F57" s="181">
        <v>19189</v>
      </c>
      <c r="G57" s="181">
        <v>26459</v>
      </c>
      <c r="H57" s="107">
        <v>0.72523526966249674</v>
      </c>
      <c r="I57" s="106">
        <v>-7270</v>
      </c>
      <c r="J57" s="105">
        <v>0.6527177028505915</v>
      </c>
      <c r="K57" s="105">
        <v>0.547904304773423</v>
      </c>
      <c r="L57" s="104">
        <v>0.1048133980771685</v>
      </c>
    </row>
    <row r="58" spans="1:12" s="27" customFormat="1" x14ac:dyDescent="0.4">
      <c r="A58" s="38" t="s">
        <v>123</v>
      </c>
      <c r="B58" s="212">
        <v>1026</v>
      </c>
      <c r="C58" s="211">
        <v>0</v>
      </c>
      <c r="D58" s="84" t="e">
        <v>#DIV/0!</v>
      </c>
      <c r="E58" s="71">
        <v>1026</v>
      </c>
      <c r="F58" s="212">
        <v>1770</v>
      </c>
      <c r="G58" s="211">
        <v>0</v>
      </c>
      <c r="H58" s="84" t="e">
        <v>#DIV/0!</v>
      </c>
      <c r="I58" s="71">
        <v>1770</v>
      </c>
      <c r="J58" s="210">
        <v>0.57966101694915251</v>
      </c>
      <c r="K58" s="210" t="e">
        <v>#DIV/0!</v>
      </c>
      <c r="L58" s="209" t="e">
        <v>#DIV/0!</v>
      </c>
    </row>
    <row r="59" spans="1:12" x14ac:dyDescent="0.4">
      <c r="A59" s="33" t="s">
        <v>214</v>
      </c>
      <c r="B59" s="180">
        <v>0</v>
      </c>
      <c r="C59" s="180">
        <v>0</v>
      </c>
      <c r="D59" s="208" t="e">
        <v>#DIV/0!</v>
      </c>
      <c r="E59" s="67">
        <v>0</v>
      </c>
      <c r="F59" s="180">
        <v>0</v>
      </c>
      <c r="G59" s="180">
        <v>0</v>
      </c>
      <c r="H59" s="208" t="e">
        <v>#DIV/0!</v>
      </c>
      <c r="I59" s="67">
        <v>0</v>
      </c>
      <c r="J59" s="101" t="e">
        <v>#DIV/0!</v>
      </c>
      <c r="K59" s="101" t="e">
        <v>#DIV/0!</v>
      </c>
      <c r="L59" s="100" t="e">
        <v>#DIV/0!</v>
      </c>
    </row>
    <row r="60" spans="1:12" x14ac:dyDescent="0.4">
      <c r="C60" s="30"/>
      <c r="E60" s="61"/>
      <c r="G60" s="30"/>
      <c r="I60" s="61"/>
      <c r="K60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2009年1月月間航空旅客輸送実績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28" customWidth="1"/>
    <col min="4" max="5" width="11.25" style="27" customWidth="1"/>
    <col min="6" max="7" width="11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１月(上旬)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226</v>
      </c>
      <c r="C4" s="277" t="s">
        <v>225</v>
      </c>
      <c r="D4" s="270" t="s">
        <v>90</v>
      </c>
      <c r="E4" s="270"/>
      <c r="F4" s="267" t="s">
        <v>226</v>
      </c>
      <c r="G4" s="267" t="s">
        <v>225</v>
      </c>
      <c r="H4" s="270" t="s">
        <v>90</v>
      </c>
      <c r="I4" s="270"/>
      <c r="J4" s="267" t="s">
        <v>226</v>
      </c>
      <c r="K4" s="267" t="s">
        <v>225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136797</v>
      </c>
      <c r="C6" s="145">
        <v>131075</v>
      </c>
      <c r="D6" s="65">
        <v>1.0436543963379745</v>
      </c>
      <c r="E6" s="80">
        <v>5722</v>
      </c>
      <c r="F6" s="145">
        <v>232005</v>
      </c>
      <c r="G6" s="145">
        <v>236720</v>
      </c>
      <c r="H6" s="65">
        <v>0.98008195336262249</v>
      </c>
      <c r="I6" s="80">
        <v>-4715</v>
      </c>
      <c r="J6" s="65">
        <v>0.58962953384625327</v>
      </c>
      <c r="K6" s="65">
        <v>0.55371324771882391</v>
      </c>
      <c r="L6" s="75">
        <v>3.5916286127429364E-2</v>
      </c>
    </row>
    <row r="7" spans="1:17" s="29" customFormat="1" x14ac:dyDescent="0.4">
      <c r="A7" s="66" t="s">
        <v>87</v>
      </c>
      <c r="B7" s="145">
        <v>68108</v>
      </c>
      <c r="C7" s="145">
        <v>64685</v>
      </c>
      <c r="D7" s="65">
        <v>1.0529179871685863</v>
      </c>
      <c r="E7" s="80">
        <v>3423</v>
      </c>
      <c r="F7" s="145">
        <v>114526</v>
      </c>
      <c r="G7" s="145">
        <v>114157</v>
      </c>
      <c r="H7" s="65">
        <v>1.0032323904797777</v>
      </c>
      <c r="I7" s="80">
        <v>369</v>
      </c>
      <c r="J7" s="65">
        <v>0.59469465448893699</v>
      </c>
      <c r="K7" s="65">
        <v>0.56663191919899791</v>
      </c>
      <c r="L7" s="75">
        <v>2.8062735289939078E-2</v>
      </c>
    </row>
    <row r="8" spans="1:17" x14ac:dyDescent="0.4">
      <c r="A8" s="69" t="s">
        <v>95</v>
      </c>
      <c r="B8" s="146">
        <v>53505</v>
      </c>
      <c r="C8" s="146">
        <v>52027</v>
      </c>
      <c r="D8" s="68">
        <v>1.0284083264458839</v>
      </c>
      <c r="E8" s="73">
        <v>1478</v>
      </c>
      <c r="F8" s="146">
        <v>91347</v>
      </c>
      <c r="G8" s="146">
        <v>91876</v>
      </c>
      <c r="H8" s="68">
        <v>0.99424223954024993</v>
      </c>
      <c r="I8" s="73">
        <v>-529</v>
      </c>
      <c r="J8" s="68">
        <v>0.58573352162632597</v>
      </c>
      <c r="K8" s="68">
        <v>0.56627410858113114</v>
      </c>
      <c r="L8" s="72">
        <v>1.9459413045194829E-2</v>
      </c>
    </row>
    <row r="9" spans="1:17" x14ac:dyDescent="0.4">
      <c r="A9" s="37" t="s">
        <v>84</v>
      </c>
      <c r="B9" s="191">
        <v>34037</v>
      </c>
      <c r="C9" s="191">
        <v>31253</v>
      </c>
      <c r="D9" s="45">
        <v>1.0890794483729562</v>
      </c>
      <c r="E9" s="51">
        <v>2784</v>
      </c>
      <c r="F9" s="191">
        <v>55743</v>
      </c>
      <c r="G9" s="191">
        <v>51755</v>
      </c>
      <c r="H9" s="45">
        <v>1.0770553569703409</v>
      </c>
      <c r="I9" s="51">
        <v>3988</v>
      </c>
      <c r="J9" s="45">
        <v>0.61060581597689401</v>
      </c>
      <c r="K9" s="45">
        <v>0.60386436093131102</v>
      </c>
      <c r="L9" s="58">
        <v>6.7414550455829891E-3</v>
      </c>
    </row>
    <row r="10" spans="1:17" x14ac:dyDescent="0.4">
      <c r="A10" s="38" t="s">
        <v>86</v>
      </c>
      <c r="B10" s="183">
        <v>4246</v>
      </c>
      <c r="C10" s="183">
        <v>3888</v>
      </c>
      <c r="D10" s="35">
        <v>1.0920781893004115</v>
      </c>
      <c r="E10" s="36">
        <v>358</v>
      </c>
      <c r="F10" s="183">
        <v>6305</v>
      </c>
      <c r="G10" s="183">
        <v>6827</v>
      </c>
      <c r="H10" s="35">
        <v>0.92353888970265119</v>
      </c>
      <c r="I10" s="36">
        <v>-522</v>
      </c>
      <c r="J10" s="35">
        <v>0.67343378271213328</v>
      </c>
      <c r="K10" s="35">
        <v>0.56950344221473559</v>
      </c>
      <c r="L10" s="34">
        <v>0.10393034049739769</v>
      </c>
    </row>
    <row r="11" spans="1:17" x14ac:dyDescent="0.4">
      <c r="A11" s="38" t="s">
        <v>104</v>
      </c>
      <c r="B11" s="183">
        <v>4529</v>
      </c>
      <c r="C11" s="183">
        <v>5103</v>
      </c>
      <c r="D11" s="35">
        <v>0.88751714677640603</v>
      </c>
      <c r="E11" s="36">
        <v>-574</v>
      </c>
      <c r="F11" s="183">
        <v>7188</v>
      </c>
      <c r="G11" s="183">
        <v>9582</v>
      </c>
      <c r="H11" s="35">
        <v>0.75015654351909833</v>
      </c>
      <c r="I11" s="36">
        <v>-2394</v>
      </c>
      <c r="J11" s="35">
        <v>0.63007790762381743</v>
      </c>
      <c r="K11" s="35">
        <v>0.5325610519724483</v>
      </c>
      <c r="L11" s="34">
        <v>9.7516855651369139E-2</v>
      </c>
    </row>
    <row r="12" spans="1:17" x14ac:dyDescent="0.4">
      <c r="A12" s="38" t="s">
        <v>82</v>
      </c>
      <c r="B12" s="183">
        <v>4497</v>
      </c>
      <c r="C12" s="183">
        <v>4008</v>
      </c>
      <c r="D12" s="35">
        <v>1.1220059880239521</v>
      </c>
      <c r="E12" s="36">
        <v>489</v>
      </c>
      <c r="F12" s="183">
        <v>9580</v>
      </c>
      <c r="G12" s="183">
        <v>7250</v>
      </c>
      <c r="H12" s="35">
        <v>1.3213793103448277</v>
      </c>
      <c r="I12" s="36">
        <v>2330</v>
      </c>
      <c r="J12" s="35">
        <v>0.46941544885177455</v>
      </c>
      <c r="K12" s="35">
        <v>0.55282758620689654</v>
      </c>
      <c r="L12" s="34">
        <v>-8.3412137355121985E-2</v>
      </c>
    </row>
    <row r="13" spans="1:17" x14ac:dyDescent="0.4">
      <c r="A13" s="38" t="s">
        <v>83</v>
      </c>
      <c r="B13" s="183">
        <v>6196</v>
      </c>
      <c r="C13" s="183">
        <v>5675</v>
      </c>
      <c r="D13" s="35">
        <v>1.091806167400881</v>
      </c>
      <c r="E13" s="36">
        <v>521</v>
      </c>
      <c r="F13" s="183">
        <v>12531</v>
      </c>
      <c r="G13" s="183">
        <v>12370</v>
      </c>
      <c r="H13" s="35">
        <v>1.0130153597413096</v>
      </c>
      <c r="I13" s="36">
        <v>161</v>
      </c>
      <c r="J13" s="35">
        <v>0.49445375468837283</v>
      </c>
      <c r="K13" s="35">
        <v>0.45877122069523041</v>
      </c>
      <c r="L13" s="34">
        <v>3.5682533993142418E-2</v>
      </c>
    </row>
    <row r="14" spans="1:17" x14ac:dyDescent="0.4">
      <c r="A14" s="38" t="s">
        <v>128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3">
        <v>0</v>
      </c>
      <c r="H14" s="35" t="e">
        <v>#DIV/0!</v>
      </c>
      <c r="I14" s="36">
        <v>0</v>
      </c>
      <c r="J14" s="35" t="e">
        <v>#DIV/0!</v>
      </c>
      <c r="K14" s="35" t="e">
        <v>#DIV/0!</v>
      </c>
      <c r="L14" s="34" t="e">
        <v>#DIV/0!</v>
      </c>
    </row>
    <row r="15" spans="1:17" x14ac:dyDescent="0.4">
      <c r="A15" s="40" t="s">
        <v>177</v>
      </c>
      <c r="B15" s="183">
        <v>0</v>
      </c>
      <c r="C15" s="182">
        <v>576</v>
      </c>
      <c r="D15" s="35">
        <v>0</v>
      </c>
      <c r="E15" s="62">
        <v>-576</v>
      </c>
      <c r="F15" s="183">
        <v>0</v>
      </c>
      <c r="G15" s="183">
        <v>1400</v>
      </c>
      <c r="H15" s="45">
        <v>0</v>
      </c>
      <c r="I15" s="51">
        <v>-1400</v>
      </c>
      <c r="J15" s="59" t="e">
        <v>#DIV/0!</v>
      </c>
      <c r="K15" s="35">
        <v>0.41142857142857142</v>
      </c>
      <c r="L15" s="34" t="e">
        <v>#DIV/0!</v>
      </c>
    </row>
    <row r="16" spans="1:17" x14ac:dyDescent="0.4">
      <c r="A16" s="44" t="s">
        <v>176</v>
      </c>
      <c r="B16" s="182">
        <v>0</v>
      </c>
      <c r="C16" s="182">
        <v>1524</v>
      </c>
      <c r="D16" s="59">
        <v>0</v>
      </c>
      <c r="E16" s="36">
        <v>-1524</v>
      </c>
      <c r="F16" s="182">
        <v>0</v>
      </c>
      <c r="G16" s="182">
        <v>2692</v>
      </c>
      <c r="H16" s="45">
        <v>0</v>
      </c>
      <c r="I16" s="51">
        <v>-2692</v>
      </c>
      <c r="J16" s="35" t="e">
        <v>#DIV/0!</v>
      </c>
      <c r="K16" s="35">
        <v>0.56612184249628528</v>
      </c>
      <c r="L16" s="34" t="e">
        <v>#DIV/0!</v>
      </c>
    </row>
    <row r="17" spans="1:12" x14ac:dyDescent="0.4">
      <c r="A17" s="44" t="s">
        <v>175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44" t="s">
        <v>174</v>
      </c>
      <c r="B18" s="185">
        <v>0</v>
      </c>
      <c r="C18" s="185">
        <v>0</v>
      </c>
      <c r="D18" s="79" t="e">
        <v>#DIV/0!</v>
      </c>
      <c r="E18" s="70">
        <v>0</v>
      </c>
      <c r="F18" s="185">
        <v>0</v>
      </c>
      <c r="G18" s="185">
        <v>0</v>
      </c>
      <c r="H18" s="79" t="e">
        <v>#DIV/0!</v>
      </c>
      <c r="I18" s="70">
        <v>0</v>
      </c>
      <c r="J18" s="79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46">
        <v>13653</v>
      </c>
      <c r="C19" s="146">
        <v>11633</v>
      </c>
      <c r="D19" s="68">
        <v>1.1736439439525488</v>
      </c>
      <c r="E19" s="73">
        <v>2020</v>
      </c>
      <c r="F19" s="146">
        <v>22009</v>
      </c>
      <c r="G19" s="146">
        <v>20895</v>
      </c>
      <c r="H19" s="68">
        <v>1.0533141899976071</v>
      </c>
      <c r="I19" s="73">
        <v>1114</v>
      </c>
      <c r="J19" s="68">
        <v>0.6203371348084874</v>
      </c>
      <c r="K19" s="68">
        <v>0.55673606125867436</v>
      </c>
      <c r="L19" s="72">
        <v>6.3601073549813036E-2</v>
      </c>
    </row>
    <row r="20" spans="1:12" x14ac:dyDescent="0.4">
      <c r="A20" s="37" t="s">
        <v>173</v>
      </c>
      <c r="B20" s="186">
        <v>0</v>
      </c>
      <c r="C20" s="186">
        <v>907</v>
      </c>
      <c r="D20" s="35">
        <v>0</v>
      </c>
      <c r="E20" s="36">
        <v>-907</v>
      </c>
      <c r="F20" s="186">
        <v>0</v>
      </c>
      <c r="G20" s="186">
        <v>1495</v>
      </c>
      <c r="H20" s="45">
        <v>0</v>
      </c>
      <c r="I20" s="36">
        <v>-1495</v>
      </c>
      <c r="J20" s="35" t="e">
        <v>#DIV/0!</v>
      </c>
      <c r="K20" s="35">
        <v>0.60668896321070231</v>
      </c>
      <c r="L20" s="58" t="e">
        <v>#DIV/0!</v>
      </c>
    </row>
    <row r="21" spans="1:12" x14ac:dyDescent="0.4">
      <c r="A21" s="38" t="s">
        <v>104</v>
      </c>
      <c r="B21" s="182">
        <v>912</v>
      </c>
      <c r="C21" s="182">
        <v>733</v>
      </c>
      <c r="D21" s="35">
        <v>1.2442019099590722</v>
      </c>
      <c r="E21" s="36">
        <v>179</v>
      </c>
      <c r="F21" s="182">
        <v>1500</v>
      </c>
      <c r="G21" s="182">
        <v>1495</v>
      </c>
      <c r="H21" s="35">
        <v>1.0033444816053512</v>
      </c>
      <c r="I21" s="36">
        <v>5</v>
      </c>
      <c r="J21" s="42">
        <v>0.60799999999999998</v>
      </c>
      <c r="K21" s="35">
        <v>0.49030100334448162</v>
      </c>
      <c r="L21" s="34">
        <v>0.11769899665551836</v>
      </c>
    </row>
    <row r="22" spans="1:12" x14ac:dyDescent="0.4">
      <c r="A22" s="38" t="s">
        <v>123</v>
      </c>
      <c r="B22" s="182">
        <v>866</v>
      </c>
      <c r="C22" s="182">
        <v>825</v>
      </c>
      <c r="D22" s="35">
        <v>1.0496969696969698</v>
      </c>
      <c r="E22" s="36">
        <v>41</v>
      </c>
      <c r="F22" s="182">
        <v>1450</v>
      </c>
      <c r="G22" s="182">
        <v>1450</v>
      </c>
      <c r="H22" s="42">
        <v>1</v>
      </c>
      <c r="I22" s="36">
        <v>0</v>
      </c>
      <c r="J22" s="35">
        <v>0.59724137931034482</v>
      </c>
      <c r="K22" s="35">
        <v>0.56896551724137934</v>
      </c>
      <c r="L22" s="34">
        <v>2.8275862068965485E-2</v>
      </c>
    </row>
    <row r="23" spans="1:12" x14ac:dyDescent="0.4">
      <c r="A23" s="38" t="s">
        <v>172</v>
      </c>
      <c r="B23" s="182">
        <v>1849</v>
      </c>
      <c r="C23" s="182">
        <v>1808</v>
      </c>
      <c r="D23" s="35">
        <v>1.0226769911504425</v>
      </c>
      <c r="E23" s="36">
        <v>41</v>
      </c>
      <c r="F23" s="182">
        <v>2985</v>
      </c>
      <c r="G23" s="182">
        <v>2990</v>
      </c>
      <c r="H23" s="35">
        <v>0.99832775919732442</v>
      </c>
      <c r="I23" s="36">
        <v>-5</v>
      </c>
      <c r="J23" s="35">
        <v>0.6194304857621441</v>
      </c>
      <c r="K23" s="35">
        <v>0.60468227424749166</v>
      </c>
      <c r="L23" s="34">
        <v>1.4748211514652443E-2</v>
      </c>
    </row>
    <row r="24" spans="1:12" x14ac:dyDescent="0.4">
      <c r="A24" s="38" t="s">
        <v>171</v>
      </c>
      <c r="B24" s="184">
        <v>950</v>
      </c>
      <c r="C24" s="184">
        <v>1069</v>
      </c>
      <c r="D24" s="35">
        <v>0.88868101028999069</v>
      </c>
      <c r="E24" s="43">
        <v>-119</v>
      </c>
      <c r="F24" s="184">
        <v>1500</v>
      </c>
      <c r="G24" s="184">
        <v>1495</v>
      </c>
      <c r="H24" s="42">
        <v>1.0033444816053512</v>
      </c>
      <c r="I24" s="43">
        <v>5</v>
      </c>
      <c r="J24" s="42">
        <v>0.6333333333333333</v>
      </c>
      <c r="K24" s="35">
        <v>0.71505016722408021</v>
      </c>
      <c r="L24" s="41">
        <v>-8.1716833890746909E-2</v>
      </c>
    </row>
    <row r="25" spans="1:12" x14ac:dyDescent="0.4">
      <c r="A25" s="44" t="s">
        <v>170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851</v>
      </c>
      <c r="C26" s="182">
        <v>781</v>
      </c>
      <c r="D26" s="35">
        <v>1.089628681177977</v>
      </c>
      <c r="E26" s="36">
        <v>70</v>
      </c>
      <c r="F26" s="182">
        <v>1495</v>
      </c>
      <c r="G26" s="182">
        <v>1495</v>
      </c>
      <c r="H26" s="35">
        <v>1</v>
      </c>
      <c r="I26" s="36">
        <v>0</v>
      </c>
      <c r="J26" s="35">
        <v>0.56923076923076921</v>
      </c>
      <c r="K26" s="35">
        <v>0.52240802675585285</v>
      </c>
      <c r="L26" s="34">
        <v>4.6822742474916357E-2</v>
      </c>
    </row>
    <row r="27" spans="1:12" x14ac:dyDescent="0.4">
      <c r="A27" s="38" t="s">
        <v>169</v>
      </c>
      <c r="B27" s="182">
        <v>931</v>
      </c>
      <c r="C27" s="182">
        <v>623</v>
      </c>
      <c r="D27" s="35">
        <v>1.4943820224719102</v>
      </c>
      <c r="E27" s="36">
        <v>308</v>
      </c>
      <c r="F27" s="182">
        <v>1495</v>
      </c>
      <c r="G27" s="182">
        <v>1495</v>
      </c>
      <c r="H27" s="35">
        <v>1</v>
      </c>
      <c r="I27" s="36">
        <v>0</v>
      </c>
      <c r="J27" s="35">
        <v>0.62274247491638801</v>
      </c>
      <c r="K27" s="35">
        <v>0.41672240802675586</v>
      </c>
      <c r="L27" s="34">
        <v>0.20602006688963215</v>
      </c>
    </row>
    <row r="28" spans="1:12" x14ac:dyDescent="0.4">
      <c r="A28" s="38" t="s">
        <v>168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496</v>
      </c>
      <c r="C29" s="184">
        <v>578</v>
      </c>
      <c r="D29" s="35">
        <v>0.8581314878892734</v>
      </c>
      <c r="E29" s="43">
        <v>-82</v>
      </c>
      <c r="F29" s="184">
        <v>740</v>
      </c>
      <c r="G29" s="184">
        <v>900</v>
      </c>
      <c r="H29" s="42">
        <v>0.82222222222222219</v>
      </c>
      <c r="I29" s="43">
        <v>-160</v>
      </c>
      <c r="J29" s="42">
        <v>0.67027027027027031</v>
      </c>
      <c r="K29" s="35">
        <v>0.64222222222222225</v>
      </c>
      <c r="L29" s="41">
        <v>2.8048048048048058E-2</v>
      </c>
    </row>
    <row r="30" spans="1:12" x14ac:dyDescent="0.4">
      <c r="A30" s="44" t="s">
        <v>115</v>
      </c>
      <c r="B30" s="182">
        <v>576</v>
      </c>
      <c r="C30" s="182">
        <v>257</v>
      </c>
      <c r="D30" s="35">
        <v>2.2412451361867705</v>
      </c>
      <c r="E30" s="36">
        <v>319</v>
      </c>
      <c r="F30" s="182">
        <v>745</v>
      </c>
      <c r="G30" s="182">
        <v>600</v>
      </c>
      <c r="H30" s="35">
        <v>1.2416666666666667</v>
      </c>
      <c r="I30" s="36">
        <v>145</v>
      </c>
      <c r="J30" s="35">
        <v>0.77315436241610735</v>
      </c>
      <c r="K30" s="35">
        <v>0.42833333333333334</v>
      </c>
      <c r="L30" s="34">
        <v>0.34482102908277401</v>
      </c>
    </row>
    <row r="31" spans="1:12" x14ac:dyDescent="0.4">
      <c r="A31" s="38" t="s">
        <v>114</v>
      </c>
      <c r="B31" s="182">
        <v>923</v>
      </c>
      <c r="C31" s="182">
        <v>994</v>
      </c>
      <c r="D31" s="35">
        <v>0.9285714285714286</v>
      </c>
      <c r="E31" s="36">
        <v>-71</v>
      </c>
      <c r="F31" s="182">
        <v>1495</v>
      </c>
      <c r="G31" s="182">
        <v>1500</v>
      </c>
      <c r="H31" s="35">
        <v>0.9966666666666667</v>
      </c>
      <c r="I31" s="36">
        <v>-5</v>
      </c>
      <c r="J31" s="35">
        <v>0.61739130434782608</v>
      </c>
      <c r="K31" s="35">
        <v>0.66266666666666663</v>
      </c>
      <c r="L31" s="34">
        <v>-4.5275362318840551E-2</v>
      </c>
    </row>
    <row r="32" spans="1:12" x14ac:dyDescent="0.4">
      <c r="A32" s="44" t="s">
        <v>113</v>
      </c>
      <c r="B32" s="184">
        <v>1178</v>
      </c>
      <c r="C32" s="184">
        <v>611</v>
      </c>
      <c r="D32" s="35">
        <v>1.927986906710311</v>
      </c>
      <c r="E32" s="43">
        <v>567</v>
      </c>
      <c r="F32" s="184">
        <v>1495</v>
      </c>
      <c r="G32" s="184">
        <v>1495</v>
      </c>
      <c r="H32" s="42">
        <v>1</v>
      </c>
      <c r="I32" s="43">
        <v>0</v>
      </c>
      <c r="J32" s="42">
        <v>0.78795986622073577</v>
      </c>
      <c r="K32" s="35">
        <v>0.40869565217391307</v>
      </c>
      <c r="L32" s="41">
        <v>0.3792642140468227</v>
      </c>
    </row>
    <row r="33" spans="1:64" x14ac:dyDescent="0.4">
      <c r="A33" s="44" t="s">
        <v>112</v>
      </c>
      <c r="B33" s="184">
        <v>882</v>
      </c>
      <c r="C33" s="184">
        <v>883</v>
      </c>
      <c r="D33" s="42">
        <v>0.9988674971687429</v>
      </c>
      <c r="E33" s="43">
        <v>-1</v>
      </c>
      <c r="F33" s="184">
        <v>1495</v>
      </c>
      <c r="G33" s="184">
        <v>1495</v>
      </c>
      <c r="H33" s="42">
        <v>1</v>
      </c>
      <c r="I33" s="43">
        <v>0</v>
      </c>
      <c r="J33" s="42">
        <v>0.58996655518394647</v>
      </c>
      <c r="K33" s="42">
        <v>0.59063545150501673</v>
      </c>
      <c r="L33" s="41">
        <v>-6.6889632107025587E-4</v>
      </c>
    </row>
    <row r="34" spans="1:64" x14ac:dyDescent="0.4">
      <c r="A34" s="38" t="s">
        <v>167</v>
      </c>
      <c r="B34" s="182">
        <v>751</v>
      </c>
      <c r="C34" s="182">
        <v>742</v>
      </c>
      <c r="D34" s="35">
        <v>1.0121293800539084</v>
      </c>
      <c r="E34" s="36">
        <v>9</v>
      </c>
      <c r="F34" s="182">
        <v>1495</v>
      </c>
      <c r="G34" s="182">
        <v>1495</v>
      </c>
      <c r="H34" s="35">
        <v>1</v>
      </c>
      <c r="I34" s="36">
        <v>0</v>
      </c>
      <c r="J34" s="35">
        <v>0.50234113712374584</v>
      </c>
      <c r="K34" s="35">
        <v>0.4963210702341137</v>
      </c>
      <c r="L34" s="34">
        <v>6.0200668896321363E-3</v>
      </c>
    </row>
    <row r="35" spans="1:64" x14ac:dyDescent="0.4">
      <c r="A35" s="44" t="s">
        <v>166</v>
      </c>
      <c r="B35" s="184">
        <v>2488</v>
      </c>
      <c r="C35" s="184">
        <v>822</v>
      </c>
      <c r="D35" s="42">
        <v>3.0267639902676398</v>
      </c>
      <c r="E35" s="43">
        <v>1666</v>
      </c>
      <c r="F35" s="184">
        <v>4119</v>
      </c>
      <c r="G35" s="184">
        <v>1495</v>
      </c>
      <c r="H35" s="42">
        <v>2.7551839464882941</v>
      </c>
      <c r="I35" s="43">
        <v>2624</v>
      </c>
      <c r="J35" s="42">
        <v>0.60403010439427041</v>
      </c>
      <c r="K35" s="42">
        <v>0.54983277591973245</v>
      </c>
      <c r="L35" s="41">
        <v>5.4197328474537954E-2</v>
      </c>
    </row>
    <row r="36" spans="1:64" x14ac:dyDescent="0.4">
      <c r="A36" s="69" t="s">
        <v>93</v>
      </c>
      <c r="B36" s="146">
        <v>950</v>
      </c>
      <c r="C36" s="146">
        <v>1025</v>
      </c>
      <c r="D36" s="68">
        <v>0.92682926829268297</v>
      </c>
      <c r="E36" s="73">
        <v>-75</v>
      </c>
      <c r="F36" s="146">
        <v>1170</v>
      </c>
      <c r="G36" s="146">
        <v>1386</v>
      </c>
      <c r="H36" s="68">
        <v>0.8441558441558441</v>
      </c>
      <c r="I36" s="73">
        <v>-216</v>
      </c>
      <c r="J36" s="68">
        <v>0.81196581196581197</v>
      </c>
      <c r="K36" s="68">
        <v>0.73953823953823949</v>
      </c>
      <c r="L36" s="72">
        <v>7.2427572427572473E-2</v>
      </c>
    </row>
    <row r="37" spans="1:64" x14ac:dyDescent="0.4">
      <c r="A37" s="37" t="s">
        <v>109</v>
      </c>
      <c r="B37" s="186">
        <v>638</v>
      </c>
      <c r="C37" s="186">
        <v>744</v>
      </c>
      <c r="D37" s="45">
        <v>0.85752688172043012</v>
      </c>
      <c r="E37" s="51">
        <v>-106</v>
      </c>
      <c r="F37" s="186">
        <v>780</v>
      </c>
      <c r="G37" s="186">
        <v>996</v>
      </c>
      <c r="H37" s="45">
        <v>0.7831325301204819</v>
      </c>
      <c r="I37" s="51">
        <v>-216</v>
      </c>
      <c r="J37" s="45">
        <v>0.81794871794871793</v>
      </c>
      <c r="K37" s="45">
        <v>0.74698795180722888</v>
      </c>
      <c r="L37" s="58">
        <v>7.0960766141489051E-2</v>
      </c>
    </row>
    <row r="38" spans="1:64" x14ac:dyDescent="0.4">
      <c r="A38" s="38" t="s">
        <v>108</v>
      </c>
      <c r="B38" s="182">
        <v>312</v>
      </c>
      <c r="C38" s="182">
        <v>281</v>
      </c>
      <c r="D38" s="35">
        <v>1.1103202846975089</v>
      </c>
      <c r="E38" s="36">
        <v>31</v>
      </c>
      <c r="F38" s="182">
        <v>390</v>
      </c>
      <c r="G38" s="182">
        <v>390</v>
      </c>
      <c r="H38" s="35">
        <v>1</v>
      </c>
      <c r="I38" s="36">
        <v>0</v>
      </c>
      <c r="J38" s="35">
        <v>0.8</v>
      </c>
      <c r="K38" s="35">
        <v>0.72051282051282051</v>
      </c>
      <c r="L38" s="34">
        <v>7.9487179487179538E-2</v>
      </c>
    </row>
    <row r="39" spans="1:64" s="29" customFormat="1" x14ac:dyDescent="0.4">
      <c r="A39" s="66" t="s">
        <v>107</v>
      </c>
      <c r="B39" s="145">
        <v>68689</v>
      </c>
      <c r="C39" s="145">
        <v>66390</v>
      </c>
      <c r="D39" s="65">
        <v>1.0346287091429431</v>
      </c>
      <c r="E39" s="80">
        <v>2299</v>
      </c>
      <c r="F39" s="145">
        <v>117479</v>
      </c>
      <c r="G39" s="145">
        <v>122563</v>
      </c>
      <c r="H39" s="65">
        <v>0.9585192921191551</v>
      </c>
      <c r="I39" s="80">
        <v>-5084</v>
      </c>
      <c r="J39" s="65">
        <v>0.5846917321393611</v>
      </c>
      <c r="K39" s="65">
        <v>0.5416806050765729</v>
      </c>
      <c r="L39" s="75">
        <v>4.3011127062788201E-2</v>
      </c>
    </row>
    <row r="40" spans="1:64" x14ac:dyDescent="0.4">
      <c r="A40" s="38" t="s">
        <v>84</v>
      </c>
      <c r="B40" s="189">
        <v>27316</v>
      </c>
      <c r="C40" s="190">
        <v>24710</v>
      </c>
      <c r="D40" s="39">
        <v>1.1054633751517604</v>
      </c>
      <c r="E40" s="43">
        <v>2606</v>
      </c>
      <c r="F40" s="189">
        <v>44158</v>
      </c>
      <c r="G40" s="182">
        <v>43430</v>
      </c>
      <c r="H40" s="42">
        <v>1.0167626064932074</v>
      </c>
      <c r="I40" s="48">
        <v>728</v>
      </c>
      <c r="J40" s="35">
        <v>0.61859685674170029</v>
      </c>
      <c r="K40" s="35">
        <v>0.56896154731752246</v>
      </c>
      <c r="L40" s="46">
        <v>4.963530942417782E-2</v>
      </c>
    </row>
    <row r="41" spans="1:64" x14ac:dyDescent="0.4">
      <c r="A41" s="38" t="s">
        <v>165</v>
      </c>
      <c r="B41" s="183">
        <v>1668</v>
      </c>
      <c r="C41" s="198">
        <v>1582</v>
      </c>
      <c r="D41" s="45">
        <v>1.0543615676359039</v>
      </c>
      <c r="E41" s="43">
        <v>86</v>
      </c>
      <c r="F41" s="183">
        <v>2154</v>
      </c>
      <c r="G41" s="197">
        <v>2156</v>
      </c>
      <c r="H41" s="42">
        <v>0.9990723562152134</v>
      </c>
      <c r="I41" s="48">
        <v>-2</v>
      </c>
      <c r="J41" s="35">
        <v>0.77437325905292476</v>
      </c>
      <c r="K41" s="35">
        <v>0.73376623376623373</v>
      </c>
      <c r="L41" s="46">
        <v>4.0607025286691023E-2</v>
      </c>
    </row>
    <row r="42" spans="1:64" x14ac:dyDescent="0.4">
      <c r="A42" s="38" t="s">
        <v>105</v>
      </c>
      <c r="B42" s="183">
        <v>3912</v>
      </c>
      <c r="C42" s="197">
        <v>2817</v>
      </c>
      <c r="D42" s="45">
        <v>1.3887113951011714</v>
      </c>
      <c r="E42" s="43">
        <v>1095</v>
      </c>
      <c r="F42" s="183">
        <v>6490</v>
      </c>
      <c r="G42" s="197">
        <v>6103</v>
      </c>
      <c r="H42" s="50">
        <v>1.0634114369981975</v>
      </c>
      <c r="I42" s="48">
        <v>387</v>
      </c>
      <c r="J42" s="35">
        <v>0.60277349768875188</v>
      </c>
      <c r="K42" s="35">
        <v>0.46157627396362444</v>
      </c>
      <c r="L42" s="46">
        <v>0.14119722372512744</v>
      </c>
    </row>
    <row r="43" spans="1:64" x14ac:dyDescent="0.4">
      <c r="A43" s="44" t="s">
        <v>104</v>
      </c>
      <c r="B43" s="183">
        <v>6033</v>
      </c>
      <c r="C43" s="197">
        <v>6763</v>
      </c>
      <c r="D43" s="47">
        <v>0.89205973680319384</v>
      </c>
      <c r="E43" s="48">
        <v>-730</v>
      </c>
      <c r="F43" s="183">
        <v>10710</v>
      </c>
      <c r="G43" s="200">
        <v>12450</v>
      </c>
      <c r="H43" s="50">
        <v>0.8602409638554217</v>
      </c>
      <c r="I43" s="53">
        <v>-1740</v>
      </c>
      <c r="J43" s="47">
        <v>0.56330532212885154</v>
      </c>
      <c r="K43" s="47">
        <v>0.54321285140562248</v>
      </c>
      <c r="L43" s="55">
        <v>2.0092470723229061E-2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3816</v>
      </c>
      <c r="C44" s="199">
        <v>4075</v>
      </c>
      <c r="D44" s="47">
        <v>0.93644171779141105</v>
      </c>
      <c r="E44" s="48">
        <v>-259</v>
      </c>
      <c r="F44" s="183">
        <v>7059</v>
      </c>
      <c r="G44" s="197">
        <v>7240</v>
      </c>
      <c r="H44" s="50">
        <v>0.97499999999999998</v>
      </c>
      <c r="I44" s="53">
        <v>-181</v>
      </c>
      <c r="J44" s="47">
        <v>0.54058648533786657</v>
      </c>
      <c r="K44" s="56">
        <v>0.56284530386740328</v>
      </c>
      <c r="L44" s="55">
        <v>-2.2258818529536706E-2</v>
      </c>
    </row>
    <row r="45" spans="1:64" x14ac:dyDescent="0.4">
      <c r="A45" s="38" t="s">
        <v>82</v>
      </c>
      <c r="B45" s="183">
        <v>8900</v>
      </c>
      <c r="C45" s="197">
        <v>9002</v>
      </c>
      <c r="D45" s="49">
        <v>0.9886691846256388</v>
      </c>
      <c r="E45" s="52">
        <v>-102</v>
      </c>
      <c r="F45" s="183">
        <v>17240</v>
      </c>
      <c r="G45" s="198">
        <v>20620</v>
      </c>
      <c r="H45" s="47">
        <v>0.83608147429679924</v>
      </c>
      <c r="I45" s="48">
        <v>-3380</v>
      </c>
      <c r="J45" s="49">
        <v>0.51624129930394436</v>
      </c>
      <c r="K45" s="47">
        <v>0.43656644034917558</v>
      </c>
      <c r="L45" s="46">
        <v>7.9674858954768779E-2</v>
      </c>
    </row>
    <row r="46" spans="1:64" x14ac:dyDescent="0.4">
      <c r="A46" s="38" t="s">
        <v>83</v>
      </c>
      <c r="B46" s="188">
        <v>5743</v>
      </c>
      <c r="C46" s="182">
        <v>6562</v>
      </c>
      <c r="D46" s="49">
        <v>0.87519049070405364</v>
      </c>
      <c r="E46" s="53">
        <v>-819</v>
      </c>
      <c r="F46" s="188">
        <v>10800</v>
      </c>
      <c r="G46" s="182">
        <v>11226</v>
      </c>
      <c r="H46" s="47">
        <v>0.96205237840726887</v>
      </c>
      <c r="I46" s="48">
        <v>-426</v>
      </c>
      <c r="J46" s="47">
        <v>0.53175925925925926</v>
      </c>
      <c r="K46" s="47">
        <v>0.58453589880634238</v>
      </c>
      <c r="L46" s="46">
        <v>-5.2776639547083115E-2</v>
      </c>
    </row>
    <row r="47" spans="1:64" x14ac:dyDescent="0.4">
      <c r="A47" s="38" t="s">
        <v>81</v>
      </c>
      <c r="B47" s="187">
        <v>1861</v>
      </c>
      <c r="C47" s="182">
        <v>1650</v>
      </c>
      <c r="D47" s="49">
        <v>1.1278787878787879</v>
      </c>
      <c r="E47" s="48">
        <v>211</v>
      </c>
      <c r="F47" s="187">
        <v>2700</v>
      </c>
      <c r="G47" s="182">
        <v>2790</v>
      </c>
      <c r="H47" s="42">
        <v>0.967741935483871</v>
      </c>
      <c r="I47" s="36">
        <v>-90</v>
      </c>
      <c r="J47" s="35">
        <v>0.68925925925925924</v>
      </c>
      <c r="K47" s="47">
        <v>0.59139784946236562</v>
      </c>
      <c r="L47" s="46">
        <v>9.7861409796893617E-2</v>
      </c>
    </row>
    <row r="48" spans="1:64" x14ac:dyDescent="0.4">
      <c r="A48" s="38" t="s">
        <v>164</v>
      </c>
      <c r="B48" s="183">
        <v>677</v>
      </c>
      <c r="C48" s="186">
        <v>790</v>
      </c>
      <c r="D48" s="45">
        <v>0.85696202531645571</v>
      </c>
      <c r="E48" s="43">
        <v>-113</v>
      </c>
      <c r="F48" s="183">
        <v>1494</v>
      </c>
      <c r="G48" s="197">
        <v>1660</v>
      </c>
      <c r="H48" s="42">
        <v>0.9</v>
      </c>
      <c r="I48" s="36">
        <v>-166</v>
      </c>
      <c r="J48" s="35">
        <v>0.45314591700133866</v>
      </c>
      <c r="K48" s="35">
        <v>0.4759036144578313</v>
      </c>
      <c r="L48" s="34">
        <v>-2.2757697456492643E-2</v>
      </c>
    </row>
    <row r="49" spans="1:12" x14ac:dyDescent="0.4">
      <c r="A49" s="38" t="s">
        <v>80</v>
      </c>
      <c r="B49" s="185">
        <v>1764</v>
      </c>
      <c r="C49" s="182">
        <v>1751</v>
      </c>
      <c r="D49" s="45">
        <v>1.007424328954883</v>
      </c>
      <c r="E49" s="43">
        <v>13</v>
      </c>
      <c r="F49" s="185">
        <v>2700</v>
      </c>
      <c r="G49" s="182">
        <v>2511</v>
      </c>
      <c r="H49" s="42">
        <v>1.075268817204301</v>
      </c>
      <c r="I49" s="36">
        <v>189</v>
      </c>
      <c r="J49" s="35">
        <v>0.65333333333333332</v>
      </c>
      <c r="K49" s="35">
        <v>0.69733174034249301</v>
      </c>
      <c r="L49" s="34">
        <v>-4.399840700915969E-2</v>
      </c>
    </row>
    <row r="50" spans="1:12" x14ac:dyDescent="0.4">
      <c r="A50" s="44" t="s">
        <v>78</v>
      </c>
      <c r="B50" s="183">
        <v>1395</v>
      </c>
      <c r="C50" s="184">
        <v>1257</v>
      </c>
      <c r="D50" s="45">
        <v>1.1097852028639619</v>
      </c>
      <c r="E50" s="43">
        <v>138</v>
      </c>
      <c r="F50" s="183">
        <v>2700</v>
      </c>
      <c r="G50" s="184">
        <v>2789</v>
      </c>
      <c r="H50" s="42">
        <v>0.96808892076012909</v>
      </c>
      <c r="I50" s="36">
        <v>-89</v>
      </c>
      <c r="J50" s="35">
        <v>0.51666666666666672</v>
      </c>
      <c r="K50" s="42">
        <v>0.4506991753316601</v>
      </c>
      <c r="L50" s="41">
        <v>6.5967491335006623E-2</v>
      </c>
    </row>
    <row r="51" spans="1:12" x14ac:dyDescent="0.4">
      <c r="A51" s="38" t="s">
        <v>101</v>
      </c>
      <c r="B51" s="183">
        <v>0</v>
      </c>
      <c r="C51" s="182">
        <v>0</v>
      </c>
      <c r="D51" s="45" t="e">
        <v>#DIV/0!</v>
      </c>
      <c r="E51" s="36">
        <v>0</v>
      </c>
      <c r="F51" s="183">
        <v>0</v>
      </c>
      <c r="G51" s="182">
        <v>0</v>
      </c>
      <c r="H51" s="42" t="e">
        <v>#DIV/0!</v>
      </c>
      <c r="I51" s="36">
        <v>0</v>
      </c>
      <c r="J51" s="35" t="e">
        <v>#DIV/0!</v>
      </c>
      <c r="K51" s="35" t="e">
        <v>#DIV/0!</v>
      </c>
      <c r="L51" s="34" t="e">
        <v>#DIV/0!</v>
      </c>
    </row>
    <row r="52" spans="1:12" x14ac:dyDescent="0.4">
      <c r="A52" s="38" t="s">
        <v>79</v>
      </c>
      <c r="B52" s="183">
        <v>1204</v>
      </c>
      <c r="C52" s="182">
        <v>1042</v>
      </c>
      <c r="D52" s="45">
        <v>1.1554702495201536</v>
      </c>
      <c r="E52" s="36">
        <v>162</v>
      </c>
      <c r="F52" s="183">
        <v>2694</v>
      </c>
      <c r="G52" s="182">
        <v>2788</v>
      </c>
      <c r="H52" s="35">
        <v>0.96628407460545196</v>
      </c>
      <c r="I52" s="36">
        <v>-94</v>
      </c>
      <c r="J52" s="35">
        <v>0.44691907943578324</v>
      </c>
      <c r="K52" s="35">
        <v>0.37374461979913914</v>
      </c>
      <c r="L52" s="34">
        <v>7.3174459636644096E-2</v>
      </c>
    </row>
    <row r="53" spans="1:12" x14ac:dyDescent="0.4">
      <c r="A53" s="38" t="s">
        <v>75</v>
      </c>
      <c r="B53" s="183">
        <v>2598</v>
      </c>
      <c r="C53" s="182">
        <v>2543</v>
      </c>
      <c r="D53" s="45">
        <v>1.0216279984270547</v>
      </c>
      <c r="E53" s="36">
        <v>55</v>
      </c>
      <c r="F53" s="183">
        <v>3720</v>
      </c>
      <c r="G53" s="182">
        <v>3780</v>
      </c>
      <c r="H53" s="35">
        <v>0.98412698412698407</v>
      </c>
      <c r="I53" s="36">
        <v>-60</v>
      </c>
      <c r="J53" s="35">
        <v>0.69838709677419353</v>
      </c>
      <c r="K53" s="35">
        <v>0.67275132275132277</v>
      </c>
      <c r="L53" s="34">
        <v>2.5635774022870761E-2</v>
      </c>
    </row>
    <row r="54" spans="1:12" x14ac:dyDescent="0.4">
      <c r="A54" s="38" t="s">
        <v>77</v>
      </c>
      <c r="B54" s="183">
        <v>759</v>
      </c>
      <c r="C54" s="182">
        <v>837</v>
      </c>
      <c r="D54" s="45">
        <v>0.90681003584229392</v>
      </c>
      <c r="E54" s="36">
        <v>-78</v>
      </c>
      <c r="F54" s="183">
        <v>1200</v>
      </c>
      <c r="G54" s="182">
        <v>1360</v>
      </c>
      <c r="H54" s="35">
        <v>0.88235294117647056</v>
      </c>
      <c r="I54" s="36">
        <v>-160</v>
      </c>
      <c r="J54" s="35">
        <v>0.63249999999999995</v>
      </c>
      <c r="K54" s="35">
        <v>0.61544117647058827</v>
      </c>
      <c r="L54" s="34">
        <v>1.7058823529411682E-2</v>
      </c>
    </row>
    <row r="55" spans="1:12" x14ac:dyDescent="0.4">
      <c r="A55" s="38" t="s">
        <v>76</v>
      </c>
      <c r="B55" s="183">
        <v>1043</v>
      </c>
      <c r="C55" s="182">
        <v>1009</v>
      </c>
      <c r="D55" s="45">
        <v>1.0336967294350843</v>
      </c>
      <c r="E55" s="36">
        <v>34</v>
      </c>
      <c r="F55" s="183">
        <v>1660</v>
      </c>
      <c r="G55" s="182">
        <v>1660</v>
      </c>
      <c r="H55" s="35">
        <v>1</v>
      </c>
      <c r="I55" s="36">
        <v>0</v>
      </c>
      <c r="J55" s="35">
        <v>0.62831325301204821</v>
      </c>
      <c r="K55" s="35">
        <v>0.60783132530120487</v>
      </c>
      <c r="L55" s="34">
        <v>2.048192771084334E-2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163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194"/>
      <c r="C59" s="193"/>
      <c r="D59" s="128"/>
      <c r="E59" s="127"/>
      <c r="F59" s="194"/>
      <c r="G59" s="193"/>
      <c r="H59" s="128"/>
      <c r="I59" s="127"/>
      <c r="J59" s="126"/>
      <c r="K59" s="126"/>
      <c r="L59" s="125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2009年1月上旬航空旅客輸送実績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４月(中旬)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58" t="s">
        <v>138</v>
      </c>
      <c r="C4" s="258" t="s">
        <v>137</v>
      </c>
      <c r="D4" s="261" t="s">
        <v>90</v>
      </c>
      <c r="E4" s="261"/>
      <c r="F4" s="258" t="str">
        <f>+B4</f>
        <v>(08'4/11～20)</v>
      </c>
      <c r="G4" s="258" t="str">
        <f>+C4</f>
        <v>(07'4/11～20)</v>
      </c>
      <c r="H4" s="261" t="s">
        <v>90</v>
      </c>
      <c r="I4" s="261"/>
      <c r="J4" s="258" t="str">
        <f>+B4</f>
        <v>(08'4/11～20)</v>
      </c>
      <c r="K4" s="258" t="str">
        <f>+C4</f>
        <v>(07'4/11～20)</v>
      </c>
      <c r="L4" s="259" t="s">
        <v>88</v>
      </c>
    </row>
    <row r="5" spans="1:17" s="64" customFormat="1" x14ac:dyDescent="0.4">
      <c r="A5" s="261"/>
      <c r="B5" s="258"/>
      <c r="C5" s="25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f>+B7+B39+B56</f>
        <v>176610</v>
      </c>
      <c r="C6" s="110">
        <f>+C7+C39+C56</f>
        <v>164268</v>
      </c>
      <c r="D6" s="76">
        <f t="shared" ref="D6:D37" si="0">+B6/C6</f>
        <v>1.0751333187230623</v>
      </c>
      <c r="E6" s="77">
        <f t="shared" ref="E6:E37" si="1">+B6-C6</f>
        <v>12342</v>
      </c>
      <c r="F6" s="110">
        <f>+F7+F39+F56</f>
        <v>239006</v>
      </c>
      <c r="G6" s="110">
        <f>+G7+G39+G56</f>
        <v>236606</v>
      </c>
      <c r="H6" s="76">
        <f t="shared" ref="H6:H37" si="2">+F6/G6</f>
        <v>1.0101434452211693</v>
      </c>
      <c r="I6" s="77">
        <f t="shared" ref="I6:I37" si="3">+F6-G6</f>
        <v>2400</v>
      </c>
      <c r="J6" s="76">
        <f t="shared" ref="J6:J37" si="4">+B6/F6</f>
        <v>0.73893542421529168</v>
      </c>
      <c r="K6" s="76">
        <f t="shared" ref="K6:K37" si="5">+C6/G6</f>
        <v>0.69426810816293749</v>
      </c>
      <c r="L6" s="90">
        <f t="shared" ref="L6:L37" si="6">+J6-K6</f>
        <v>4.4667316052354189E-2</v>
      </c>
    </row>
    <row r="7" spans="1:17" s="57" customFormat="1" x14ac:dyDescent="0.4">
      <c r="A7" s="66" t="s">
        <v>87</v>
      </c>
      <c r="B7" s="110">
        <f>+B8+B19+B36</f>
        <v>88187</v>
      </c>
      <c r="C7" s="110">
        <f>+C8+C19+C36</f>
        <v>81298</v>
      </c>
      <c r="D7" s="76">
        <f t="shared" si="0"/>
        <v>1.0847376319220645</v>
      </c>
      <c r="E7" s="77">
        <f t="shared" si="1"/>
        <v>6889</v>
      </c>
      <c r="F7" s="110">
        <f>+F8+F19+F36</f>
        <v>117053</v>
      </c>
      <c r="G7" s="110">
        <f>+G8+G19+G36</f>
        <v>112741</v>
      </c>
      <c r="H7" s="76">
        <f t="shared" si="2"/>
        <v>1.0382469554110749</v>
      </c>
      <c r="I7" s="77">
        <f t="shared" si="3"/>
        <v>4312</v>
      </c>
      <c r="J7" s="76">
        <f t="shared" si="4"/>
        <v>0.75339376180021012</v>
      </c>
      <c r="K7" s="76">
        <f t="shared" si="5"/>
        <v>0.72110412361075382</v>
      </c>
      <c r="L7" s="90">
        <f t="shared" si="6"/>
        <v>3.2289638189456293E-2</v>
      </c>
    </row>
    <row r="8" spans="1:17" x14ac:dyDescent="0.4">
      <c r="A8" s="69" t="s">
        <v>95</v>
      </c>
      <c r="B8" s="121">
        <f>SUM(B9:B18)</f>
        <v>70857</v>
      </c>
      <c r="C8" s="121">
        <f>SUM(C9:C18)</f>
        <v>66098</v>
      </c>
      <c r="D8" s="88">
        <f t="shared" si="0"/>
        <v>1.0719991527731549</v>
      </c>
      <c r="E8" s="74">
        <f t="shared" si="1"/>
        <v>4759</v>
      </c>
      <c r="F8" s="121">
        <f>SUM(F9:F18)</f>
        <v>95313</v>
      </c>
      <c r="G8" s="121">
        <f>SUM(G9:G18)</f>
        <v>92550</v>
      </c>
      <c r="H8" s="88">
        <f t="shared" si="2"/>
        <v>1.0298541329011346</v>
      </c>
      <c r="I8" s="74">
        <f t="shared" si="3"/>
        <v>2763</v>
      </c>
      <c r="J8" s="88">
        <f t="shared" si="4"/>
        <v>0.74341380504233423</v>
      </c>
      <c r="K8" s="88">
        <f t="shared" si="5"/>
        <v>0.71418692598595357</v>
      </c>
      <c r="L8" s="87">
        <f t="shared" si="6"/>
        <v>2.9226879056380661E-2</v>
      </c>
    </row>
    <row r="9" spans="1:17" x14ac:dyDescent="0.4">
      <c r="A9" s="37" t="s">
        <v>84</v>
      </c>
      <c r="B9" s="120">
        <v>39512</v>
      </c>
      <c r="C9" s="120">
        <v>35079</v>
      </c>
      <c r="D9" s="82">
        <f t="shared" si="0"/>
        <v>1.1263719034179993</v>
      </c>
      <c r="E9" s="83">
        <f t="shared" si="1"/>
        <v>4433</v>
      </c>
      <c r="F9" s="120">
        <v>51966</v>
      </c>
      <c r="G9" s="120">
        <v>49458</v>
      </c>
      <c r="H9" s="82">
        <f t="shared" si="2"/>
        <v>1.0507096930729103</v>
      </c>
      <c r="I9" s="83">
        <f t="shared" si="3"/>
        <v>2508</v>
      </c>
      <c r="J9" s="82">
        <f t="shared" si="4"/>
        <v>0.76034330138937001</v>
      </c>
      <c r="K9" s="82">
        <f t="shared" si="5"/>
        <v>0.709268470217154</v>
      </c>
      <c r="L9" s="81">
        <f t="shared" si="6"/>
        <v>5.1074831172216006E-2</v>
      </c>
    </row>
    <row r="10" spans="1:17" x14ac:dyDescent="0.4">
      <c r="A10" s="38" t="s">
        <v>86</v>
      </c>
      <c r="B10" s="120">
        <v>4853</v>
      </c>
      <c r="C10" s="120">
        <v>4755</v>
      </c>
      <c r="D10" s="84">
        <f t="shared" si="0"/>
        <v>1.0206098843322817</v>
      </c>
      <c r="E10" s="71">
        <f t="shared" si="1"/>
        <v>98</v>
      </c>
      <c r="F10" s="120">
        <v>5000</v>
      </c>
      <c r="G10" s="120">
        <v>5000</v>
      </c>
      <c r="H10" s="84">
        <f t="shared" si="2"/>
        <v>1</v>
      </c>
      <c r="I10" s="71">
        <f t="shared" si="3"/>
        <v>0</v>
      </c>
      <c r="J10" s="84">
        <f t="shared" si="4"/>
        <v>0.97060000000000002</v>
      </c>
      <c r="K10" s="84">
        <f t="shared" si="5"/>
        <v>0.95099999999999996</v>
      </c>
      <c r="L10" s="89">
        <f t="shared" si="6"/>
        <v>1.9600000000000062E-2</v>
      </c>
    </row>
    <row r="11" spans="1:17" x14ac:dyDescent="0.4">
      <c r="A11" s="38" t="s">
        <v>104</v>
      </c>
      <c r="B11" s="120">
        <v>7136</v>
      </c>
      <c r="C11" s="120">
        <v>5345</v>
      </c>
      <c r="D11" s="84">
        <f t="shared" si="0"/>
        <v>1.3350795135640785</v>
      </c>
      <c r="E11" s="71">
        <f t="shared" si="1"/>
        <v>1791</v>
      </c>
      <c r="F11" s="120">
        <v>10442</v>
      </c>
      <c r="G11" s="120">
        <v>9060</v>
      </c>
      <c r="H11" s="84">
        <f t="shared" si="2"/>
        <v>1.1525386313465784</v>
      </c>
      <c r="I11" s="71">
        <f t="shared" si="3"/>
        <v>1382</v>
      </c>
      <c r="J11" s="84">
        <f t="shared" si="4"/>
        <v>0.68339398582647004</v>
      </c>
      <c r="K11" s="84">
        <f t="shared" si="5"/>
        <v>0.58995584988962468</v>
      </c>
      <c r="L11" s="89">
        <f t="shared" si="6"/>
        <v>9.3438135936845357E-2</v>
      </c>
    </row>
    <row r="12" spans="1:17" x14ac:dyDescent="0.4">
      <c r="A12" s="38" t="s">
        <v>82</v>
      </c>
      <c r="B12" s="120">
        <v>6630</v>
      </c>
      <c r="C12" s="120">
        <v>6709</v>
      </c>
      <c r="D12" s="84">
        <f t="shared" si="0"/>
        <v>0.98822477269339692</v>
      </c>
      <c r="E12" s="71">
        <f t="shared" si="1"/>
        <v>-79</v>
      </c>
      <c r="F12" s="120">
        <v>10655</v>
      </c>
      <c r="G12" s="120">
        <v>8033</v>
      </c>
      <c r="H12" s="84">
        <f t="shared" si="2"/>
        <v>1.3264035852110045</v>
      </c>
      <c r="I12" s="71">
        <f t="shared" si="3"/>
        <v>2622</v>
      </c>
      <c r="J12" s="84">
        <f t="shared" si="4"/>
        <v>0.62224307836696391</v>
      </c>
      <c r="K12" s="84">
        <f t="shared" si="5"/>
        <v>0.83517988298269641</v>
      </c>
      <c r="L12" s="89">
        <f t="shared" si="6"/>
        <v>-0.2129368046157325</v>
      </c>
    </row>
    <row r="13" spans="1:17" x14ac:dyDescent="0.4">
      <c r="A13" s="38" t="s">
        <v>83</v>
      </c>
      <c r="B13" s="120">
        <v>8467</v>
      </c>
      <c r="C13" s="120">
        <v>6871</v>
      </c>
      <c r="D13" s="84">
        <f t="shared" si="0"/>
        <v>1.232280599621598</v>
      </c>
      <c r="E13" s="71">
        <f t="shared" si="1"/>
        <v>1596</v>
      </c>
      <c r="F13" s="120">
        <v>12370</v>
      </c>
      <c r="G13" s="120">
        <v>10920</v>
      </c>
      <c r="H13" s="84">
        <f t="shared" si="2"/>
        <v>1.1327838827838828</v>
      </c>
      <c r="I13" s="71">
        <f t="shared" si="3"/>
        <v>1450</v>
      </c>
      <c r="J13" s="84">
        <f t="shared" si="4"/>
        <v>0.68447857720291028</v>
      </c>
      <c r="K13" s="84">
        <f t="shared" si="5"/>
        <v>0.6292124542124542</v>
      </c>
      <c r="L13" s="89">
        <f t="shared" si="6"/>
        <v>5.5266122990456079E-2</v>
      </c>
    </row>
    <row r="14" spans="1:17" x14ac:dyDescent="0.4">
      <c r="A14" s="38" t="s">
        <v>128</v>
      </c>
      <c r="B14" s="120">
        <v>0</v>
      </c>
      <c r="C14" s="120">
        <v>3046</v>
      </c>
      <c r="D14" s="84">
        <f t="shared" si="0"/>
        <v>0</v>
      </c>
      <c r="E14" s="71">
        <f t="shared" si="1"/>
        <v>-3046</v>
      </c>
      <c r="F14" s="120">
        <v>0</v>
      </c>
      <c r="G14" s="120">
        <v>5133</v>
      </c>
      <c r="H14" s="84">
        <f t="shared" si="2"/>
        <v>0</v>
      </c>
      <c r="I14" s="71">
        <f t="shared" si="3"/>
        <v>-5133</v>
      </c>
      <c r="J14" s="84" t="e">
        <f t="shared" si="4"/>
        <v>#DIV/0!</v>
      </c>
      <c r="K14" s="84">
        <f t="shared" si="5"/>
        <v>0.59341515682836543</v>
      </c>
      <c r="L14" s="89" t="e">
        <f t="shared" si="6"/>
        <v>#DIV/0!</v>
      </c>
    </row>
    <row r="15" spans="1:17" x14ac:dyDescent="0.4">
      <c r="A15" s="40" t="s">
        <v>127</v>
      </c>
      <c r="B15" s="120">
        <v>0</v>
      </c>
      <c r="C15" s="120">
        <v>0</v>
      </c>
      <c r="D15" s="84" t="e">
        <f t="shared" si="0"/>
        <v>#DIV/0!</v>
      </c>
      <c r="E15" s="85">
        <f t="shared" si="1"/>
        <v>0</v>
      </c>
      <c r="F15" s="120">
        <v>0</v>
      </c>
      <c r="G15" s="120">
        <v>0</v>
      </c>
      <c r="H15" s="82" t="e">
        <f t="shared" si="2"/>
        <v>#DIV/0!</v>
      </c>
      <c r="I15" s="83">
        <f t="shared" si="3"/>
        <v>0</v>
      </c>
      <c r="J15" s="84" t="e">
        <f t="shared" si="4"/>
        <v>#DIV/0!</v>
      </c>
      <c r="K15" s="84" t="e">
        <f t="shared" si="5"/>
        <v>#DIV/0!</v>
      </c>
      <c r="L15" s="171" t="e">
        <f t="shared" si="6"/>
        <v>#DIV/0!</v>
      </c>
    </row>
    <row r="16" spans="1:17" x14ac:dyDescent="0.4">
      <c r="A16" s="44" t="s">
        <v>103</v>
      </c>
      <c r="B16" s="120">
        <v>4259</v>
      </c>
      <c r="C16" s="120">
        <v>4293</v>
      </c>
      <c r="D16" s="84">
        <f t="shared" si="0"/>
        <v>0.99208013044491028</v>
      </c>
      <c r="E16" s="71">
        <f t="shared" si="1"/>
        <v>-34</v>
      </c>
      <c r="F16" s="120">
        <v>4880</v>
      </c>
      <c r="G16" s="120">
        <v>4946</v>
      </c>
      <c r="H16" s="82">
        <f t="shared" si="2"/>
        <v>0.98665588354225642</v>
      </c>
      <c r="I16" s="83">
        <f t="shared" si="3"/>
        <v>-66</v>
      </c>
      <c r="J16" s="86">
        <f t="shared" si="4"/>
        <v>0.87274590163934429</v>
      </c>
      <c r="K16" s="86">
        <f t="shared" si="5"/>
        <v>0.86797412050141531</v>
      </c>
      <c r="L16" s="78">
        <f t="shared" si="6"/>
        <v>4.7717811379289765E-3</v>
      </c>
    </row>
    <row r="17" spans="1:12" x14ac:dyDescent="0.4">
      <c r="A17" s="44" t="s">
        <v>126</v>
      </c>
      <c r="B17" s="120">
        <v>0</v>
      </c>
      <c r="C17" s="120">
        <v>0</v>
      </c>
      <c r="D17" s="84" t="e">
        <f t="shared" si="0"/>
        <v>#DIV/0!</v>
      </c>
      <c r="E17" s="85">
        <f t="shared" si="1"/>
        <v>0</v>
      </c>
      <c r="F17" s="120">
        <v>0</v>
      </c>
      <c r="G17" s="120">
        <v>0</v>
      </c>
      <c r="H17" s="82" t="e">
        <f t="shared" si="2"/>
        <v>#DIV/0!</v>
      </c>
      <c r="I17" s="83">
        <f t="shared" si="3"/>
        <v>0</v>
      </c>
      <c r="J17" s="79" t="e">
        <f t="shared" si="4"/>
        <v>#DIV/0!</v>
      </c>
      <c r="K17" s="79" t="e">
        <f t="shared" si="5"/>
        <v>#DIV/0!</v>
      </c>
      <c r="L17" s="78" t="e">
        <f t="shared" si="6"/>
        <v>#DIV/0!</v>
      </c>
    </row>
    <row r="18" spans="1:12" x14ac:dyDescent="0.4">
      <c r="A18" s="33" t="s">
        <v>125</v>
      </c>
      <c r="B18" s="164">
        <v>0</v>
      </c>
      <c r="C18" s="164">
        <v>0</v>
      </c>
      <c r="D18" s="86" t="e">
        <f t="shared" si="0"/>
        <v>#DIV/0!</v>
      </c>
      <c r="E18" s="67">
        <f t="shared" si="1"/>
        <v>0</v>
      </c>
      <c r="F18" s="164">
        <v>0</v>
      </c>
      <c r="G18" s="164">
        <v>0</v>
      </c>
      <c r="H18" s="86" t="e">
        <f t="shared" si="2"/>
        <v>#DIV/0!</v>
      </c>
      <c r="I18" s="85">
        <f t="shared" si="3"/>
        <v>0</v>
      </c>
      <c r="J18" s="95" t="e">
        <f t="shared" si="4"/>
        <v>#DIV/0!</v>
      </c>
      <c r="K18" s="79" t="e">
        <f t="shared" si="5"/>
        <v>#DIV/0!</v>
      </c>
      <c r="L18" s="78" t="e">
        <f t="shared" si="6"/>
        <v>#DIV/0!</v>
      </c>
    </row>
    <row r="19" spans="1:12" x14ac:dyDescent="0.4">
      <c r="A19" s="69" t="s">
        <v>94</v>
      </c>
      <c r="B19" s="121">
        <f>SUM(B20:B35)</f>
        <v>16836</v>
      </c>
      <c r="C19" s="121">
        <f>SUM(C20:C35)</f>
        <v>14674</v>
      </c>
      <c r="D19" s="88">
        <f t="shared" si="0"/>
        <v>1.1473354231974922</v>
      </c>
      <c r="E19" s="74">
        <f t="shared" si="1"/>
        <v>2162</v>
      </c>
      <c r="F19" s="121">
        <f>SUM(F20:F35)</f>
        <v>20960</v>
      </c>
      <c r="G19" s="121">
        <f>SUM(G20:G35)</f>
        <v>19450</v>
      </c>
      <c r="H19" s="88">
        <f t="shared" si="2"/>
        <v>1.0776349614395886</v>
      </c>
      <c r="I19" s="74">
        <f t="shared" si="3"/>
        <v>1510</v>
      </c>
      <c r="J19" s="88">
        <f t="shared" si="4"/>
        <v>0.80324427480916027</v>
      </c>
      <c r="K19" s="88">
        <f t="shared" si="5"/>
        <v>0.75444730077120825</v>
      </c>
      <c r="L19" s="87">
        <f t="shared" si="6"/>
        <v>4.8796974037952023E-2</v>
      </c>
    </row>
    <row r="20" spans="1:12" x14ac:dyDescent="0.4">
      <c r="A20" s="37" t="s">
        <v>124</v>
      </c>
      <c r="B20" s="111">
        <v>909</v>
      </c>
      <c r="C20" s="120">
        <v>740</v>
      </c>
      <c r="D20" s="82">
        <f t="shared" si="0"/>
        <v>1.2283783783783784</v>
      </c>
      <c r="E20" s="83">
        <f t="shared" si="1"/>
        <v>169</v>
      </c>
      <c r="F20" s="120">
        <v>1500</v>
      </c>
      <c r="G20" s="115">
        <v>1500</v>
      </c>
      <c r="H20" s="82">
        <f t="shared" si="2"/>
        <v>1</v>
      </c>
      <c r="I20" s="83">
        <f t="shared" si="3"/>
        <v>0</v>
      </c>
      <c r="J20" s="82">
        <f t="shared" si="4"/>
        <v>0.60599999999999998</v>
      </c>
      <c r="K20" s="82">
        <f t="shared" si="5"/>
        <v>0.49333333333333335</v>
      </c>
      <c r="L20" s="81">
        <f t="shared" si="6"/>
        <v>0.11266666666666664</v>
      </c>
    </row>
    <row r="21" spans="1:12" x14ac:dyDescent="0.4">
      <c r="A21" s="38" t="s">
        <v>104</v>
      </c>
      <c r="B21" s="28">
        <v>1227</v>
      </c>
      <c r="C21" s="120">
        <v>1096</v>
      </c>
      <c r="D21" s="84">
        <f t="shared" si="0"/>
        <v>1.1195255474452555</v>
      </c>
      <c r="E21" s="71">
        <f t="shared" si="1"/>
        <v>131</v>
      </c>
      <c r="F21" s="120">
        <v>1500</v>
      </c>
      <c r="G21" s="115">
        <v>1500</v>
      </c>
      <c r="H21" s="84">
        <f t="shared" si="2"/>
        <v>1</v>
      </c>
      <c r="I21" s="71">
        <f t="shared" si="3"/>
        <v>0</v>
      </c>
      <c r="J21" s="84">
        <f t="shared" si="4"/>
        <v>0.81799999999999995</v>
      </c>
      <c r="K21" s="84">
        <f t="shared" si="5"/>
        <v>0.73066666666666669</v>
      </c>
      <c r="L21" s="89">
        <f t="shared" si="6"/>
        <v>8.7333333333333263E-2</v>
      </c>
    </row>
    <row r="22" spans="1:12" x14ac:dyDescent="0.4">
      <c r="A22" s="38" t="s">
        <v>123</v>
      </c>
      <c r="B22" s="111">
        <v>1103</v>
      </c>
      <c r="C22" s="120">
        <v>705</v>
      </c>
      <c r="D22" s="84">
        <f t="shared" si="0"/>
        <v>1.5645390070921985</v>
      </c>
      <c r="E22" s="71">
        <f t="shared" si="1"/>
        <v>398</v>
      </c>
      <c r="F22" s="120">
        <v>1460</v>
      </c>
      <c r="G22" s="115">
        <v>1450</v>
      </c>
      <c r="H22" s="84">
        <f t="shared" si="2"/>
        <v>1.0068965517241379</v>
      </c>
      <c r="I22" s="71">
        <f t="shared" si="3"/>
        <v>10</v>
      </c>
      <c r="J22" s="84">
        <f t="shared" si="4"/>
        <v>0.7554794520547945</v>
      </c>
      <c r="K22" s="84">
        <f t="shared" si="5"/>
        <v>0.48620689655172411</v>
      </c>
      <c r="L22" s="89">
        <f t="shared" si="6"/>
        <v>0.26927255550307039</v>
      </c>
    </row>
    <row r="23" spans="1:12" x14ac:dyDescent="0.4">
      <c r="A23" s="38" t="s">
        <v>122</v>
      </c>
      <c r="B23" s="111">
        <v>2672</v>
      </c>
      <c r="C23" s="120">
        <v>2712</v>
      </c>
      <c r="D23" s="84">
        <f t="shared" si="0"/>
        <v>0.98525073746312686</v>
      </c>
      <c r="E23" s="71">
        <f t="shared" si="1"/>
        <v>-40</v>
      </c>
      <c r="F23" s="120">
        <v>3000</v>
      </c>
      <c r="G23" s="115">
        <v>3000</v>
      </c>
      <c r="H23" s="84">
        <f t="shared" si="2"/>
        <v>1</v>
      </c>
      <c r="I23" s="71">
        <f t="shared" si="3"/>
        <v>0</v>
      </c>
      <c r="J23" s="84">
        <f t="shared" si="4"/>
        <v>0.89066666666666672</v>
      </c>
      <c r="K23" s="84">
        <f t="shared" si="5"/>
        <v>0.90400000000000003</v>
      </c>
      <c r="L23" s="89">
        <f t="shared" si="6"/>
        <v>-1.3333333333333308E-2</v>
      </c>
    </row>
    <row r="24" spans="1:12" x14ac:dyDescent="0.4">
      <c r="A24" s="38" t="s">
        <v>121</v>
      </c>
      <c r="B24" s="113">
        <v>1359</v>
      </c>
      <c r="C24" s="120">
        <v>1382</v>
      </c>
      <c r="D24" s="79">
        <f t="shared" si="0"/>
        <v>0.98335745296671495</v>
      </c>
      <c r="E24" s="70">
        <f t="shared" si="1"/>
        <v>-23</v>
      </c>
      <c r="F24" s="120">
        <v>1500</v>
      </c>
      <c r="G24" s="115">
        <v>1500</v>
      </c>
      <c r="H24" s="79">
        <f t="shared" si="2"/>
        <v>1</v>
      </c>
      <c r="I24" s="70">
        <f t="shared" si="3"/>
        <v>0</v>
      </c>
      <c r="J24" s="79">
        <f t="shared" si="4"/>
        <v>0.90600000000000003</v>
      </c>
      <c r="K24" s="79">
        <f t="shared" si="5"/>
        <v>0.92133333333333334</v>
      </c>
      <c r="L24" s="78">
        <f t="shared" si="6"/>
        <v>-1.533333333333331E-2</v>
      </c>
    </row>
    <row r="25" spans="1:12" x14ac:dyDescent="0.4">
      <c r="A25" s="44" t="s">
        <v>120</v>
      </c>
      <c r="B25" s="111">
        <v>0</v>
      </c>
      <c r="C25" s="120">
        <v>0</v>
      </c>
      <c r="D25" s="84" t="e">
        <f t="shared" si="0"/>
        <v>#DIV/0!</v>
      </c>
      <c r="E25" s="71">
        <f t="shared" si="1"/>
        <v>0</v>
      </c>
      <c r="F25" s="120">
        <v>0</v>
      </c>
      <c r="G25" s="115">
        <v>0</v>
      </c>
      <c r="H25" s="84" t="e">
        <f t="shared" si="2"/>
        <v>#DIV/0!</v>
      </c>
      <c r="I25" s="71">
        <f t="shared" si="3"/>
        <v>0</v>
      </c>
      <c r="J25" s="84" t="e">
        <f t="shared" si="4"/>
        <v>#DIV/0!</v>
      </c>
      <c r="K25" s="84" t="e">
        <f t="shared" si="5"/>
        <v>#DIV/0!</v>
      </c>
      <c r="L25" s="89" t="e">
        <f t="shared" si="6"/>
        <v>#DIV/0!</v>
      </c>
    </row>
    <row r="26" spans="1:12" x14ac:dyDescent="0.4">
      <c r="A26" s="44" t="s">
        <v>119</v>
      </c>
      <c r="B26" s="111">
        <v>1346</v>
      </c>
      <c r="C26" s="120">
        <v>1346</v>
      </c>
      <c r="D26" s="84">
        <f t="shared" si="0"/>
        <v>1</v>
      </c>
      <c r="E26" s="71">
        <f t="shared" si="1"/>
        <v>0</v>
      </c>
      <c r="F26" s="120">
        <v>1500</v>
      </c>
      <c r="G26" s="115">
        <v>1500</v>
      </c>
      <c r="H26" s="84">
        <f t="shared" si="2"/>
        <v>1</v>
      </c>
      <c r="I26" s="71">
        <f t="shared" si="3"/>
        <v>0</v>
      </c>
      <c r="J26" s="84">
        <f t="shared" si="4"/>
        <v>0.89733333333333332</v>
      </c>
      <c r="K26" s="84">
        <f t="shared" si="5"/>
        <v>0.89733333333333332</v>
      </c>
      <c r="L26" s="89">
        <f t="shared" si="6"/>
        <v>0</v>
      </c>
    </row>
    <row r="27" spans="1:12" x14ac:dyDescent="0.4">
      <c r="A27" s="38" t="s">
        <v>118</v>
      </c>
      <c r="B27" s="111">
        <v>860</v>
      </c>
      <c r="C27" s="120">
        <v>0</v>
      </c>
      <c r="D27" s="84" t="e">
        <f t="shared" si="0"/>
        <v>#DIV/0!</v>
      </c>
      <c r="E27" s="71">
        <f t="shared" si="1"/>
        <v>860</v>
      </c>
      <c r="F27" s="120">
        <v>1500</v>
      </c>
      <c r="G27" s="115">
        <v>0</v>
      </c>
      <c r="H27" s="84" t="e">
        <f t="shared" si="2"/>
        <v>#DIV/0!</v>
      </c>
      <c r="I27" s="71">
        <f t="shared" si="3"/>
        <v>1500</v>
      </c>
      <c r="J27" s="84">
        <f t="shared" si="4"/>
        <v>0.57333333333333336</v>
      </c>
      <c r="K27" s="84" t="e">
        <f t="shared" si="5"/>
        <v>#DIV/0!</v>
      </c>
      <c r="L27" s="89" t="e">
        <f t="shared" si="6"/>
        <v>#DIV/0!</v>
      </c>
    </row>
    <row r="28" spans="1:12" x14ac:dyDescent="0.4">
      <c r="A28" s="38" t="s">
        <v>117</v>
      </c>
      <c r="B28" s="115">
        <v>0</v>
      </c>
      <c r="C28" s="120">
        <v>0</v>
      </c>
      <c r="D28" s="84" t="e">
        <f t="shared" si="0"/>
        <v>#DIV/0!</v>
      </c>
      <c r="E28" s="71">
        <f t="shared" si="1"/>
        <v>0</v>
      </c>
      <c r="F28" s="120">
        <v>0</v>
      </c>
      <c r="G28" s="115">
        <v>0</v>
      </c>
      <c r="H28" s="84" t="e">
        <f t="shared" si="2"/>
        <v>#DIV/0!</v>
      </c>
      <c r="I28" s="71">
        <f t="shared" si="3"/>
        <v>0</v>
      </c>
      <c r="J28" s="84" t="e">
        <f t="shared" si="4"/>
        <v>#DIV/0!</v>
      </c>
      <c r="K28" s="84" t="e">
        <f t="shared" si="5"/>
        <v>#DIV/0!</v>
      </c>
      <c r="L28" s="89" t="e">
        <f t="shared" si="6"/>
        <v>#DIV/0!</v>
      </c>
    </row>
    <row r="29" spans="1:12" x14ac:dyDescent="0.4">
      <c r="A29" s="38" t="s">
        <v>116</v>
      </c>
      <c r="B29" s="113">
        <v>783</v>
      </c>
      <c r="C29" s="120">
        <v>533</v>
      </c>
      <c r="D29" s="79">
        <f t="shared" si="0"/>
        <v>1.4690431519699811</v>
      </c>
      <c r="E29" s="70">
        <f t="shared" si="1"/>
        <v>250</v>
      </c>
      <c r="F29" s="120">
        <v>900</v>
      </c>
      <c r="G29" s="115">
        <v>900</v>
      </c>
      <c r="H29" s="79">
        <f t="shared" si="2"/>
        <v>1</v>
      </c>
      <c r="I29" s="70">
        <f t="shared" si="3"/>
        <v>0</v>
      </c>
      <c r="J29" s="79">
        <f t="shared" si="4"/>
        <v>0.87</v>
      </c>
      <c r="K29" s="79">
        <f t="shared" si="5"/>
        <v>0.59222222222222221</v>
      </c>
      <c r="L29" s="78">
        <f t="shared" si="6"/>
        <v>0.27777777777777779</v>
      </c>
    </row>
    <row r="30" spans="1:12" x14ac:dyDescent="0.4">
      <c r="A30" s="44" t="s">
        <v>115</v>
      </c>
      <c r="B30" s="111">
        <v>514</v>
      </c>
      <c r="C30" s="120">
        <v>316</v>
      </c>
      <c r="D30" s="84">
        <f t="shared" si="0"/>
        <v>1.6265822784810127</v>
      </c>
      <c r="E30" s="71">
        <f t="shared" si="1"/>
        <v>198</v>
      </c>
      <c r="F30" s="120">
        <v>600</v>
      </c>
      <c r="G30" s="115">
        <v>600</v>
      </c>
      <c r="H30" s="84">
        <f t="shared" si="2"/>
        <v>1</v>
      </c>
      <c r="I30" s="71">
        <f t="shared" si="3"/>
        <v>0</v>
      </c>
      <c r="J30" s="84">
        <f t="shared" si="4"/>
        <v>0.85666666666666669</v>
      </c>
      <c r="K30" s="84">
        <f t="shared" si="5"/>
        <v>0.52666666666666662</v>
      </c>
      <c r="L30" s="89">
        <f t="shared" si="6"/>
        <v>0.33000000000000007</v>
      </c>
    </row>
    <row r="31" spans="1:12" x14ac:dyDescent="0.4">
      <c r="A31" s="38" t="s">
        <v>114</v>
      </c>
      <c r="B31" s="111">
        <v>1446</v>
      </c>
      <c r="C31" s="120">
        <v>2400</v>
      </c>
      <c r="D31" s="84">
        <f t="shared" si="0"/>
        <v>0.60250000000000004</v>
      </c>
      <c r="E31" s="71">
        <f t="shared" si="1"/>
        <v>-954</v>
      </c>
      <c r="F31" s="120">
        <v>1500</v>
      </c>
      <c r="G31" s="115">
        <v>3000</v>
      </c>
      <c r="H31" s="84">
        <f t="shared" si="2"/>
        <v>0.5</v>
      </c>
      <c r="I31" s="71">
        <f t="shared" si="3"/>
        <v>-1500</v>
      </c>
      <c r="J31" s="84">
        <f t="shared" si="4"/>
        <v>0.96399999999999997</v>
      </c>
      <c r="K31" s="84">
        <f t="shared" si="5"/>
        <v>0.8</v>
      </c>
      <c r="L31" s="89">
        <f t="shared" si="6"/>
        <v>0.16399999999999992</v>
      </c>
    </row>
    <row r="32" spans="1:12" x14ac:dyDescent="0.4">
      <c r="A32" s="44" t="s">
        <v>113</v>
      </c>
      <c r="B32" s="113">
        <v>1458</v>
      </c>
      <c r="C32" s="120">
        <v>1361</v>
      </c>
      <c r="D32" s="79">
        <f t="shared" si="0"/>
        <v>1.0712711241734019</v>
      </c>
      <c r="E32" s="70">
        <f t="shared" si="1"/>
        <v>97</v>
      </c>
      <c r="F32" s="120">
        <v>1500</v>
      </c>
      <c r="G32" s="115">
        <v>1500</v>
      </c>
      <c r="H32" s="79">
        <f t="shared" si="2"/>
        <v>1</v>
      </c>
      <c r="I32" s="70">
        <f t="shared" si="3"/>
        <v>0</v>
      </c>
      <c r="J32" s="79">
        <f t="shared" si="4"/>
        <v>0.97199999999999998</v>
      </c>
      <c r="K32" s="79">
        <f t="shared" si="5"/>
        <v>0.90733333333333333</v>
      </c>
      <c r="L32" s="78">
        <f t="shared" si="6"/>
        <v>6.466666666666665E-2</v>
      </c>
    </row>
    <row r="33" spans="1:12" x14ac:dyDescent="0.4">
      <c r="A33" s="44" t="s">
        <v>112</v>
      </c>
      <c r="B33" s="113">
        <v>1262</v>
      </c>
      <c r="C33" s="164">
        <v>1037</v>
      </c>
      <c r="D33" s="79">
        <f t="shared" si="0"/>
        <v>1.2169720347155255</v>
      </c>
      <c r="E33" s="70">
        <f t="shared" si="1"/>
        <v>225</v>
      </c>
      <c r="F33" s="164">
        <v>1500</v>
      </c>
      <c r="G33" s="123">
        <v>1500</v>
      </c>
      <c r="H33" s="79">
        <f t="shared" si="2"/>
        <v>1</v>
      </c>
      <c r="I33" s="70">
        <f t="shared" si="3"/>
        <v>0</v>
      </c>
      <c r="J33" s="79">
        <f t="shared" si="4"/>
        <v>0.84133333333333338</v>
      </c>
      <c r="K33" s="79">
        <f t="shared" si="5"/>
        <v>0.69133333333333336</v>
      </c>
      <c r="L33" s="78">
        <f t="shared" si="6"/>
        <v>0.15000000000000002</v>
      </c>
    </row>
    <row r="34" spans="1:12" x14ac:dyDescent="0.4">
      <c r="A34" s="38" t="s">
        <v>111</v>
      </c>
      <c r="B34" s="111">
        <v>1127</v>
      </c>
      <c r="C34" s="112">
        <v>1046</v>
      </c>
      <c r="D34" s="84">
        <f t="shared" si="0"/>
        <v>1.0774378585086042</v>
      </c>
      <c r="E34" s="71">
        <f t="shared" si="1"/>
        <v>81</v>
      </c>
      <c r="F34" s="112">
        <v>1500</v>
      </c>
      <c r="G34" s="112">
        <v>1500</v>
      </c>
      <c r="H34" s="84">
        <f t="shared" si="2"/>
        <v>1</v>
      </c>
      <c r="I34" s="71">
        <f t="shared" si="3"/>
        <v>0</v>
      </c>
      <c r="J34" s="84">
        <f t="shared" si="4"/>
        <v>0.7513333333333333</v>
      </c>
      <c r="K34" s="84">
        <f t="shared" si="5"/>
        <v>0.69733333333333336</v>
      </c>
      <c r="L34" s="89">
        <f t="shared" si="6"/>
        <v>5.3999999999999937E-2</v>
      </c>
    </row>
    <row r="35" spans="1:12" x14ac:dyDescent="0.4">
      <c r="A35" s="44" t="s">
        <v>110</v>
      </c>
      <c r="B35" s="113">
        <v>770</v>
      </c>
      <c r="C35" s="120">
        <v>0</v>
      </c>
      <c r="D35" s="84" t="e">
        <f t="shared" si="0"/>
        <v>#DIV/0!</v>
      </c>
      <c r="E35" s="71">
        <f t="shared" si="1"/>
        <v>770</v>
      </c>
      <c r="F35" s="120">
        <v>1500</v>
      </c>
      <c r="G35" s="115">
        <v>0</v>
      </c>
      <c r="H35" s="84" t="e">
        <f t="shared" si="2"/>
        <v>#DIV/0!</v>
      </c>
      <c r="I35" s="71">
        <f t="shared" si="3"/>
        <v>1500</v>
      </c>
      <c r="J35" s="84">
        <f t="shared" si="4"/>
        <v>0.51333333333333331</v>
      </c>
      <c r="K35" s="84" t="e">
        <f t="shared" si="5"/>
        <v>#DIV/0!</v>
      </c>
      <c r="L35" s="89" t="e">
        <f t="shared" si="6"/>
        <v>#DIV/0!</v>
      </c>
    </row>
    <row r="36" spans="1:12" x14ac:dyDescent="0.4">
      <c r="A36" s="69" t="s">
        <v>93</v>
      </c>
      <c r="B36" s="121">
        <f>SUM(B37:B38)</f>
        <v>494</v>
      </c>
      <c r="C36" s="121">
        <f>SUM(C37:C38)</f>
        <v>526</v>
      </c>
      <c r="D36" s="88">
        <f t="shared" si="0"/>
        <v>0.93916349809885935</v>
      </c>
      <c r="E36" s="74">
        <f t="shared" si="1"/>
        <v>-32</v>
      </c>
      <c r="F36" s="121">
        <f>SUM(F37:F38)</f>
        <v>780</v>
      </c>
      <c r="G36" s="121">
        <f>SUM(G37:G38)</f>
        <v>741</v>
      </c>
      <c r="H36" s="88">
        <f t="shared" si="2"/>
        <v>1.0526315789473684</v>
      </c>
      <c r="I36" s="74">
        <f t="shared" si="3"/>
        <v>39</v>
      </c>
      <c r="J36" s="88">
        <f t="shared" si="4"/>
        <v>0.6333333333333333</v>
      </c>
      <c r="K36" s="88">
        <f t="shared" si="5"/>
        <v>0.70985155195681515</v>
      </c>
      <c r="L36" s="87">
        <f t="shared" si="6"/>
        <v>-7.6518218623481848E-2</v>
      </c>
    </row>
    <row r="37" spans="1:12" x14ac:dyDescent="0.4">
      <c r="A37" s="37" t="s">
        <v>109</v>
      </c>
      <c r="B37" s="120">
        <v>295</v>
      </c>
      <c r="C37" s="120">
        <v>290</v>
      </c>
      <c r="D37" s="82">
        <f t="shared" si="0"/>
        <v>1.0172413793103448</v>
      </c>
      <c r="E37" s="83">
        <f t="shared" si="1"/>
        <v>5</v>
      </c>
      <c r="F37" s="120">
        <v>390</v>
      </c>
      <c r="G37" s="120">
        <v>390</v>
      </c>
      <c r="H37" s="82">
        <f t="shared" si="2"/>
        <v>1</v>
      </c>
      <c r="I37" s="83">
        <f t="shared" si="3"/>
        <v>0</v>
      </c>
      <c r="J37" s="82">
        <f t="shared" si="4"/>
        <v>0.75641025641025639</v>
      </c>
      <c r="K37" s="82">
        <f t="shared" si="5"/>
        <v>0.74358974358974361</v>
      </c>
      <c r="L37" s="81">
        <f t="shared" si="6"/>
        <v>1.2820512820512775E-2</v>
      </c>
    </row>
    <row r="38" spans="1:12" x14ac:dyDescent="0.4">
      <c r="A38" s="38" t="s">
        <v>108</v>
      </c>
      <c r="B38" s="120">
        <v>199</v>
      </c>
      <c r="C38" s="120">
        <v>236</v>
      </c>
      <c r="D38" s="84">
        <f t="shared" ref="D38:D55" si="7">+B38/C38</f>
        <v>0.84322033898305082</v>
      </c>
      <c r="E38" s="71">
        <f t="shared" ref="E38:E55" si="8">+B38-C38</f>
        <v>-37</v>
      </c>
      <c r="F38" s="120">
        <v>390</v>
      </c>
      <c r="G38" s="120">
        <v>351</v>
      </c>
      <c r="H38" s="84">
        <f t="shared" ref="H38:H55" si="9">+F38/G38</f>
        <v>1.1111111111111112</v>
      </c>
      <c r="I38" s="71">
        <f t="shared" ref="I38:I55" si="10">+F38-G38</f>
        <v>39</v>
      </c>
      <c r="J38" s="84">
        <f t="shared" ref="J38:J55" si="11">+B38/F38</f>
        <v>0.51025641025641022</v>
      </c>
      <c r="K38" s="84">
        <f t="shared" ref="K38:K55" si="12">+C38/G38</f>
        <v>0.67236467236467234</v>
      </c>
      <c r="L38" s="89">
        <f t="shared" ref="L38:L55" si="13">+J38-K38</f>
        <v>-0.16210826210826212</v>
      </c>
    </row>
    <row r="39" spans="1:12" s="57" customFormat="1" x14ac:dyDescent="0.4">
      <c r="A39" s="66" t="s">
        <v>107</v>
      </c>
      <c r="B39" s="110">
        <f>SUM(B40:B55)</f>
        <v>88423</v>
      </c>
      <c r="C39" s="110">
        <f>SUM(C40:C55)</f>
        <v>82970</v>
      </c>
      <c r="D39" s="76">
        <f t="shared" si="7"/>
        <v>1.0657225503193926</v>
      </c>
      <c r="E39" s="77">
        <f t="shared" si="8"/>
        <v>5453</v>
      </c>
      <c r="F39" s="110">
        <f>SUM(F40:F55)</f>
        <v>121953</v>
      </c>
      <c r="G39" s="110">
        <f>SUM(G40:G55)</f>
        <v>123865</v>
      </c>
      <c r="H39" s="76">
        <f t="shared" si="9"/>
        <v>0.98456383966415051</v>
      </c>
      <c r="I39" s="77">
        <f t="shared" si="10"/>
        <v>-1912</v>
      </c>
      <c r="J39" s="76">
        <f t="shared" si="11"/>
        <v>0.72505801415299331</v>
      </c>
      <c r="K39" s="76">
        <f t="shared" si="12"/>
        <v>0.66984216687522702</v>
      </c>
      <c r="L39" s="90">
        <f t="shared" si="13"/>
        <v>5.5215847277766295E-2</v>
      </c>
    </row>
    <row r="40" spans="1:12" x14ac:dyDescent="0.4">
      <c r="A40" s="38" t="s">
        <v>84</v>
      </c>
      <c r="B40" s="108">
        <f>'[1]4月動向(20)'!B39-'４月(上旬)'!B40</f>
        <v>31692</v>
      </c>
      <c r="C40" s="108">
        <f>'[1]4月動向(20)'!C39-'４月(上旬)'!C40</f>
        <v>27734</v>
      </c>
      <c r="D40" s="107">
        <f t="shared" si="7"/>
        <v>1.1427129155549145</v>
      </c>
      <c r="E40" s="70">
        <f t="shared" si="8"/>
        <v>3958</v>
      </c>
      <c r="F40" s="108">
        <f>'[1]4月動向(20)'!F39-'４月(上旬)'!F40</f>
        <v>43732</v>
      </c>
      <c r="G40" s="108">
        <f>'[1]4月動向(20)'!G39-'４月(上旬)'!G40</f>
        <v>43303</v>
      </c>
      <c r="H40" s="79">
        <f t="shared" si="9"/>
        <v>1.0099069348543981</v>
      </c>
      <c r="I40" s="70">
        <f t="shared" si="10"/>
        <v>429</v>
      </c>
      <c r="J40" s="79">
        <f t="shared" si="11"/>
        <v>0.72468672825391023</v>
      </c>
      <c r="K40" s="79">
        <f t="shared" si="12"/>
        <v>0.64046370921183293</v>
      </c>
      <c r="L40" s="78">
        <f t="shared" si="13"/>
        <v>8.4223019042077296E-2</v>
      </c>
    </row>
    <row r="41" spans="1:12" x14ac:dyDescent="0.4">
      <c r="A41" s="38" t="s">
        <v>106</v>
      </c>
      <c r="B41" s="112">
        <f>'[1]4月動向(20)'!B40-'４月(上旬)'!B41</f>
        <v>1694</v>
      </c>
      <c r="C41" s="112">
        <f>'[1]4月動向(20)'!C40-'４月(上旬)'!C41</f>
        <v>1357</v>
      </c>
      <c r="D41" s="84">
        <f t="shared" si="7"/>
        <v>1.2483419307295505</v>
      </c>
      <c r="E41" s="71">
        <f t="shared" si="8"/>
        <v>337</v>
      </c>
      <c r="F41" s="163">
        <f>'[1]4月動向(20)'!F40-'４月(上旬)'!F41</f>
        <v>2160</v>
      </c>
      <c r="G41" s="112">
        <f>'[1]4月動向(20)'!G40-'４月(上旬)'!G41</f>
        <v>2158</v>
      </c>
      <c r="H41" s="84">
        <f t="shared" si="9"/>
        <v>1.0009267840593141</v>
      </c>
      <c r="I41" s="71">
        <f t="shared" si="10"/>
        <v>2</v>
      </c>
      <c r="J41" s="84">
        <f t="shared" si="11"/>
        <v>0.78425925925925921</v>
      </c>
      <c r="K41" s="84">
        <f t="shared" si="12"/>
        <v>0.62882298424467098</v>
      </c>
      <c r="L41" s="89">
        <f t="shared" si="13"/>
        <v>0.15543627501458823</v>
      </c>
    </row>
    <row r="42" spans="1:12" x14ac:dyDescent="0.4">
      <c r="A42" s="38" t="s">
        <v>105</v>
      </c>
      <c r="B42" s="112">
        <f>'[1]4月動向(20)'!B41-'４月(上旬)'!B42</f>
        <v>4010</v>
      </c>
      <c r="C42" s="112">
        <f>'[1]4月動向(20)'!C41-'４月(上旬)'!C42</f>
        <v>4713</v>
      </c>
      <c r="D42" s="84">
        <f t="shared" si="7"/>
        <v>0.850838107362614</v>
      </c>
      <c r="E42" s="71">
        <f t="shared" si="8"/>
        <v>-703</v>
      </c>
      <c r="F42" s="163">
        <f>'[1]4月動向(20)'!F41-'４月(上旬)'!F42</f>
        <v>5220</v>
      </c>
      <c r="G42" s="112">
        <f>'[1]4月動向(20)'!G41-'４月(上旬)'!G42</f>
        <v>5240</v>
      </c>
      <c r="H42" s="169">
        <f t="shared" si="9"/>
        <v>0.99618320610687028</v>
      </c>
      <c r="I42" s="71">
        <f t="shared" si="10"/>
        <v>-20</v>
      </c>
      <c r="J42" s="84">
        <f t="shared" si="11"/>
        <v>0.76819923371647514</v>
      </c>
      <c r="K42" s="84">
        <f t="shared" si="12"/>
        <v>0.89942748091603053</v>
      </c>
      <c r="L42" s="89">
        <f t="shared" si="13"/>
        <v>-0.13122824719955539</v>
      </c>
    </row>
    <row r="43" spans="1:12" x14ac:dyDescent="0.4">
      <c r="A43" s="44" t="s">
        <v>104</v>
      </c>
      <c r="B43" s="112">
        <f>'[1]4月動向(20)'!B42-'４月(上旬)'!B43</f>
        <v>10012</v>
      </c>
      <c r="C43" s="112">
        <f>'[1]4月動向(20)'!C42-'４月(上旬)'!C43</f>
        <v>8858</v>
      </c>
      <c r="D43" s="168">
        <f t="shared" si="7"/>
        <v>1.1302777150598329</v>
      </c>
      <c r="E43" s="91">
        <f t="shared" si="8"/>
        <v>1154</v>
      </c>
      <c r="F43" s="112">
        <f>'[1]4月動向(20)'!F42-'４月(上旬)'!F43</f>
        <v>15039</v>
      </c>
      <c r="G43" s="112">
        <f>'[1]4月動向(20)'!G42-'４月(上旬)'!G43</f>
        <v>13654</v>
      </c>
      <c r="H43" s="169">
        <f t="shared" si="9"/>
        <v>1.1014354767833603</v>
      </c>
      <c r="I43" s="71">
        <f t="shared" si="10"/>
        <v>1385</v>
      </c>
      <c r="J43" s="84">
        <f t="shared" si="11"/>
        <v>0.66573575370702842</v>
      </c>
      <c r="K43" s="84">
        <f t="shared" si="12"/>
        <v>0.64874761974512962</v>
      </c>
      <c r="L43" s="89">
        <f t="shared" si="13"/>
        <v>1.6988133961898799E-2</v>
      </c>
    </row>
    <row r="44" spans="1:12" x14ac:dyDescent="0.4">
      <c r="A44" s="44" t="s">
        <v>103</v>
      </c>
      <c r="B44" s="112">
        <f>'[1]4月動向(20)'!B43-'４月(上旬)'!B44</f>
        <v>5646</v>
      </c>
      <c r="C44" s="112">
        <f>'[1]4月動向(20)'!C43-'４月(上旬)'!C44</f>
        <v>5193</v>
      </c>
      <c r="D44" s="168">
        <f t="shared" si="7"/>
        <v>1.0872328134026574</v>
      </c>
      <c r="E44" s="91">
        <f t="shared" si="8"/>
        <v>453</v>
      </c>
      <c r="F44" s="112">
        <f>'[1]4月動向(20)'!F43-'４月(上旬)'!F44</f>
        <v>7240</v>
      </c>
      <c r="G44" s="112">
        <f>'[1]4月動向(20)'!G43-'４月(上旬)'!G44</f>
        <v>7240</v>
      </c>
      <c r="H44" s="169">
        <f t="shared" si="9"/>
        <v>1</v>
      </c>
      <c r="I44" s="71">
        <f t="shared" si="10"/>
        <v>0</v>
      </c>
      <c r="J44" s="84">
        <f t="shared" si="11"/>
        <v>0.77983425414364638</v>
      </c>
      <c r="K44" s="84">
        <f t="shared" si="12"/>
        <v>0.7172651933701657</v>
      </c>
      <c r="L44" s="89">
        <f t="shared" si="13"/>
        <v>6.2569060773480678E-2</v>
      </c>
    </row>
    <row r="45" spans="1:12" x14ac:dyDescent="0.4">
      <c r="A45" s="38" t="s">
        <v>82</v>
      </c>
      <c r="B45" s="112">
        <f>'[1]4月動向(20)'!B44-'４月(上旬)'!B45</f>
        <v>12511</v>
      </c>
      <c r="C45" s="112">
        <f>'[1]4月動向(20)'!C44-'４月(上旬)'!C45</f>
        <v>11214</v>
      </c>
      <c r="D45" s="168">
        <f t="shared" si="7"/>
        <v>1.1156589976814697</v>
      </c>
      <c r="E45" s="91">
        <f t="shared" si="8"/>
        <v>1297</v>
      </c>
      <c r="F45" s="120">
        <f>'[1]4月動向(20)'!F44-'４月(上旬)'!F45</f>
        <v>18054</v>
      </c>
      <c r="G45" s="120">
        <f>'[1]4月動向(20)'!G44-'４月(上旬)'!G45</f>
        <v>19744</v>
      </c>
      <c r="H45" s="169">
        <f t="shared" si="9"/>
        <v>0.91440437601296598</v>
      </c>
      <c r="I45" s="71">
        <f t="shared" si="10"/>
        <v>-1690</v>
      </c>
      <c r="J45" s="84">
        <f t="shared" si="11"/>
        <v>0.69297662567852003</v>
      </c>
      <c r="K45" s="84">
        <f t="shared" si="12"/>
        <v>0.56797001620745546</v>
      </c>
      <c r="L45" s="89">
        <f t="shared" si="13"/>
        <v>0.12500660947106457</v>
      </c>
    </row>
    <row r="46" spans="1:12" x14ac:dyDescent="0.4">
      <c r="A46" s="38" t="s">
        <v>83</v>
      </c>
      <c r="B46" s="112">
        <f>'[1]4月動向(20)'!B45-'４月(上旬)'!B46</f>
        <v>8721</v>
      </c>
      <c r="C46" s="112">
        <f>'[1]4月動向(20)'!C45-'４月(上旬)'!C46</f>
        <v>8492</v>
      </c>
      <c r="D46" s="168">
        <f t="shared" si="7"/>
        <v>1.0269665567593029</v>
      </c>
      <c r="E46" s="70">
        <f t="shared" si="8"/>
        <v>229</v>
      </c>
      <c r="F46" s="163">
        <f>'[1]4月動向(20)'!F45-'４月(上旬)'!F46</f>
        <v>10890</v>
      </c>
      <c r="G46" s="112">
        <f>'[1]4月動向(20)'!G45-'４月(上旬)'!G46</f>
        <v>11090</v>
      </c>
      <c r="H46" s="169">
        <f t="shared" si="9"/>
        <v>0.98196573489630301</v>
      </c>
      <c r="I46" s="71">
        <f t="shared" si="10"/>
        <v>-200</v>
      </c>
      <c r="J46" s="84">
        <f t="shared" si="11"/>
        <v>0.80082644628099175</v>
      </c>
      <c r="K46" s="84">
        <f t="shared" si="12"/>
        <v>0.76573489630297564</v>
      </c>
      <c r="L46" s="89">
        <f t="shared" si="13"/>
        <v>3.5091549978016112E-2</v>
      </c>
    </row>
    <row r="47" spans="1:12" x14ac:dyDescent="0.4">
      <c r="A47" s="38" t="s">
        <v>81</v>
      </c>
      <c r="B47" s="112">
        <f>'[1]4月動向(20)'!B46-'４月(上旬)'!B47</f>
        <v>2189</v>
      </c>
      <c r="C47" s="112">
        <f>'[1]4月動向(20)'!C46-'４月(上旬)'!C47</f>
        <v>2438</v>
      </c>
      <c r="D47" s="168">
        <f t="shared" si="7"/>
        <v>0.89786710418375715</v>
      </c>
      <c r="E47" s="70">
        <f t="shared" si="8"/>
        <v>-249</v>
      </c>
      <c r="F47" s="165">
        <f>'[1]4月動向(20)'!F46-'４月(上旬)'!F47</f>
        <v>2790</v>
      </c>
      <c r="G47" s="164">
        <f>'[1]4月動向(20)'!G46-'４月(上旬)'!G47</f>
        <v>2790</v>
      </c>
      <c r="H47" s="166">
        <f t="shared" si="9"/>
        <v>1</v>
      </c>
      <c r="I47" s="71">
        <f t="shared" si="10"/>
        <v>0</v>
      </c>
      <c r="J47" s="84">
        <f t="shared" si="11"/>
        <v>0.78458781362007168</v>
      </c>
      <c r="K47" s="84">
        <f t="shared" si="12"/>
        <v>0.87383512544802866</v>
      </c>
      <c r="L47" s="89">
        <f t="shared" si="13"/>
        <v>-8.9247311827956977E-2</v>
      </c>
    </row>
    <row r="48" spans="1:12" x14ac:dyDescent="0.4">
      <c r="A48" s="38" t="s">
        <v>102</v>
      </c>
      <c r="B48" s="112">
        <f>'[1]4月動向(20)'!B47-'４月(上旬)'!B48</f>
        <v>1124</v>
      </c>
      <c r="C48" s="112">
        <f>'[1]4月動向(20)'!C47-'４月(上旬)'!C48</f>
        <v>1374</v>
      </c>
      <c r="D48" s="168">
        <f t="shared" si="7"/>
        <v>0.81804949053857345</v>
      </c>
      <c r="E48" s="70">
        <f t="shared" si="8"/>
        <v>-250</v>
      </c>
      <c r="F48" s="163">
        <f>'[1]4月動向(20)'!F47-'４月(上旬)'!F48</f>
        <v>1660</v>
      </c>
      <c r="G48" s="112">
        <f>'[1]4月動向(20)'!G47-'４月(上旬)'!G48</f>
        <v>1494</v>
      </c>
      <c r="H48" s="170">
        <f t="shared" si="9"/>
        <v>1.1111111111111112</v>
      </c>
      <c r="I48" s="71">
        <f t="shared" si="10"/>
        <v>166</v>
      </c>
      <c r="J48" s="84">
        <f t="shared" si="11"/>
        <v>0.67710843373493979</v>
      </c>
      <c r="K48" s="84">
        <f t="shared" si="12"/>
        <v>0.91967871485943775</v>
      </c>
      <c r="L48" s="89">
        <f t="shared" si="13"/>
        <v>-0.24257028112449797</v>
      </c>
    </row>
    <row r="49" spans="1:12" x14ac:dyDescent="0.4">
      <c r="A49" s="38" t="s">
        <v>80</v>
      </c>
      <c r="B49" s="112">
        <f>'[1]4月動向(20)'!B48-'４月(上旬)'!B49</f>
        <v>2683</v>
      </c>
      <c r="C49" s="112">
        <f>'[1]4月動向(20)'!C48-'４月(上旬)'!C49</f>
        <v>2486</v>
      </c>
      <c r="D49" s="168">
        <f t="shared" si="7"/>
        <v>1.0792437650844731</v>
      </c>
      <c r="E49" s="70">
        <f t="shared" si="8"/>
        <v>197</v>
      </c>
      <c r="F49" s="163">
        <f>'[1]4月動向(20)'!F48-'４月(上旬)'!F49</f>
        <v>2790</v>
      </c>
      <c r="G49" s="112">
        <f>'[1]4月動向(20)'!G48-'４月(上旬)'!G49</f>
        <v>2790</v>
      </c>
      <c r="H49" s="169">
        <f t="shared" si="9"/>
        <v>1</v>
      </c>
      <c r="I49" s="71">
        <f t="shared" si="10"/>
        <v>0</v>
      </c>
      <c r="J49" s="84">
        <f t="shared" si="11"/>
        <v>0.96164874551971324</v>
      </c>
      <c r="K49" s="84">
        <f t="shared" si="12"/>
        <v>0.89103942652329748</v>
      </c>
      <c r="L49" s="89">
        <f t="shared" si="13"/>
        <v>7.060931899641576E-2</v>
      </c>
    </row>
    <row r="50" spans="1:12" x14ac:dyDescent="0.4">
      <c r="A50" s="44" t="s">
        <v>78</v>
      </c>
      <c r="B50" s="112">
        <f>'[1]4月動向(20)'!B49-'４月(上旬)'!B50</f>
        <v>1284</v>
      </c>
      <c r="C50" s="112">
        <f>'[1]4月動向(20)'!C49-'４月(上旬)'!C50</f>
        <v>1379</v>
      </c>
      <c r="D50" s="168">
        <f t="shared" si="7"/>
        <v>0.9311094996374184</v>
      </c>
      <c r="E50" s="70">
        <f t="shared" si="8"/>
        <v>-95</v>
      </c>
      <c r="F50" s="165">
        <f>'[1]4月動向(20)'!F49-'４月(上旬)'!F50</f>
        <v>2790</v>
      </c>
      <c r="G50" s="164">
        <f>'[1]4月動向(20)'!G49-'４月(上旬)'!G50</f>
        <v>2790</v>
      </c>
      <c r="H50" s="169">
        <f t="shared" si="9"/>
        <v>1</v>
      </c>
      <c r="I50" s="71">
        <f t="shared" si="10"/>
        <v>0</v>
      </c>
      <c r="J50" s="84">
        <f t="shared" si="11"/>
        <v>0.46021505376344085</v>
      </c>
      <c r="K50" s="79">
        <f t="shared" si="12"/>
        <v>0.49426523297491037</v>
      </c>
      <c r="L50" s="78">
        <f t="shared" si="13"/>
        <v>-3.4050179211469522E-2</v>
      </c>
    </row>
    <row r="51" spans="1:12" x14ac:dyDescent="0.4">
      <c r="A51" s="38" t="s">
        <v>101</v>
      </c>
      <c r="B51" s="112">
        <f>'[1]4月動向(20)'!B50-'４月(上旬)'!B51</f>
        <v>0</v>
      </c>
      <c r="C51" s="112">
        <f>'[1]4月動向(20)'!C50-'４月(上旬)'!C51</f>
        <v>788</v>
      </c>
      <c r="D51" s="168">
        <f t="shared" si="7"/>
        <v>0</v>
      </c>
      <c r="E51" s="71">
        <f t="shared" si="8"/>
        <v>-788</v>
      </c>
      <c r="F51" s="163">
        <f>'[1]4月動向(20)'!F50-'４月(上旬)'!F51</f>
        <v>0</v>
      </c>
      <c r="G51" s="112">
        <f>'[1]4月動向(20)'!G50-'４月(上旬)'!G51</f>
        <v>1660</v>
      </c>
      <c r="H51" s="169">
        <f t="shared" si="9"/>
        <v>0</v>
      </c>
      <c r="I51" s="71">
        <f t="shared" si="10"/>
        <v>-1660</v>
      </c>
      <c r="J51" s="84" t="e">
        <f t="shared" si="11"/>
        <v>#DIV/0!</v>
      </c>
      <c r="K51" s="84">
        <f t="shared" si="12"/>
        <v>0.47469879518072289</v>
      </c>
      <c r="L51" s="89" t="e">
        <f t="shared" si="13"/>
        <v>#DIV/0!</v>
      </c>
    </row>
    <row r="52" spans="1:12" x14ac:dyDescent="0.4">
      <c r="A52" s="38" t="s">
        <v>100</v>
      </c>
      <c r="B52" s="112">
        <f>'[1]4月動向(20)'!B51-'４月(上旬)'!B52</f>
        <v>2448</v>
      </c>
      <c r="C52" s="112">
        <f>'[1]4月動向(20)'!C51-'４月(上旬)'!C52</f>
        <v>2910</v>
      </c>
      <c r="D52" s="168">
        <f t="shared" si="7"/>
        <v>0.84123711340206186</v>
      </c>
      <c r="E52" s="71">
        <f t="shared" si="8"/>
        <v>-462</v>
      </c>
      <c r="F52" s="163">
        <f>'[1]4月動向(20)'!F51-'４月(上旬)'!F52</f>
        <v>2788</v>
      </c>
      <c r="G52" s="164">
        <f>'[1]4月動向(20)'!G51-'４月(上旬)'!G52</f>
        <v>3470</v>
      </c>
      <c r="H52" s="166">
        <f t="shared" si="9"/>
        <v>0.80345821325648414</v>
      </c>
      <c r="I52" s="71">
        <f t="shared" si="10"/>
        <v>-682</v>
      </c>
      <c r="J52" s="84">
        <f t="shared" si="11"/>
        <v>0.87804878048780488</v>
      </c>
      <c r="K52" s="84">
        <f t="shared" si="12"/>
        <v>0.83861671469740628</v>
      </c>
      <c r="L52" s="89">
        <f t="shared" si="13"/>
        <v>3.9432065790398596E-2</v>
      </c>
    </row>
    <row r="53" spans="1:12" x14ac:dyDescent="0.4">
      <c r="A53" s="38" t="s">
        <v>75</v>
      </c>
      <c r="B53" s="112">
        <f>'[1]4月動向(20)'!B52-'４月(上旬)'!B53</f>
        <v>2550</v>
      </c>
      <c r="C53" s="112">
        <f>'[1]4月動向(20)'!C52-'４月(上旬)'!C53</f>
        <v>2369</v>
      </c>
      <c r="D53" s="168">
        <f t="shared" si="7"/>
        <v>1.0764035457999155</v>
      </c>
      <c r="E53" s="71">
        <f t="shared" si="8"/>
        <v>181</v>
      </c>
      <c r="F53" s="167">
        <f>'[1]4月動向(20)'!F52-'４月(上旬)'!F53</f>
        <v>3780</v>
      </c>
      <c r="G53" s="112">
        <f>'[1]4月動向(20)'!G52-'４月(上旬)'!G53</f>
        <v>3638</v>
      </c>
      <c r="H53" s="166">
        <f t="shared" si="9"/>
        <v>1.0390324354040681</v>
      </c>
      <c r="I53" s="71">
        <f t="shared" si="10"/>
        <v>142</v>
      </c>
      <c r="J53" s="84">
        <f t="shared" si="11"/>
        <v>0.67460317460317465</v>
      </c>
      <c r="K53" s="84">
        <f t="shared" si="12"/>
        <v>0.65118196811434859</v>
      </c>
      <c r="L53" s="89">
        <f t="shared" si="13"/>
        <v>2.3421206488826063E-2</v>
      </c>
    </row>
    <row r="54" spans="1:12" x14ac:dyDescent="0.4">
      <c r="A54" s="38" t="s">
        <v>77</v>
      </c>
      <c r="B54" s="112">
        <f>'[1]4月動向(20)'!B53-'４月(上旬)'!B54</f>
        <v>951</v>
      </c>
      <c r="C54" s="112">
        <f>'[1]4月動向(20)'!C53-'４月(上旬)'!C54</f>
        <v>642</v>
      </c>
      <c r="D54" s="82">
        <f t="shared" si="7"/>
        <v>1.4813084112149533</v>
      </c>
      <c r="E54" s="71">
        <f t="shared" si="8"/>
        <v>309</v>
      </c>
      <c r="F54" s="165">
        <f>'[1]4月動向(20)'!F53-'４月(上旬)'!F54</f>
        <v>1360</v>
      </c>
      <c r="G54" s="164">
        <f>'[1]4月動向(20)'!G53-'４月(上旬)'!G54</f>
        <v>1144</v>
      </c>
      <c r="H54" s="84">
        <f t="shared" si="9"/>
        <v>1.1888111888111887</v>
      </c>
      <c r="I54" s="71">
        <f t="shared" si="10"/>
        <v>216</v>
      </c>
      <c r="J54" s="84">
        <f t="shared" si="11"/>
        <v>0.6992647058823529</v>
      </c>
      <c r="K54" s="84">
        <f t="shared" si="12"/>
        <v>0.56118881118881114</v>
      </c>
      <c r="L54" s="89">
        <f t="shared" si="13"/>
        <v>0.13807589469354176</v>
      </c>
    </row>
    <row r="55" spans="1:12" x14ac:dyDescent="0.4">
      <c r="A55" s="38" t="s">
        <v>76</v>
      </c>
      <c r="B55" s="112">
        <f>'[1]4月動向(20)'!B54-'４月(上旬)'!B55</f>
        <v>908</v>
      </c>
      <c r="C55" s="112">
        <f>'[1]4月動向(20)'!C54-'４月(上旬)'!C55</f>
        <v>1023</v>
      </c>
      <c r="D55" s="82">
        <f t="shared" si="7"/>
        <v>0.88758553274682306</v>
      </c>
      <c r="E55" s="71">
        <f t="shared" si="8"/>
        <v>-115</v>
      </c>
      <c r="F55" s="163">
        <f>'[1]4月動向(20)'!F54-'４月(上旬)'!F55</f>
        <v>1660</v>
      </c>
      <c r="G55" s="112">
        <f>'[1]4月動向(20)'!G54-'４月(上旬)'!G55</f>
        <v>1660</v>
      </c>
      <c r="H55" s="84">
        <f t="shared" si="9"/>
        <v>1</v>
      </c>
      <c r="I55" s="71">
        <f t="shared" si="10"/>
        <v>0</v>
      </c>
      <c r="J55" s="84">
        <f t="shared" si="11"/>
        <v>0.54698795180722892</v>
      </c>
      <c r="K55" s="84">
        <f t="shared" si="12"/>
        <v>0.61626506024096384</v>
      </c>
      <c r="L55" s="89">
        <f t="shared" si="13"/>
        <v>-6.9277108433734913E-2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158"/>
      <c r="C57" s="157"/>
      <c r="D57" s="156"/>
      <c r="E57" s="155"/>
      <c r="F57" s="158"/>
      <c r="G57" s="157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152"/>
      <c r="C58" s="151"/>
      <c r="D58" s="150"/>
      <c r="E58" s="149"/>
      <c r="F58" s="152"/>
      <c r="G58" s="15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2008年4月中旬航空旅客輸送実績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１月(中旬)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228</v>
      </c>
      <c r="C4" s="277" t="s">
        <v>227</v>
      </c>
      <c r="D4" s="261" t="s">
        <v>90</v>
      </c>
      <c r="E4" s="261"/>
      <c r="F4" s="258" t="s">
        <v>228</v>
      </c>
      <c r="G4" s="258" t="s">
        <v>227</v>
      </c>
      <c r="H4" s="261" t="s">
        <v>90</v>
      </c>
      <c r="I4" s="261"/>
      <c r="J4" s="258" t="s">
        <v>228</v>
      </c>
      <c r="K4" s="258" t="s">
        <v>227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129412</v>
      </c>
      <c r="C6" s="110">
        <v>146426</v>
      </c>
      <c r="D6" s="76">
        <v>0.88380478876702229</v>
      </c>
      <c r="E6" s="77">
        <v>-17014</v>
      </c>
      <c r="F6" s="110">
        <v>223891</v>
      </c>
      <c r="G6" s="110">
        <v>233369</v>
      </c>
      <c r="H6" s="76">
        <v>0.9593862081081892</v>
      </c>
      <c r="I6" s="77">
        <v>-9478</v>
      </c>
      <c r="J6" s="76">
        <v>0.5780134083102938</v>
      </c>
      <c r="K6" s="76">
        <v>0.62744409068899465</v>
      </c>
      <c r="L6" s="90">
        <v>-4.9430682378700852E-2</v>
      </c>
    </row>
    <row r="7" spans="1:17" s="57" customFormat="1" x14ac:dyDescent="0.4">
      <c r="A7" s="66" t="s">
        <v>87</v>
      </c>
      <c r="B7" s="110">
        <v>64432</v>
      </c>
      <c r="C7" s="110">
        <v>74035</v>
      </c>
      <c r="D7" s="76">
        <v>0.87029107854393195</v>
      </c>
      <c r="E7" s="77">
        <v>-9603</v>
      </c>
      <c r="F7" s="110">
        <v>108767</v>
      </c>
      <c r="G7" s="110">
        <v>112046</v>
      </c>
      <c r="H7" s="76">
        <v>0.97073523374328397</v>
      </c>
      <c r="I7" s="77">
        <v>-3279</v>
      </c>
      <c r="J7" s="76">
        <v>0.59238555811965021</v>
      </c>
      <c r="K7" s="76">
        <v>0.66075540403048749</v>
      </c>
      <c r="L7" s="90">
        <v>-6.8369845910837279E-2</v>
      </c>
    </row>
    <row r="8" spans="1:17" x14ac:dyDescent="0.4">
      <c r="A8" s="69" t="s">
        <v>95</v>
      </c>
      <c r="B8" s="121">
        <v>52357</v>
      </c>
      <c r="C8" s="121">
        <v>62043</v>
      </c>
      <c r="D8" s="88">
        <v>0.84388246861047977</v>
      </c>
      <c r="E8" s="74">
        <v>-9686</v>
      </c>
      <c r="F8" s="121">
        <v>86273</v>
      </c>
      <c r="G8" s="121">
        <v>90271</v>
      </c>
      <c r="H8" s="88">
        <v>0.9557111364668609</v>
      </c>
      <c r="I8" s="74">
        <v>-3998</v>
      </c>
      <c r="J8" s="88">
        <v>0.6068758476000603</v>
      </c>
      <c r="K8" s="88">
        <v>0.68729713861594532</v>
      </c>
      <c r="L8" s="87">
        <v>-8.0421291015885021E-2</v>
      </c>
    </row>
    <row r="9" spans="1:17" x14ac:dyDescent="0.4">
      <c r="A9" s="37" t="s">
        <v>84</v>
      </c>
      <c r="B9" s="191">
        <v>34494</v>
      </c>
      <c r="C9" s="191">
        <v>38912</v>
      </c>
      <c r="D9" s="82">
        <v>0.88646175986842102</v>
      </c>
      <c r="E9" s="83">
        <v>-4418</v>
      </c>
      <c r="F9" s="191">
        <v>52613</v>
      </c>
      <c r="G9" s="191">
        <v>52571</v>
      </c>
      <c r="H9" s="82">
        <v>1.0007989195564093</v>
      </c>
      <c r="I9" s="83">
        <v>42</v>
      </c>
      <c r="J9" s="82">
        <v>0.65561743295383268</v>
      </c>
      <c r="K9" s="82">
        <v>0.74017994711913415</v>
      </c>
      <c r="L9" s="81">
        <v>-8.4562514165301472E-2</v>
      </c>
    </row>
    <row r="10" spans="1:17" x14ac:dyDescent="0.4">
      <c r="A10" s="38" t="s">
        <v>86</v>
      </c>
      <c r="B10" s="191">
        <v>2706</v>
      </c>
      <c r="C10" s="191">
        <v>2915</v>
      </c>
      <c r="D10" s="84">
        <v>0.92830188679245285</v>
      </c>
      <c r="E10" s="71">
        <v>-209</v>
      </c>
      <c r="F10" s="191">
        <v>5000</v>
      </c>
      <c r="G10" s="191">
        <v>5000</v>
      </c>
      <c r="H10" s="84">
        <v>1</v>
      </c>
      <c r="I10" s="71">
        <v>0</v>
      </c>
      <c r="J10" s="84">
        <v>0.54120000000000001</v>
      </c>
      <c r="K10" s="84">
        <v>0.58299999999999996</v>
      </c>
      <c r="L10" s="89">
        <v>-4.1799999999999948E-2</v>
      </c>
    </row>
    <row r="11" spans="1:17" x14ac:dyDescent="0.4">
      <c r="A11" s="38" t="s">
        <v>104</v>
      </c>
      <c r="B11" s="191">
        <v>3999</v>
      </c>
      <c r="C11" s="191">
        <v>5689</v>
      </c>
      <c r="D11" s="84">
        <v>0.70293548954121987</v>
      </c>
      <c r="E11" s="71">
        <v>-1690</v>
      </c>
      <c r="F11" s="191">
        <v>6720</v>
      </c>
      <c r="G11" s="191">
        <v>9060</v>
      </c>
      <c r="H11" s="84">
        <v>0.74172185430463577</v>
      </c>
      <c r="I11" s="71">
        <v>-2340</v>
      </c>
      <c r="J11" s="84">
        <v>0.59508928571428577</v>
      </c>
      <c r="K11" s="84">
        <v>0.62792494481236205</v>
      </c>
      <c r="L11" s="89">
        <v>-3.2835659098076286E-2</v>
      </c>
    </row>
    <row r="12" spans="1:17" x14ac:dyDescent="0.4">
      <c r="A12" s="38" t="s">
        <v>82</v>
      </c>
      <c r="B12" s="191">
        <v>4407</v>
      </c>
      <c r="C12" s="191">
        <v>5063</v>
      </c>
      <c r="D12" s="84">
        <v>0.87043254987161767</v>
      </c>
      <c r="E12" s="71">
        <v>-656</v>
      </c>
      <c r="F12" s="191">
        <v>9570</v>
      </c>
      <c r="G12" s="191">
        <v>7260</v>
      </c>
      <c r="H12" s="84">
        <v>1.3181818181818181</v>
      </c>
      <c r="I12" s="71">
        <v>2310</v>
      </c>
      <c r="J12" s="84">
        <v>0.46050156739811915</v>
      </c>
      <c r="K12" s="84">
        <v>0.69738292011019287</v>
      </c>
      <c r="L12" s="89">
        <v>-0.23688135271207372</v>
      </c>
    </row>
    <row r="13" spans="1:17" x14ac:dyDescent="0.4">
      <c r="A13" s="38" t="s">
        <v>83</v>
      </c>
      <c r="B13" s="191">
        <v>6751</v>
      </c>
      <c r="C13" s="191">
        <v>6874</v>
      </c>
      <c r="D13" s="84">
        <v>0.98210648821646784</v>
      </c>
      <c r="E13" s="71">
        <v>-123</v>
      </c>
      <c r="F13" s="191">
        <v>12370</v>
      </c>
      <c r="G13" s="191">
        <v>12370</v>
      </c>
      <c r="H13" s="84">
        <v>1</v>
      </c>
      <c r="I13" s="71">
        <v>0</v>
      </c>
      <c r="J13" s="84">
        <v>0.54575586095392081</v>
      </c>
      <c r="K13" s="84">
        <v>0.55569927243330641</v>
      </c>
      <c r="L13" s="89">
        <v>-9.9434114793855999E-3</v>
      </c>
    </row>
    <row r="14" spans="1:17" x14ac:dyDescent="0.4">
      <c r="A14" s="38" t="s">
        <v>128</v>
      </c>
      <c r="B14" s="191">
        <v>0</v>
      </c>
      <c r="C14" s="191">
        <v>0</v>
      </c>
      <c r="D14" s="84" t="e">
        <v>#DIV/0!</v>
      </c>
      <c r="E14" s="71">
        <v>0</v>
      </c>
      <c r="F14" s="191">
        <v>0</v>
      </c>
      <c r="G14" s="191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91">
        <v>0</v>
      </c>
      <c r="C15" s="191">
        <v>755</v>
      </c>
      <c r="D15" s="84">
        <v>0</v>
      </c>
      <c r="E15" s="85">
        <v>-755</v>
      </c>
      <c r="F15" s="191">
        <v>0</v>
      </c>
      <c r="G15" s="191">
        <v>1400</v>
      </c>
      <c r="H15" s="82">
        <v>0</v>
      </c>
      <c r="I15" s="83">
        <v>-1400</v>
      </c>
      <c r="J15" s="84" t="e">
        <v>#DIV/0!</v>
      </c>
      <c r="K15" s="84">
        <v>0.53928571428571426</v>
      </c>
      <c r="L15" s="171" t="e">
        <v>#DIV/0!</v>
      </c>
    </row>
    <row r="16" spans="1:17" x14ac:dyDescent="0.4">
      <c r="A16" s="44" t="s">
        <v>176</v>
      </c>
      <c r="B16" s="191">
        <v>0</v>
      </c>
      <c r="C16" s="191">
        <v>1835</v>
      </c>
      <c r="D16" s="84">
        <v>0</v>
      </c>
      <c r="E16" s="71">
        <v>-1835</v>
      </c>
      <c r="F16" s="191">
        <v>0</v>
      </c>
      <c r="G16" s="191">
        <v>2610</v>
      </c>
      <c r="H16" s="82">
        <v>0</v>
      </c>
      <c r="I16" s="83">
        <v>-2610</v>
      </c>
      <c r="J16" s="86" t="e">
        <v>#DIV/0!</v>
      </c>
      <c r="K16" s="86">
        <v>0.70306513409961691</v>
      </c>
      <c r="L16" s="78" t="e">
        <v>#DIV/0!</v>
      </c>
    </row>
    <row r="17" spans="1:12" x14ac:dyDescent="0.4">
      <c r="A17" s="44" t="s">
        <v>175</v>
      </c>
      <c r="B17" s="191">
        <v>0</v>
      </c>
      <c r="C17" s="191">
        <v>0</v>
      </c>
      <c r="D17" s="84" t="e">
        <v>#DIV/0!</v>
      </c>
      <c r="E17" s="85">
        <v>0</v>
      </c>
      <c r="F17" s="191">
        <v>0</v>
      </c>
      <c r="G17" s="191">
        <v>0</v>
      </c>
      <c r="H17" s="82" t="e">
        <v>#DIV/0!</v>
      </c>
      <c r="I17" s="83">
        <v>0</v>
      </c>
      <c r="J17" s="79" t="e">
        <v>#DIV/0!</v>
      </c>
      <c r="K17" s="79" t="e">
        <v>#DIV/0!</v>
      </c>
      <c r="L17" s="78" t="e">
        <v>#DIV/0!</v>
      </c>
    </row>
    <row r="18" spans="1:12" x14ac:dyDescent="0.4">
      <c r="A18" s="44" t="s">
        <v>174</v>
      </c>
      <c r="B18" s="205">
        <v>0</v>
      </c>
      <c r="C18" s="205">
        <v>0</v>
      </c>
      <c r="D18" s="86" t="e">
        <v>#DIV/0!</v>
      </c>
      <c r="E18" s="70">
        <v>0</v>
      </c>
      <c r="F18" s="205">
        <v>0</v>
      </c>
      <c r="G18" s="205">
        <v>0</v>
      </c>
      <c r="H18" s="86" t="e">
        <v>#DIV/0!</v>
      </c>
      <c r="I18" s="85">
        <v>0</v>
      </c>
      <c r="J18" s="79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11638</v>
      </c>
      <c r="C19" s="121">
        <v>11492</v>
      </c>
      <c r="D19" s="88">
        <v>1.0127044900800557</v>
      </c>
      <c r="E19" s="74">
        <v>146</v>
      </c>
      <c r="F19" s="121">
        <v>21714</v>
      </c>
      <c r="G19" s="121">
        <v>20885</v>
      </c>
      <c r="H19" s="88">
        <v>1.0396935599712713</v>
      </c>
      <c r="I19" s="74">
        <v>829</v>
      </c>
      <c r="J19" s="88">
        <v>0.53596757852077004</v>
      </c>
      <c r="K19" s="88">
        <v>0.5502513765860666</v>
      </c>
      <c r="L19" s="87">
        <v>-1.428379806529656E-2</v>
      </c>
    </row>
    <row r="20" spans="1:12" x14ac:dyDescent="0.4">
      <c r="A20" s="37" t="s">
        <v>173</v>
      </c>
      <c r="B20" s="182">
        <v>0</v>
      </c>
      <c r="C20" s="191">
        <v>853</v>
      </c>
      <c r="D20" s="82">
        <v>0</v>
      </c>
      <c r="E20" s="83">
        <v>-853</v>
      </c>
      <c r="F20" s="191">
        <v>0</v>
      </c>
      <c r="G20" s="186">
        <v>1495</v>
      </c>
      <c r="H20" s="82">
        <v>0</v>
      </c>
      <c r="I20" s="83">
        <v>-1495</v>
      </c>
      <c r="J20" s="82" t="e">
        <v>#DIV/0!</v>
      </c>
      <c r="K20" s="82">
        <v>0.57056856187290972</v>
      </c>
      <c r="L20" s="81" t="e">
        <v>#DIV/0!</v>
      </c>
    </row>
    <row r="21" spans="1:12" x14ac:dyDescent="0.4">
      <c r="A21" s="38" t="s">
        <v>104</v>
      </c>
      <c r="B21" s="219">
        <v>683</v>
      </c>
      <c r="C21" s="191">
        <v>816</v>
      </c>
      <c r="D21" s="84">
        <v>0.83700980392156865</v>
      </c>
      <c r="E21" s="71">
        <v>-133</v>
      </c>
      <c r="F21" s="191">
        <v>1495</v>
      </c>
      <c r="G21" s="186">
        <v>1495</v>
      </c>
      <c r="H21" s="84">
        <v>1</v>
      </c>
      <c r="I21" s="71">
        <v>0</v>
      </c>
      <c r="J21" s="84">
        <v>0.45685618729096988</v>
      </c>
      <c r="K21" s="84">
        <v>0.54581939799331103</v>
      </c>
      <c r="L21" s="89">
        <v>-8.8963210702341144E-2</v>
      </c>
    </row>
    <row r="22" spans="1:12" x14ac:dyDescent="0.4">
      <c r="A22" s="38" t="s">
        <v>123</v>
      </c>
      <c r="B22" s="182">
        <v>1029</v>
      </c>
      <c r="C22" s="191">
        <v>803</v>
      </c>
      <c r="D22" s="84">
        <v>1.2814445828144458</v>
      </c>
      <c r="E22" s="71">
        <v>226</v>
      </c>
      <c r="F22" s="191">
        <v>1450</v>
      </c>
      <c r="G22" s="186">
        <v>1450</v>
      </c>
      <c r="H22" s="84">
        <v>1</v>
      </c>
      <c r="I22" s="71">
        <v>0</v>
      </c>
      <c r="J22" s="84">
        <v>0.70965517241379306</v>
      </c>
      <c r="K22" s="84">
        <v>0.55379310344827581</v>
      </c>
      <c r="L22" s="89">
        <v>0.15586206896551724</v>
      </c>
    </row>
    <row r="23" spans="1:12" x14ac:dyDescent="0.4">
      <c r="A23" s="38" t="s">
        <v>172</v>
      </c>
      <c r="B23" s="182">
        <v>1811</v>
      </c>
      <c r="C23" s="191">
        <v>2002</v>
      </c>
      <c r="D23" s="84">
        <v>0.90459540459540455</v>
      </c>
      <c r="E23" s="71">
        <v>-191</v>
      </c>
      <c r="F23" s="191">
        <v>2995</v>
      </c>
      <c r="G23" s="186">
        <v>2995</v>
      </c>
      <c r="H23" s="84">
        <v>1</v>
      </c>
      <c r="I23" s="71">
        <v>0</v>
      </c>
      <c r="J23" s="84">
        <v>0.60467445742904846</v>
      </c>
      <c r="K23" s="84">
        <v>0.66844741235392324</v>
      </c>
      <c r="L23" s="89">
        <v>-6.3772954924874781E-2</v>
      </c>
    </row>
    <row r="24" spans="1:12" x14ac:dyDescent="0.4">
      <c r="A24" s="38" t="s">
        <v>171</v>
      </c>
      <c r="B24" s="184">
        <v>940</v>
      </c>
      <c r="C24" s="191">
        <v>1007</v>
      </c>
      <c r="D24" s="79">
        <v>0.93346573982125125</v>
      </c>
      <c r="E24" s="70">
        <v>-67</v>
      </c>
      <c r="F24" s="191">
        <v>1490</v>
      </c>
      <c r="G24" s="186">
        <v>1490</v>
      </c>
      <c r="H24" s="79">
        <v>1</v>
      </c>
      <c r="I24" s="70">
        <v>0</v>
      </c>
      <c r="J24" s="79">
        <v>0.63087248322147649</v>
      </c>
      <c r="K24" s="79">
        <v>0.67583892617449659</v>
      </c>
      <c r="L24" s="78">
        <v>-4.4966442953020103E-2</v>
      </c>
    </row>
    <row r="25" spans="1:12" x14ac:dyDescent="0.4">
      <c r="A25" s="44" t="s">
        <v>170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541</v>
      </c>
      <c r="C26" s="191">
        <v>694</v>
      </c>
      <c r="D26" s="84">
        <v>0.77953890489913547</v>
      </c>
      <c r="E26" s="71">
        <v>-153</v>
      </c>
      <c r="F26" s="191">
        <v>1500</v>
      </c>
      <c r="G26" s="186">
        <v>1495</v>
      </c>
      <c r="H26" s="84">
        <v>1.0033444816053512</v>
      </c>
      <c r="I26" s="71">
        <v>5</v>
      </c>
      <c r="J26" s="84">
        <v>0.36066666666666669</v>
      </c>
      <c r="K26" s="84">
        <v>0.46421404682274248</v>
      </c>
      <c r="L26" s="89">
        <v>-0.10354738015607579</v>
      </c>
    </row>
    <row r="27" spans="1:12" x14ac:dyDescent="0.4">
      <c r="A27" s="38" t="s">
        <v>169</v>
      </c>
      <c r="B27" s="182">
        <v>609</v>
      </c>
      <c r="C27" s="191">
        <v>447</v>
      </c>
      <c r="D27" s="84">
        <v>1.3624161073825503</v>
      </c>
      <c r="E27" s="71">
        <v>162</v>
      </c>
      <c r="F27" s="191">
        <v>1495</v>
      </c>
      <c r="G27" s="186">
        <v>1500</v>
      </c>
      <c r="H27" s="84">
        <v>0.9966666666666667</v>
      </c>
      <c r="I27" s="71">
        <v>-5</v>
      </c>
      <c r="J27" s="84">
        <v>0.40735785953177256</v>
      </c>
      <c r="K27" s="84">
        <v>0.29799999999999999</v>
      </c>
      <c r="L27" s="89">
        <v>0.10935785953177257</v>
      </c>
    </row>
    <row r="28" spans="1:12" x14ac:dyDescent="0.4">
      <c r="A28" s="38" t="s">
        <v>168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418</v>
      </c>
      <c r="C29" s="191">
        <v>510</v>
      </c>
      <c r="D29" s="79">
        <v>0.81960784313725488</v>
      </c>
      <c r="E29" s="70">
        <v>-92</v>
      </c>
      <c r="F29" s="191">
        <v>890</v>
      </c>
      <c r="G29" s="186">
        <v>895</v>
      </c>
      <c r="H29" s="79">
        <v>0.994413407821229</v>
      </c>
      <c r="I29" s="70">
        <v>-5</v>
      </c>
      <c r="J29" s="79">
        <v>0.46966292134831461</v>
      </c>
      <c r="K29" s="79">
        <v>0.56983240223463683</v>
      </c>
      <c r="L29" s="78">
        <v>-0.10016948088632222</v>
      </c>
    </row>
    <row r="30" spans="1:12" x14ac:dyDescent="0.4">
      <c r="A30" s="44" t="s">
        <v>115</v>
      </c>
      <c r="B30" s="182">
        <v>502</v>
      </c>
      <c r="C30" s="191">
        <v>290</v>
      </c>
      <c r="D30" s="84">
        <v>1.7310344827586206</v>
      </c>
      <c r="E30" s="71">
        <v>212</v>
      </c>
      <c r="F30" s="191">
        <v>595</v>
      </c>
      <c r="G30" s="186">
        <v>600</v>
      </c>
      <c r="H30" s="84">
        <v>0.9916666666666667</v>
      </c>
      <c r="I30" s="71">
        <v>-5</v>
      </c>
      <c r="J30" s="84">
        <v>0.84369747899159664</v>
      </c>
      <c r="K30" s="84">
        <v>0.48333333333333334</v>
      </c>
      <c r="L30" s="89">
        <v>0.3603641456582633</v>
      </c>
    </row>
    <row r="31" spans="1:12" x14ac:dyDescent="0.4">
      <c r="A31" s="38" t="s">
        <v>114</v>
      </c>
      <c r="B31" s="182">
        <v>796</v>
      </c>
      <c r="C31" s="191">
        <v>908</v>
      </c>
      <c r="D31" s="84">
        <v>0.87665198237885467</v>
      </c>
      <c r="E31" s="71">
        <v>-112</v>
      </c>
      <c r="F31" s="191">
        <v>1490</v>
      </c>
      <c r="G31" s="186">
        <v>1480</v>
      </c>
      <c r="H31" s="84">
        <v>1.0067567567567568</v>
      </c>
      <c r="I31" s="71">
        <v>10</v>
      </c>
      <c r="J31" s="84">
        <v>0.53422818791946314</v>
      </c>
      <c r="K31" s="84">
        <v>0.61351351351351346</v>
      </c>
      <c r="L31" s="89">
        <v>-7.9285325594050327E-2</v>
      </c>
    </row>
    <row r="32" spans="1:12" x14ac:dyDescent="0.4">
      <c r="A32" s="44" t="s">
        <v>113</v>
      </c>
      <c r="B32" s="184">
        <v>1345</v>
      </c>
      <c r="C32" s="191">
        <v>819</v>
      </c>
      <c r="D32" s="79">
        <v>1.6422466422466422</v>
      </c>
      <c r="E32" s="70">
        <v>526</v>
      </c>
      <c r="F32" s="191">
        <v>1500</v>
      </c>
      <c r="G32" s="186">
        <v>1500</v>
      </c>
      <c r="H32" s="79">
        <v>1</v>
      </c>
      <c r="I32" s="70">
        <v>0</v>
      </c>
      <c r="J32" s="79">
        <v>0.89666666666666661</v>
      </c>
      <c r="K32" s="79">
        <v>0.54600000000000004</v>
      </c>
      <c r="L32" s="78">
        <v>0.35066666666666657</v>
      </c>
    </row>
    <row r="33" spans="1:12" x14ac:dyDescent="0.4">
      <c r="A33" s="44" t="s">
        <v>112</v>
      </c>
      <c r="B33" s="184">
        <v>690</v>
      </c>
      <c r="C33" s="205">
        <v>882</v>
      </c>
      <c r="D33" s="79">
        <v>0.78231292517006801</v>
      </c>
      <c r="E33" s="70">
        <v>-192</v>
      </c>
      <c r="F33" s="205">
        <v>1345</v>
      </c>
      <c r="G33" s="192">
        <v>1495</v>
      </c>
      <c r="H33" s="79">
        <v>0.89966555183946484</v>
      </c>
      <c r="I33" s="70">
        <v>-150</v>
      </c>
      <c r="J33" s="79">
        <v>0.51301115241635686</v>
      </c>
      <c r="K33" s="79">
        <v>0.58996655518394647</v>
      </c>
      <c r="L33" s="78">
        <v>-7.6955402767589609E-2</v>
      </c>
    </row>
    <row r="34" spans="1:12" x14ac:dyDescent="0.4">
      <c r="A34" s="38" t="s">
        <v>167</v>
      </c>
      <c r="B34" s="182">
        <v>582</v>
      </c>
      <c r="C34" s="183">
        <v>767</v>
      </c>
      <c r="D34" s="84">
        <v>0.75880052151238597</v>
      </c>
      <c r="E34" s="71">
        <v>-185</v>
      </c>
      <c r="F34" s="183">
        <v>1500</v>
      </c>
      <c r="G34" s="183">
        <v>1495</v>
      </c>
      <c r="H34" s="84">
        <v>1.0033444816053512</v>
      </c>
      <c r="I34" s="71">
        <v>5</v>
      </c>
      <c r="J34" s="84">
        <v>0.38800000000000001</v>
      </c>
      <c r="K34" s="84">
        <v>0.5130434782608696</v>
      </c>
      <c r="L34" s="89">
        <v>-0.12504347826086959</v>
      </c>
    </row>
    <row r="35" spans="1:12" x14ac:dyDescent="0.4">
      <c r="A35" s="44" t="s">
        <v>166</v>
      </c>
      <c r="B35" s="184">
        <v>1692</v>
      </c>
      <c r="C35" s="205">
        <v>694</v>
      </c>
      <c r="D35" s="79">
        <v>2.4380403458213258</v>
      </c>
      <c r="E35" s="70">
        <v>998</v>
      </c>
      <c r="F35" s="205">
        <v>3969</v>
      </c>
      <c r="G35" s="192">
        <v>1500</v>
      </c>
      <c r="H35" s="79">
        <v>2.6459999999999999</v>
      </c>
      <c r="I35" s="70">
        <v>2469</v>
      </c>
      <c r="J35" s="79">
        <v>0.42630385487528344</v>
      </c>
      <c r="K35" s="79">
        <v>0.46266666666666667</v>
      </c>
      <c r="L35" s="78">
        <v>-3.6362811791383232E-2</v>
      </c>
    </row>
    <row r="36" spans="1:12" x14ac:dyDescent="0.4">
      <c r="A36" s="69" t="s">
        <v>93</v>
      </c>
      <c r="B36" s="121">
        <v>437</v>
      </c>
      <c r="C36" s="121">
        <v>500</v>
      </c>
      <c r="D36" s="88">
        <v>0.874</v>
      </c>
      <c r="E36" s="74">
        <v>-63</v>
      </c>
      <c r="F36" s="121">
        <v>780</v>
      </c>
      <c r="G36" s="121">
        <v>890</v>
      </c>
      <c r="H36" s="88">
        <v>0.8764044943820225</v>
      </c>
      <c r="I36" s="74">
        <v>-110</v>
      </c>
      <c r="J36" s="88">
        <v>0.56025641025641026</v>
      </c>
      <c r="K36" s="88">
        <v>0.5617977528089888</v>
      </c>
      <c r="L36" s="87">
        <v>-1.5413425525785396E-3</v>
      </c>
    </row>
    <row r="37" spans="1:12" x14ac:dyDescent="0.4">
      <c r="A37" s="37" t="s">
        <v>109</v>
      </c>
      <c r="B37" s="191">
        <v>266</v>
      </c>
      <c r="C37" s="191">
        <v>289</v>
      </c>
      <c r="D37" s="82">
        <v>0.92041522491349481</v>
      </c>
      <c r="E37" s="83">
        <v>-23</v>
      </c>
      <c r="F37" s="191">
        <v>390</v>
      </c>
      <c r="G37" s="191">
        <v>489</v>
      </c>
      <c r="H37" s="82">
        <v>0.7975460122699386</v>
      </c>
      <c r="I37" s="83">
        <v>-99</v>
      </c>
      <c r="J37" s="82">
        <v>0.68205128205128207</v>
      </c>
      <c r="K37" s="82">
        <v>0.59100204498977504</v>
      </c>
      <c r="L37" s="81">
        <v>9.1049237061507027E-2</v>
      </c>
    </row>
    <row r="38" spans="1:12" x14ac:dyDescent="0.4">
      <c r="A38" s="38" t="s">
        <v>108</v>
      </c>
      <c r="B38" s="191">
        <v>171</v>
      </c>
      <c r="C38" s="191">
        <v>211</v>
      </c>
      <c r="D38" s="84">
        <v>0.81042654028436023</v>
      </c>
      <c r="E38" s="71">
        <v>-40</v>
      </c>
      <c r="F38" s="191">
        <v>390</v>
      </c>
      <c r="G38" s="191">
        <v>401</v>
      </c>
      <c r="H38" s="84">
        <v>0.972568578553616</v>
      </c>
      <c r="I38" s="71">
        <v>-11</v>
      </c>
      <c r="J38" s="84">
        <v>0.43846153846153846</v>
      </c>
      <c r="K38" s="84">
        <v>0.52618453865336656</v>
      </c>
      <c r="L38" s="89">
        <v>-8.7723000191828104E-2</v>
      </c>
    </row>
    <row r="39" spans="1:12" s="57" customFormat="1" x14ac:dyDescent="0.4">
      <c r="A39" s="66" t="s">
        <v>107</v>
      </c>
      <c r="B39" s="110">
        <v>64980</v>
      </c>
      <c r="C39" s="110">
        <v>72391</v>
      </c>
      <c r="D39" s="76">
        <v>0.89762539542208286</v>
      </c>
      <c r="E39" s="77">
        <v>-7411</v>
      </c>
      <c r="F39" s="110">
        <v>115124</v>
      </c>
      <c r="G39" s="110">
        <v>121323</v>
      </c>
      <c r="H39" s="76">
        <v>0.94890498916116484</v>
      </c>
      <c r="I39" s="77">
        <v>-6199</v>
      </c>
      <c r="J39" s="76">
        <v>0.56443487022688577</v>
      </c>
      <c r="K39" s="76">
        <v>0.59667993702760402</v>
      </c>
      <c r="L39" s="90">
        <v>-3.2245066800718258E-2</v>
      </c>
    </row>
    <row r="40" spans="1:12" x14ac:dyDescent="0.4">
      <c r="A40" s="38" t="s">
        <v>84</v>
      </c>
      <c r="B40" s="108">
        <v>27433</v>
      </c>
      <c r="C40" s="108">
        <v>29476</v>
      </c>
      <c r="D40" s="107">
        <v>0.93068937440629662</v>
      </c>
      <c r="E40" s="70">
        <v>-2043</v>
      </c>
      <c r="F40" s="108">
        <v>43076</v>
      </c>
      <c r="G40" s="108">
        <v>44011</v>
      </c>
      <c r="H40" s="79">
        <v>0.97875531117220693</v>
      </c>
      <c r="I40" s="70">
        <v>-935</v>
      </c>
      <c r="J40" s="79">
        <v>0.63685114681028876</v>
      </c>
      <c r="K40" s="79">
        <v>0.66974165549521714</v>
      </c>
      <c r="L40" s="78">
        <v>-3.2890508684928377E-2</v>
      </c>
    </row>
    <row r="41" spans="1:12" x14ac:dyDescent="0.4">
      <c r="A41" s="38" t="s">
        <v>165</v>
      </c>
      <c r="B41" s="112">
        <v>1369</v>
      </c>
      <c r="C41" s="112">
        <v>1424</v>
      </c>
      <c r="D41" s="84">
        <v>0.961376404494382</v>
      </c>
      <c r="E41" s="71">
        <v>-55</v>
      </c>
      <c r="F41" s="163">
        <v>2156</v>
      </c>
      <c r="G41" s="112">
        <v>2152</v>
      </c>
      <c r="H41" s="84">
        <v>1.0018587360594795</v>
      </c>
      <c r="I41" s="71">
        <v>4</v>
      </c>
      <c r="J41" s="84">
        <v>0.63497217068645639</v>
      </c>
      <c r="K41" s="84">
        <v>0.66171003717472121</v>
      </c>
      <c r="L41" s="89">
        <v>-2.6737866488264816E-2</v>
      </c>
    </row>
    <row r="42" spans="1:12" x14ac:dyDescent="0.4">
      <c r="A42" s="38" t="s">
        <v>105</v>
      </c>
      <c r="B42" s="112">
        <v>3524</v>
      </c>
      <c r="C42" s="112">
        <v>1851</v>
      </c>
      <c r="D42" s="84">
        <v>1.9038357644516477</v>
      </c>
      <c r="E42" s="71">
        <v>1673</v>
      </c>
      <c r="F42" s="163">
        <v>5140</v>
      </c>
      <c r="G42" s="112">
        <v>4150</v>
      </c>
      <c r="H42" s="169">
        <v>1.2385542168674699</v>
      </c>
      <c r="I42" s="71">
        <v>990</v>
      </c>
      <c r="J42" s="84">
        <v>0.68560311284046693</v>
      </c>
      <c r="K42" s="84">
        <v>0.44602409638554219</v>
      </c>
      <c r="L42" s="89">
        <v>0.23957901645492474</v>
      </c>
    </row>
    <row r="43" spans="1:12" x14ac:dyDescent="0.4">
      <c r="A43" s="44" t="s">
        <v>104</v>
      </c>
      <c r="B43" s="112">
        <v>4294</v>
      </c>
      <c r="C43" s="112">
        <v>6758</v>
      </c>
      <c r="D43" s="168">
        <v>0.63539508730393612</v>
      </c>
      <c r="E43" s="91">
        <v>-2464</v>
      </c>
      <c r="F43" s="112">
        <v>10710</v>
      </c>
      <c r="G43" s="112">
        <v>12440</v>
      </c>
      <c r="H43" s="169">
        <v>0.86093247588424437</v>
      </c>
      <c r="I43" s="71">
        <v>-1730</v>
      </c>
      <c r="J43" s="84">
        <v>0.40093370681605978</v>
      </c>
      <c r="K43" s="84">
        <v>0.54324758842443732</v>
      </c>
      <c r="L43" s="89">
        <v>-0.14231388160837755</v>
      </c>
    </row>
    <row r="44" spans="1:12" x14ac:dyDescent="0.4">
      <c r="A44" s="44" t="s">
        <v>103</v>
      </c>
      <c r="B44" s="112">
        <v>3539</v>
      </c>
      <c r="C44" s="112">
        <v>4347</v>
      </c>
      <c r="D44" s="168">
        <v>0.8141246836899011</v>
      </c>
      <c r="E44" s="91">
        <v>-808</v>
      </c>
      <c r="F44" s="112">
        <v>7060</v>
      </c>
      <c r="G44" s="112">
        <v>7240</v>
      </c>
      <c r="H44" s="169">
        <v>0.97513812154696133</v>
      </c>
      <c r="I44" s="71">
        <v>-180</v>
      </c>
      <c r="J44" s="84">
        <v>0.50127478753541077</v>
      </c>
      <c r="K44" s="84">
        <v>0.60041436464088394</v>
      </c>
      <c r="L44" s="89">
        <v>-9.9139577105473164E-2</v>
      </c>
    </row>
    <row r="45" spans="1:12" x14ac:dyDescent="0.4">
      <c r="A45" s="38" t="s">
        <v>82</v>
      </c>
      <c r="B45" s="112">
        <v>9517</v>
      </c>
      <c r="C45" s="112">
        <v>10278</v>
      </c>
      <c r="D45" s="168">
        <v>0.92595835765713175</v>
      </c>
      <c r="E45" s="91">
        <v>-761</v>
      </c>
      <c r="F45" s="120">
        <v>17308</v>
      </c>
      <c r="G45" s="120">
        <v>20620</v>
      </c>
      <c r="H45" s="169">
        <v>0.83937924345295833</v>
      </c>
      <c r="I45" s="71">
        <v>-3312</v>
      </c>
      <c r="J45" s="84">
        <v>0.54986133579847474</v>
      </c>
      <c r="K45" s="84">
        <v>0.49844810863239575</v>
      </c>
      <c r="L45" s="89">
        <v>5.141322716607899E-2</v>
      </c>
    </row>
    <row r="46" spans="1:12" x14ac:dyDescent="0.4">
      <c r="A46" s="38" t="s">
        <v>83</v>
      </c>
      <c r="B46" s="112">
        <v>5815</v>
      </c>
      <c r="C46" s="112">
        <v>7804</v>
      </c>
      <c r="D46" s="168">
        <v>0.74513070220399791</v>
      </c>
      <c r="E46" s="70">
        <v>-1989</v>
      </c>
      <c r="F46" s="163">
        <v>10800</v>
      </c>
      <c r="G46" s="112">
        <v>11090</v>
      </c>
      <c r="H46" s="169">
        <v>0.9738503155996393</v>
      </c>
      <c r="I46" s="71">
        <v>-290</v>
      </c>
      <c r="J46" s="84">
        <v>0.53842592592592597</v>
      </c>
      <c r="K46" s="84">
        <v>0.70369702434625792</v>
      </c>
      <c r="L46" s="89">
        <v>-0.16527109842033194</v>
      </c>
    </row>
    <row r="47" spans="1:12" x14ac:dyDescent="0.4">
      <c r="A47" s="38" t="s">
        <v>81</v>
      </c>
      <c r="B47" s="112">
        <v>1579</v>
      </c>
      <c r="C47" s="112">
        <v>1323</v>
      </c>
      <c r="D47" s="168">
        <v>1.1934996220710505</v>
      </c>
      <c r="E47" s="70">
        <v>256</v>
      </c>
      <c r="F47" s="165">
        <v>2700</v>
      </c>
      <c r="G47" s="164">
        <v>2790</v>
      </c>
      <c r="H47" s="166">
        <v>0.967741935483871</v>
      </c>
      <c r="I47" s="71">
        <v>-90</v>
      </c>
      <c r="J47" s="84">
        <v>0.58481481481481479</v>
      </c>
      <c r="K47" s="84">
        <v>0.47419354838709676</v>
      </c>
      <c r="L47" s="89">
        <v>0.11062126642771802</v>
      </c>
    </row>
    <row r="48" spans="1:12" x14ac:dyDescent="0.4">
      <c r="A48" s="38" t="s">
        <v>164</v>
      </c>
      <c r="B48" s="112">
        <v>642</v>
      </c>
      <c r="C48" s="112">
        <v>784</v>
      </c>
      <c r="D48" s="168">
        <v>0.81887755102040816</v>
      </c>
      <c r="E48" s="70">
        <v>-142</v>
      </c>
      <c r="F48" s="163">
        <v>1494</v>
      </c>
      <c r="G48" s="112">
        <v>1660</v>
      </c>
      <c r="H48" s="170">
        <v>0.9</v>
      </c>
      <c r="I48" s="71">
        <v>-166</v>
      </c>
      <c r="J48" s="84">
        <v>0.42971887550200805</v>
      </c>
      <c r="K48" s="84">
        <v>0.472289156626506</v>
      </c>
      <c r="L48" s="89">
        <v>-4.2570281124497955E-2</v>
      </c>
    </row>
    <row r="49" spans="1:12" x14ac:dyDescent="0.4">
      <c r="A49" s="38" t="s">
        <v>80</v>
      </c>
      <c r="B49" s="112">
        <v>2008</v>
      </c>
      <c r="C49" s="112">
        <v>2192</v>
      </c>
      <c r="D49" s="168">
        <v>0.91605839416058399</v>
      </c>
      <c r="E49" s="70">
        <v>-184</v>
      </c>
      <c r="F49" s="163">
        <v>2700</v>
      </c>
      <c r="G49" s="112">
        <v>2790</v>
      </c>
      <c r="H49" s="169">
        <v>0.967741935483871</v>
      </c>
      <c r="I49" s="71">
        <v>-90</v>
      </c>
      <c r="J49" s="84">
        <v>0.74370370370370376</v>
      </c>
      <c r="K49" s="84">
        <v>0.78566308243727601</v>
      </c>
      <c r="L49" s="89">
        <v>-4.195937873357225E-2</v>
      </c>
    </row>
    <row r="50" spans="1:12" x14ac:dyDescent="0.4">
      <c r="A50" s="44" t="s">
        <v>78</v>
      </c>
      <c r="B50" s="112">
        <v>1315</v>
      </c>
      <c r="C50" s="112">
        <v>1254</v>
      </c>
      <c r="D50" s="168">
        <v>1.0486443381180224</v>
      </c>
      <c r="E50" s="70">
        <v>61</v>
      </c>
      <c r="F50" s="165">
        <v>2700</v>
      </c>
      <c r="G50" s="164">
        <v>2790</v>
      </c>
      <c r="H50" s="169">
        <v>0.967741935483871</v>
      </c>
      <c r="I50" s="71">
        <v>-90</v>
      </c>
      <c r="J50" s="84">
        <v>0.48703703703703705</v>
      </c>
      <c r="K50" s="79">
        <v>0.44946236559139785</v>
      </c>
      <c r="L50" s="78">
        <v>3.7574671445639196E-2</v>
      </c>
    </row>
    <row r="51" spans="1:12" x14ac:dyDescent="0.4">
      <c r="A51" s="38" t="s">
        <v>101</v>
      </c>
      <c r="B51" s="112">
        <v>0</v>
      </c>
      <c r="C51" s="112">
        <v>0</v>
      </c>
      <c r="D51" s="168" t="e">
        <v>#DIV/0!</v>
      </c>
      <c r="E51" s="71">
        <v>0</v>
      </c>
      <c r="F51" s="163">
        <v>0</v>
      </c>
      <c r="G51" s="112">
        <v>0</v>
      </c>
      <c r="H51" s="169" t="e">
        <v>#DIV/0!</v>
      </c>
      <c r="I51" s="7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12">
        <v>796</v>
      </c>
      <c r="C52" s="112">
        <v>1148</v>
      </c>
      <c r="D52" s="168">
        <v>0.69337979094076652</v>
      </c>
      <c r="E52" s="71">
        <v>-352</v>
      </c>
      <c r="F52" s="163">
        <v>2700</v>
      </c>
      <c r="G52" s="164">
        <v>2790</v>
      </c>
      <c r="H52" s="166">
        <v>0.967741935483871</v>
      </c>
      <c r="I52" s="71">
        <v>-90</v>
      </c>
      <c r="J52" s="84">
        <v>0.29481481481481481</v>
      </c>
      <c r="K52" s="84">
        <v>0.41146953405017922</v>
      </c>
      <c r="L52" s="89">
        <v>-0.11665471923536441</v>
      </c>
    </row>
    <row r="53" spans="1:12" x14ac:dyDescent="0.4">
      <c r="A53" s="38" t="s">
        <v>75</v>
      </c>
      <c r="B53" s="112">
        <v>1877</v>
      </c>
      <c r="C53" s="112">
        <v>2201</v>
      </c>
      <c r="D53" s="168">
        <v>0.85279418446160837</v>
      </c>
      <c r="E53" s="71">
        <v>-324</v>
      </c>
      <c r="F53" s="167">
        <v>3720</v>
      </c>
      <c r="G53" s="112">
        <v>3780</v>
      </c>
      <c r="H53" s="166">
        <v>0.98412698412698407</v>
      </c>
      <c r="I53" s="71">
        <v>-60</v>
      </c>
      <c r="J53" s="84">
        <v>0.50456989247311823</v>
      </c>
      <c r="K53" s="84">
        <v>0.58227513227513228</v>
      </c>
      <c r="L53" s="89">
        <v>-7.7705239802014048E-2</v>
      </c>
    </row>
    <row r="54" spans="1:12" x14ac:dyDescent="0.4">
      <c r="A54" s="38" t="s">
        <v>77</v>
      </c>
      <c r="B54" s="112">
        <v>592</v>
      </c>
      <c r="C54" s="112">
        <v>743</v>
      </c>
      <c r="D54" s="82">
        <v>0.79676985195154781</v>
      </c>
      <c r="E54" s="71">
        <v>-151</v>
      </c>
      <c r="F54" s="165">
        <v>1200</v>
      </c>
      <c r="G54" s="164">
        <v>1360</v>
      </c>
      <c r="H54" s="84">
        <v>0.88235294117647056</v>
      </c>
      <c r="I54" s="71">
        <v>-160</v>
      </c>
      <c r="J54" s="84">
        <v>0.49333333333333335</v>
      </c>
      <c r="K54" s="84">
        <v>0.54632352941176465</v>
      </c>
      <c r="L54" s="89">
        <v>-5.2990196078431306E-2</v>
      </c>
    </row>
    <row r="55" spans="1:12" x14ac:dyDescent="0.4">
      <c r="A55" s="38" t="s">
        <v>76</v>
      </c>
      <c r="B55" s="112">
        <v>680</v>
      </c>
      <c r="C55" s="112">
        <v>808</v>
      </c>
      <c r="D55" s="82">
        <v>0.84158415841584155</v>
      </c>
      <c r="E55" s="71">
        <v>-128</v>
      </c>
      <c r="F55" s="163">
        <v>1660</v>
      </c>
      <c r="G55" s="112">
        <v>1660</v>
      </c>
      <c r="H55" s="84">
        <v>1</v>
      </c>
      <c r="I55" s="71">
        <v>0</v>
      </c>
      <c r="J55" s="84">
        <v>0.40963855421686746</v>
      </c>
      <c r="K55" s="84">
        <v>0.48674698795180721</v>
      </c>
      <c r="L55" s="89">
        <v>-7.7108433734939752E-2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s="27" customFormat="1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202"/>
      <c r="C59" s="201"/>
      <c r="D59" s="150"/>
      <c r="E59" s="149"/>
      <c r="F59" s="202"/>
      <c r="G59" s="201"/>
      <c r="H59" s="150"/>
      <c r="I59" s="149"/>
      <c r="J59" s="148"/>
      <c r="K59" s="148"/>
      <c r="L59" s="147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2009年1月中旬航空旅客輸送実績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１月(下旬)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230</v>
      </c>
      <c r="C4" s="277" t="s">
        <v>229</v>
      </c>
      <c r="D4" s="261" t="s">
        <v>90</v>
      </c>
      <c r="E4" s="261"/>
      <c r="F4" s="258" t="s">
        <v>230</v>
      </c>
      <c r="G4" s="258" t="s">
        <v>229</v>
      </c>
      <c r="H4" s="261" t="s">
        <v>90</v>
      </c>
      <c r="I4" s="261"/>
      <c r="J4" s="258" t="s">
        <v>230</v>
      </c>
      <c r="K4" s="258" t="s">
        <v>229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169829</v>
      </c>
      <c r="C6" s="110">
        <v>172864</v>
      </c>
      <c r="D6" s="76">
        <v>0.9824428452425028</v>
      </c>
      <c r="E6" s="77">
        <v>-3035</v>
      </c>
      <c r="F6" s="110">
        <v>247117</v>
      </c>
      <c r="G6" s="110">
        <v>256913</v>
      </c>
      <c r="H6" s="76">
        <v>0.96187036078361154</v>
      </c>
      <c r="I6" s="77">
        <v>-9796</v>
      </c>
      <c r="J6" s="76">
        <v>0.68724126628277293</v>
      </c>
      <c r="K6" s="76">
        <v>0.67285034233378616</v>
      </c>
      <c r="L6" s="90">
        <v>1.4390923948986778E-2</v>
      </c>
    </row>
    <row r="7" spans="1:17" s="57" customFormat="1" x14ac:dyDescent="0.4">
      <c r="A7" s="66" t="s">
        <v>87</v>
      </c>
      <c r="B7" s="176">
        <v>84353</v>
      </c>
      <c r="C7" s="110">
        <v>84438</v>
      </c>
      <c r="D7" s="76">
        <v>0.99899334422890163</v>
      </c>
      <c r="E7" s="77">
        <v>-85</v>
      </c>
      <c r="F7" s="110">
        <v>119637</v>
      </c>
      <c r="G7" s="110">
        <v>123399</v>
      </c>
      <c r="H7" s="76">
        <v>0.96951352928305745</v>
      </c>
      <c r="I7" s="175">
        <v>-3762</v>
      </c>
      <c r="J7" s="76">
        <v>0.70507451708083624</v>
      </c>
      <c r="K7" s="76">
        <v>0.68426810590037201</v>
      </c>
      <c r="L7" s="90">
        <v>2.0806411180464224E-2</v>
      </c>
    </row>
    <row r="8" spans="1:17" x14ac:dyDescent="0.4">
      <c r="A8" s="69" t="s">
        <v>95</v>
      </c>
      <c r="B8" s="177">
        <v>68265</v>
      </c>
      <c r="C8" s="121">
        <v>70542</v>
      </c>
      <c r="D8" s="88">
        <v>0.96772135748915544</v>
      </c>
      <c r="E8" s="93">
        <v>-2277</v>
      </c>
      <c r="F8" s="121">
        <v>94696</v>
      </c>
      <c r="G8" s="121">
        <v>99163</v>
      </c>
      <c r="H8" s="88">
        <v>0.95495295624376031</v>
      </c>
      <c r="I8" s="93">
        <v>-4467</v>
      </c>
      <c r="J8" s="88">
        <v>0.72088578187040631</v>
      </c>
      <c r="K8" s="88">
        <v>0.71137420207133706</v>
      </c>
      <c r="L8" s="87">
        <v>9.5115797990692474E-3</v>
      </c>
    </row>
    <row r="9" spans="1:17" x14ac:dyDescent="0.4">
      <c r="A9" s="37" t="s">
        <v>84</v>
      </c>
      <c r="B9" s="167">
        <v>42949</v>
      </c>
      <c r="C9" s="120">
        <v>41700</v>
      </c>
      <c r="D9" s="82">
        <v>1.0299520383693046</v>
      </c>
      <c r="E9" s="92">
        <v>1249</v>
      </c>
      <c r="F9" s="120">
        <v>57711</v>
      </c>
      <c r="G9" s="120">
        <v>57456</v>
      </c>
      <c r="H9" s="82">
        <v>1.0044381787802841</v>
      </c>
      <c r="I9" s="92">
        <v>255</v>
      </c>
      <c r="J9" s="82">
        <v>0.74420820987333436</v>
      </c>
      <c r="K9" s="82">
        <v>0.7257727652464494</v>
      </c>
      <c r="L9" s="81">
        <v>1.8435444626884956E-2</v>
      </c>
    </row>
    <row r="10" spans="1:17" x14ac:dyDescent="0.4">
      <c r="A10" s="38" t="s">
        <v>86</v>
      </c>
      <c r="B10" s="167">
        <v>4255</v>
      </c>
      <c r="C10" s="120">
        <v>4551</v>
      </c>
      <c r="D10" s="84">
        <v>0.93495934959349591</v>
      </c>
      <c r="E10" s="91">
        <v>-296</v>
      </c>
      <c r="F10" s="120">
        <v>5500</v>
      </c>
      <c r="G10" s="120">
        <v>5500</v>
      </c>
      <c r="H10" s="84">
        <v>1</v>
      </c>
      <c r="I10" s="91">
        <v>0</v>
      </c>
      <c r="J10" s="84">
        <v>0.77363636363636368</v>
      </c>
      <c r="K10" s="84">
        <v>0.82745454545454544</v>
      </c>
      <c r="L10" s="89">
        <v>-5.3818181818181765E-2</v>
      </c>
    </row>
    <row r="11" spans="1:17" x14ac:dyDescent="0.4">
      <c r="A11" s="38" t="s">
        <v>104</v>
      </c>
      <c r="B11" s="167">
        <v>5615</v>
      </c>
      <c r="C11" s="120">
        <v>5981</v>
      </c>
      <c r="D11" s="84">
        <v>0.9388062196957031</v>
      </c>
      <c r="E11" s="91">
        <v>-366</v>
      </c>
      <c r="F11" s="120">
        <v>7938</v>
      </c>
      <c r="G11" s="120">
        <v>9966</v>
      </c>
      <c r="H11" s="84">
        <v>0.7965081276339554</v>
      </c>
      <c r="I11" s="91">
        <v>-2028</v>
      </c>
      <c r="J11" s="84">
        <v>0.70735701688082642</v>
      </c>
      <c r="K11" s="84">
        <v>0.60014047762392131</v>
      </c>
      <c r="L11" s="89">
        <v>0.10721653925690511</v>
      </c>
    </row>
    <row r="12" spans="1:17" x14ac:dyDescent="0.4">
      <c r="A12" s="38" t="s">
        <v>82</v>
      </c>
      <c r="B12" s="167">
        <v>6699</v>
      </c>
      <c r="C12" s="120">
        <v>6174</v>
      </c>
      <c r="D12" s="84">
        <v>1.0850340136054422</v>
      </c>
      <c r="E12" s="91">
        <v>525</v>
      </c>
      <c r="F12" s="120">
        <v>10532</v>
      </c>
      <c r="G12" s="120">
        <v>7985</v>
      </c>
      <c r="H12" s="84">
        <v>1.318973074514715</v>
      </c>
      <c r="I12" s="91">
        <v>2547</v>
      </c>
      <c r="J12" s="84">
        <v>0.63606152677554118</v>
      </c>
      <c r="K12" s="84">
        <v>0.77319974953036941</v>
      </c>
      <c r="L12" s="89">
        <v>-0.13713822275482823</v>
      </c>
    </row>
    <row r="13" spans="1:17" x14ac:dyDescent="0.4">
      <c r="A13" s="38" t="s">
        <v>83</v>
      </c>
      <c r="B13" s="167">
        <v>8747</v>
      </c>
      <c r="C13" s="120">
        <v>8629</v>
      </c>
      <c r="D13" s="84">
        <v>1.0136748174759531</v>
      </c>
      <c r="E13" s="91">
        <v>118</v>
      </c>
      <c r="F13" s="120">
        <v>13015</v>
      </c>
      <c r="G13" s="120">
        <v>13607</v>
      </c>
      <c r="H13" s="84">
        <v>0.95649298155361206</v>
      </c>
      <c r="I13" s="91">
        <v>-592</v>
      </c>
      <c r="J13" s="84">
        <v>0.67207068766807532</v>
      </c>
      <c r="K13" s="84">
        <v>0.63415888880723159</v>
      </c>
      <c r="L13" s="89">
        <v>3.7911798860843726E-2</v>
      </c>
    </row>
    <row r="14" spans="1:17" x14ac:dyDescent="0.4">
      <c r="A14" s="38" t="s">
        <v>128</v>
      </c>
      <c r="B14" s="167">
        <v>0</v>
      </c>
      <c r="C14" s="120">
        <v>0</v>
      </c>
      <c r="D14" s="84" t="e">
        <v>#DIV/0!</v>
      </c>
      <c r="E14" s="91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x14ac:dyDescent="0.4">
      <c r="A15" s="40" t="s">
        <v>177</v>
      </c>
      <c r="B15" s="167">
        <v>0</v>
      </c>
      <c r="C15" s="120">
        <v>1021</v>
      </c>
      <c r="D15" s="35">
        <v>0</v>
      </c>
      <c r="E15" s="48">
        <v>-1021</v>
      </c>
      <c r="F15" s="120">
        <v>0</v>
      </c>
      <c r="G15" s="120">
        <v>1540</v>
      </c>
      <c r="H15" s="84">
        <v>0</v>
      </c>
      <c r="I15" s="91">
        <v>-1540</v>
      </c>
      <c r="J15" s="84" t="e">
        <v>#DIV/0!</v>
      </c>
      <c r="K15" s="84">
        <v>0.66298701298701301</v>
      </c>
      <c r="L15" s="89" t="e">
        <v>#DIV/0!</v>
      </c>
    </row>
    <row r="16" spans="1:17" s="27" customFormat="1" x14ac:dyDescent="0.4">
      <c r="A16" s="44" t="s">
        <v>176</v>
      </c>
      <c r="B16" s="167">
        <v>0</v>
      </c>
      <c r="C16" s="120">
        <v>2486</v>
      </c>
      <c r="D16" s="84">
        <v>0</v>
      </c>
      <c r="E16" s="91">
        <v>-2486</v>
      </c>
      <c r="F16" s="120">
        <v>0</v>
      </c>
      <c r="G16" s="120">
        <v>3109</v>
      </c>
      <c r="H16" s="35">
        <v>0</v>
      </c>
      <c r="I16" s="48">
        <v>-3109</v>
      </c>
      <c r="J16" s="35" t="e">
        <v>#DIV/0!</v>
      </c>
      <c r="K16" s="35">
        <v>0.79961402380186553</v>
      </c>
      <c r="L16" s="34" t="e">
        <v>#DIV/0!</v>
      </c>
    </row>
    <row r="17" spans="1:12" s="27" customFormat="1" x14ac:dyDescent="0.4">
      <c r="A17" s="44" t="s">
        <v>175</v>
      </c>
      <c r="B17" s="165">
        <v>0</v>
      </c>
      <c r="C17" s="164">
        <v>0</v>
      </c>
      <c r="D17" s="42" t="e">
        <v>#DIV/0!</v>
      </c>
      <c r="E17" s="53">
        <v>0</v>
      </c>
      <c r="F17" s="164">
        <v>0</v>
      </c>
      <c r="G17" s="164">
        <v>0</v>
      </c>
      <c r="H17" s="59" t="e">
        <v>#DIV/0!</v>
      </c>
      <c r="I17" s="53">
        <v>0</v>
      </c>
      <c r="J17" s="42" t="e">
        <v>#DIV/0!</v>
      </c>
      <c r="K17" s="35" t="e">
        <v>#DIV/0!</v>
      </c>
      <c r="L17" s="34" t="e">
        <v>#DIV/0!</v>
      </c>
    </row>
    <row r="18" spans="1:12" x14ac:dyDescent="0.4">
      <c r="A18" s="44" t="s">
        <v>174</v>
      </c>
      <c r="B18" s="114">
        <v>0</v>
      </c>
      <c r="C18" s="114">
        <v>0</v>
      </c>
      <c r="D18" s="79" t="e">
        <v>#DIV/0!</v>
      </c>
      <c r="E18" s="70">
        <v>0</v>
      </c>
      <c r="F18" s="114">
        <v>0</v>
      </c>
      <c r="G18" s="114">
        <v>0</v>
      </c>
      <c r="H18" s="42" t="e">
        <v>#DIV/0!</v>
      </c>
      <c r="I18" s="53">
        <v>0</v>
      </c>
      <c r="J18" s="79" t="e">
        <v>#DIV/0!</v>
      </c>
      <c r="K18" s="86"/>
      <c r="L18" s="171"/>
    </row>
    <row r="19" spans="1:12" x14ac:dyDescent="0.4">
      <c r="A19" s="69" t="s">
        <v>94</v>
      </c>
      <c r="B19" s="177">
        <v>15638</v>
      </c>
      <c r="C19" s="177">
        <v>13396</v>
      </c>
      <c r="D19" s="88">
        <v>1.1673633920573305</v>
      </c>
      <c r="E19" s="93">
        <v>2242</v>
      </c>
      <c r="F19" s="121">
        <v>24084</v>
      </c>
      <c r="G19" s="121">
        <v>23285</v>
      </c>
      <c r="H19" s="88">
        <v>1.0343139360103071</v>
      </c>
      <c r="I19" s="93">
        <v>799</v>
      </c>
      <c r="J19" s="88">
        <v>0.64931074572330183</v>
      </c>
      <c r="K19" s="88">
        <v>0.5753059909813184</v>
      </c>
      <c r="L19" s="87">
        <v>7.4004754741983425E-2</v>
      </c>
    </row>
    <row r="20" spans="1:12" x14ac:dyDescent="0.4">
      <c r="A20" s="37" t="s">
        <v>173</v>
      </c>
      <c r="B20" s="167">
        <v>0</v>
      </c>
      <c r="C20" s="120">
        <v>685</v>
      </c>
      <c r="D20" s="82">
        <v>0</v>
      </c>
      <c r="E20" s="92">
        <v>-685</v>
      </c>
      <c r="F20" s="120">
        <v>0</v>
      </c>
      <c r="G20" s="120">
        <v>1650</v>
      </c>
      <c r="H20" s="82">
        <v>0</v>
      </c>
      <c r="I20" s="92">
        <v>-1650</v>
      </c>
      <c r="J20" s="82" t="e">
        <v>#DIV/0!</v>
      </c>
      <c r="K20" s="82">
        <v>0.41515151515151516</v>
      </c>
      <c r="L20" s="81" t="e">
        <v>#DIV/0!</v>
      </c>
    </row>
    <row r="21" spans="1:12" x14ac:dyDescent="0.4">
      <c r="A21" s="38" t="s">
        <v>104</v>
      </c>
      <c r="B21" s="167">
        <v>750</v>
      </c>
      <c r="C21" s="120">
        <v>700</v>
      </c>
      <c r="D21" s="84">
        <v>1.0714285714285714</v>
      </c>
      <c r="E21" s="91">
        <v>50</v>
      </c>
      <c r="F21" s="120">
        <v>1620</v>
      </c>
      <c r="G21" s="120">
        <v>1640</v>
      </c>
      <c r="H21" s="84">
        <v>0.98780487804878048</v>
      </c>
      <c r="I21" s="91">
        <v>-20</v>
      </c>
      <c r="J21" s="84">
        <v>0.46296296296296297</v>
      </c>
      <c r="K21" s="84">
        <v>0.42682926829268292</v>
      </c>
      <c r="L21" s="89">
        <v>3.6133694670280048E-2</v>
      </c>
    </row>
    <row r="22" spans="1:12" x14ac:dyDescent="0.4">
      <c r="A22" s="38" t="s">
        <v>123</v>
      </c>
      <c r="B22" s="167">
        <v>1273</v>
      </c>
      <c r="C22" s="120">
        <v>956</v>
      </c>
      <c r="D22" s="84">
        <v>1.3315899581589958</v>
      </c>
      <c r="E22" s="91">
        <v>317</v>
      </c>
      <c r="F22" s="120">
        <v>1600</v>
      </c>
      <c r="G22" s="120">
        <v>1595</v>
      </c>
      <c r="H22" s="84">
        <v>1.0031347962382444</v>
      </c>
      <c r="I22" s="91">
        <v>5</v>
      </c>
      <c r="J22" s="84">
        <v>0.79562500000000003</v>
      </c>
      <c r="K22" s="84">
        <v>0.59937304075235109</v>
      </c>
      <c r="L22" s="89">
        <v>0.19625195924764893</v>
      </c>
    </row>
    <row r="23" spans="1:12" x14ac:dyDescent="0.4">
      <c r="A23" s="38" t="s">
        <v>172</v>
      </c>
      <c r="B23" s="167">
        <v>2297</v>
      </c>
      <c r="C23" s="120">
        <v>2292</v>
      </c>
      <c r="D23" s="84">
        <v>1.0021815008726003</v>
      </c>
      <c r="E23" s="91">
        <v>5</v>
      </c>
      <c r="F23" s="120">
        <v>3300</v>
      </c>
      <c r="G23" s="120">
        <v>3290</v>
      </c>
      <c r="H23" s="84">
        <v>1.0030395136778116</v>
      </c>
      <c r="I23" s="91">
        <v>10</v>
      </c>
      <c r="J23" s="84">
        <v>0.69606060606060605</v>
      </c>
      <c r="K23" s="84">
        <v>0.69665653495440727</v>
      </c>
      <c r="L23" s="89">
        <v>-5.9592889380122305E-4</v>
      </c>
    </row>
    <row r="24" spans="1:12" x14ac:dyDescent="0.4">
      <c r="A24" s="38" t="s">
        <v>171</v>
      </c>
      <c r="B24" s="167">
        <v>1059</v>
      </c>
      <c r="C24" s="120">
        <v>1243</v>
      </c>
      <c r="D24" s="79">
        <v>0.85197103781174577</v>
      </c>
      <c r="E24" s="97">
        <v>-184</v>
      </c>
      <c r="F24" s="120">
        <v>1650</v>
      </c>
      <c r="G24" s="120">
        <v>1645</v>
      </c>
      <c r="H24" s="79">
        <v>1.0030395136778116</v>
      </c>
      <c r="I24" s="97">
        <v>5</v>
      </c>
      <c r="J24" s="79">
        <v>0.64181818181818184</v>
      </c>
      <c r="K24" s="79">
        <v>0.75562310030395141</v>
      </c>
      <c r="L24" s="78">
        <v>-0.11380491848576957</v>
      </c>
    </row>
    <row r="25" spans="1:12" x14ac:dyDescent="0.4">
      <c r="A25" s="44" t="s">
        <v>170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1004</v>
      </c>
      <c r="C26" s="120">
        <v>1025</v>
      </c>
      <c r="D26" s="84">
        <v>0.9795121951219512</v>
      </c>
      <c r="E26" s="91">
        <v>-21</v>
      </c>
      <c r="F26" s="120">
        <v>1645</v>
      </c>
      <c r="G26" s="120">
        <v>1650</v>
      </c>
      <c r="H26" s="84">
        <v>0.99696969696969695</v>
      </c>
      <c r="I26" s="91">
        <v>-5</v>
      </c>
      <c r="J26" s="84">
        <v>0.61033434650455931</v>
      </c>
      <c r="K26" s="84">
        <v>0.62121212121212122</v>
      </c>
      <c r="L26" s="89">
        <v>-1.0877774707561905E-2</v>
      </c>
    </row>
    <row r="27" spans="1:12" x14ac:dyDescent="0.4">
      <c r="A27" s="38" t="s">
        <v>169</v>
      </c>
      <c r="B27" s="167">
        <v>1034</v>
      </c>
      <c r="C27" s="120">
        <v>715</v>
      </c>
      <c r="D27" s="84">
        <v>1.4461538461538461</v>
      </c>
      <c r="E27" s="91">
        <v>319</v>
      </c>
      <c r="F27" s="120">
        <v>1650</v>
      </c>
      <c r="G27" s="120">
        <v>1645</v>
      </c>
      <c r="H27" s="84">
        <v>1.0030395136778116</v>
      </c>
      <c r="I27" s="91">
        <v>5</v>
      </c>
      <c r="J27" s="84">
        <v>0.62666666666666671</v>
      </c>
      <c r="K27" s="84">
        <v>0.43465045592705165</v>
      </c>
      <c r="L27" s="89">
        <v>0.19201621073961506</v>
      </c>
    </row>
    <row r="28" spans="1:12" x14ac:dyDescent="0.4">
      <c r="A28" s="38" t="s">
        <v>168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346</v>
      </c>
      <c r="C29" s="120">
        <v>479</v>
      </c>
      <c r="D29" s="79">
        <v>0.72233820459290188</v>
      </c>
      <c r="E29" s="97">
        <v>-133</v>
      </c>
      <c r="F29" s="120">
        <v>745</v>
      </c>
      <c r="G29" s="115">
        <v>890</v>
      </c>
      <c r="H29" s="79">
        <v>0.8370786516853933</v>
      </c>
      <c r="I29" s="97">
        <v>-145</v>
      </c>
      <c r="J29" s="79">
        <v>0.46442953020134226</v>
      </c>
      <c r="K29" s="79">
        <v>0.53820224719101128</v>
      </c>
      <c r="L29" s="78">
        <v>-7.3772716989669029E-2</v>
      </c>
    </row>
    <row r="30" spans="1:12" x14ac:dyDescent="0.4">
      <c r="A30" s="44" t="s">
        <v>115</v>
      </c>
      <c r="B30" s="167">
        <v>570</v>
      </c>
      <c r="C30" s="120">
        <v>395</v>
      </c>
      <c r="D30" s="84">
        <v>1.4430379746835442</v>
      </c>
      <c r="E30" s="91">
        <v>175</v>
      </c>
      <c r="F30" s="120">
        <v>745</v>
      </c>
      <c r="G30" s="115">
        <v>750</v>
      </c>
      <c r="H30" s="84">
        <v>0.99333333333333329</v>
      </c>
      <c r="I30" s="91">
        <v>-5</v>
      </c>
      <c r="J30" s="84">
        <v>0.7651006711409396</v>
      </c>
      <c r="K30" s="84">
        <v>0.52666666666666662</v>
      </c>
      <c r="L30" s="89">
        <v>0.23843400447427299</v>
      </c>
    </row>
    <row r="31" spans="1:12" x14ac:dyDescent="0.4">
      <c r="A31" s="38" t="s">
        <v>114</v>
      </c>
      <c r="B31" s="167">
        <v>1047</v>
      </c>
      <c r="C31" s="120">
        <v>1320</v>
      </c>
      <c r="D31" s="84">
        <v>0.79318181818181821</v>
      </c>
      <c r="E31" s="91">
        <v>-273</v>
      </c>
      <c r="F31" s="120">
        <v>1645</v>
      </c>
      <c r="G31" s="115">
        <v>1940</v>
      </c>
      <c r="H31" s="84">
        <v>0.84793814432989689</v>
      </c>
      <c r="I31" s="91">
        <v>-295</v>
      </c>
      <c r="J31" s="84">
        <v>0.63647416413373858</v>
      </c>
      <c r="K31" s="84">
        <v>0.68041237113402064</v>
      </c>
      <c r="L31" s="89">
        <v>-4.3938207000282059E-2</v>
      </c>
    </row>
    <row r="32" spans="1:12" x14ac:dyDescent="0.4">
      <c r="A32" s="44" t="s">
        <v>113</v>
      </c>
      <c r="B32" s="167">
        <v>1239</v>
      </c>
      <c r="C32" s="120">
        <v>1111</v>
      </c>
      <c r="D32" s="79">
        <v>1.1152115211521152</v>
      </c>
      <c r="E32" s="97">
        <v>128</v>
      </c>
      <c r="F32" s="120">
        <v>1645</v>
      </c>
      <c r="G32" s="120">
        <v>1645</v>
      </c>
      <c r="H32" s="79">
        <v>1</v>
      </c>
      <c r="I32" s="97">
        <v>0</v>
      </c>
      <c r="J32" s="79">
        <v>0.7531914893617021</v>
      </c>
      <c r="K32" s="79">
        <v>0.6753799392097265</v>
      </c>
      <c r="L32" s="78">
        <v>7.7811550151975606E-2</v>
      </c>
    </row>
    <row r="33" spans="1:12" x14ac:dyDescent="0.4">
      <c r="A33" s="44" t="s">
        <v>112</v>
      </c>
      <c r="B33" s="165">
        <v>1154</v>
      </c>
      <c r="C33" s="164">
        <v>1041</v>
      </c>
      <c r="D33" s="79">
        <v>1.1085494716618636</v>
      </c>
      <c r="E33" s="97">
        <v>113</v>
      </c>
      <c r="F33" s="120">
        <v>1650</v>
      </c>
      <c r="G33" s="164">
        <v>1650</v>
      </c>
      <c r="H33" s="79">
        <v>1</v>
      </c>
      <c r="I33" s="97">
        <v>0</v>
      </c>
      <c r="J33" s="79">
        <v>0.69939393939393935</v>
      </c>
      <c r="K33" s="79">
        <v>0.63090909090909086</v>
      </c>
      <c r="L33" s="78">
        <v>6.8484848484848482E-2</v>
      </c>
    </row>
    <row r="34" spans="1:12" x14ac:dyDescent="0.4">
      <c r="A34" s="38" t="s">
        <v>167</v>
      </c>
      <c r="B34" s="163">
        <v>992</v>
      </c>
      <c r="C34" s="112">
        <v>932</v>
      </c>
      <c r="D34" s="84">
        <v>1.0643776824034334</v>
      </c>
      <c r="E34" s="91">
        <v>60</v>
      </c>
      <c r="F34" s="120">
        <v>1650</v>
      </c>
      <c r="G34" s="112">
        <v>1650</v>
      </c>
      <c r="H34" s="84">
        <v>1</v>
      </c>
      <c r="I34" s="91">
        <v>0</v>
      </c>
      <c r="J34" s="84">
        <v>0.6012121212121212</v>
      </c>
      <c r="K34" s="84">
        <v>0.56484848484848482</v>
      </c>
      <c r="L34" s="89">
        <v>3.6363636363636376E-2</v>
      </c>
    </row>
    <row r="35" spans="1:12" x14ac:dyDescent="0.4">
      <c r="A35" s="44" t="s">
        <v>166</v>
      </c>
      <c r="B35" s="165">
        <v>2873</v>
      </c>
      <c r="C35" s="164">
        <v>502</v>
      </c>
      <c r="D35" s="79">
        <v>5.7231075697211153</v>
      </c>
      <c r="E35" s="97">
        <v>2371</v>
      </c>
      <c r="F35" s="164">
        <v>4539</v>
      </c>
      <c r="G35" s="164">
        <v>1645</v>
      </c>
      <c r="H35" s="79">
        <v>2.7592705167173253</v>
      </c>
      <c r="I35" s="97">
        <v>2894</v>
      </c>
      <c r="J35" s="79">
        <v>0.63295880149812733</v>
      </c>
      <c r="K35" s="79">
        <v>0.30516717325227966</v>
      </c>
      <c r="L35" s="78">
        <v>0.32779162824584768</v>
      </c>
    </row>
    <row r="36" spans="1:12" x14ac:dyDescent="0.4">
      <c r="A36" s="69" t="s">
        <v>93</v>
      </c>
      <c r="B36" s="177">
        <v>450</v>
      </c>
      <c r="C36" s="121">
        <v>500</v>
      </c>
      <c r="D36" s="88">
        <v>0.9</v>
      </c>
      <c r="E36" s="93">
        <v>-50</v>
      </c>
      <c r="F36" s="121">
        <v>857</v>
      </c>
      <c r="G36" s="121">
        <v>951</v>
      </c>
      <c r="H36" s="88">
        <v>0.90115667718191372</v>
      </c>
      <c r="I36" s="93">
        <v>-94</v>
      </c>
      <c r="J36" s="88">
        <v>0.5250875145857643</v>
      </c>
      <c r="K36" s="88">
        <v>0.52576235541535221</v>
      </c>
      <c r="L36" s="87">
        <v>-6.7484082958790825E-4</v>
      </c>
    </row>
    <row r="37" spans="1:12" x14ac:dyDescent="0.4">
      <c r="A37" s="37" t="s">
        <v>109</v>
      </c>
      <c r="B37" s="167">
        <v>232</v>
      </c>
      <c r="C37" s="120">
        <v>302</v>
      </c>
      <c r="D37" s="82">
        <v>0.76821192052980136</v>
      </c>
      <c r="E37" s="92">
        <v>-70</v>
      </c>
      <c r="F37" s="120">
        <v>428</v>
      </c>
      <c r="G37" s="120">
        <v>561</v>
      </c>
      <c r="H37" s="82">
        <v>0.76292335115864529</v>
      </c>
      <c r="I37" s="92">
        <v>-133</v>
      </c>
      <c r="J37" s="82">
        <v>0.54205607476635509</v>
      </c>
      <c r="K37" s="82">
        <v>0.53832442067736186</v>
      </c>
      <c r="L37" s="81">
        <v>3.7316540889932304E-3</v>
      </c>
    </row>
    <row r="38" spans="1:12" x14ac:dyDescent="0.4">
      <c r="A38" s="38" t="s">
        <v>108</v>
      </c>
      <c r="B38" s="167">
        <v>218</v>
      </c>
      <c r="C38" s="120">
        <v>198</v>
      </c>
      <c r="D38" s="84">
        <v>1.101010101010101</v>
      </c>
      <c r="E38" s="91">
        <v>20</v>
      </c>
      <c r="F38" s="120">
        <v>429</v>
      </c>
      <c r="G38" s="120">
        <v>390</v>
      </c>
      <c r="H38" s="84">
        <v>1.1000000000000001</v>
      </c>
      <c r="I38" s="91">
        <v>39</v>
      </c>
      <c r="J38" s="84">
        <v>0.50815850815850816</v>
      </c>
      <c r="K38" s="84">
        <v>0.50769230769230766</v>
      </c>
      <c r="L38" s="89">
        <v>4.6620046620049482E-4</v>
      </c>
    </row>
    <row r="39" spans="1:12" s="57" customFormat="1" x14ac:dyDescent="0.4">
      <c r="A39" s="66" t="s">
        <v>107</v>
      </c>
      <c r="B39" s="176">
        <v>85476</v>
      </c>
      <c r="C39" s="110">
        <v>88426</v>
      </c>
      <c r="D39" s="76">
        <v>0.96663877140207632</v>
      </c>
      <c r="E39" s="175">
        <v>-2950</v>
      </c>
      <c r="F39" s="176">
        <v>127480</v>
      </c>
      <c r="G39" s="110">
        <v>133514</v>
      </c>
      <c r="H39" s="76">
        <v>0.95480623754812233</v>
      </c>
      <c r="I39" s="175">
        <v>-6034</v>
      </c>
      <c r="J39" s="76">
        <v>0.67050517728271097</v>
      </c>
      <c r="K39" s="76">
        <v>0.66229758676992678</v>
      </c>
      <c r="L39" s="90">
        <v>8.2075905127841908E-3</v>
      </c>
    </row>
    <row r="40" spans="1:12" x14ac:dyDescent="0.4">
      <c r="A40" s="38" t="s">
        <v>84</v>
      </c>
      <c r="B40" s="174">
        <v>32522</v>
      </c>
      <c r="C40" s="118">
        <v>32355</v>
      </c>
      <c r="D40" s="98">
        <v>1.0051614897233812</v>
      </c>
      <c r="E40" s="97">
        <v>167</v>
      </c>
      <c r="F40" s="173">
        <v>48056</v>
      </c>
      <c r="G40" s="173">
        <v>48508</v>
      </c>
      <c r="H40" s="79">
        <v>0.9906819493691762</v>
      </c>
      <c r="I40" s="91">
        <v>-452</v>
      </c>
      <c r="J40" s="84">
        <v>0.6767521225237223</v>
      </c>
      <c r="K40" s="84">
        <v>0.66700338088562716</v>
      </c>
      <c r="L40" s="89">
        <v>9.7487416380951375E-3</v>
      </c>
    </row>
    <row r="41" spans="1:12" x14ac:dyDescent="0.4">
      <c r="A41" s="38" t="s">
        <v>165</v>
      </c>
      <c r="B41" s="163">
        <v>1224</v>
      </c>
      <c r="C41" s="112">
        <v>1158</v>
      </c>
      <c r="D41" s="82">
        <v>1.0569948186528497</v>
      </c>
      <c r="E41" s="97">
        <v>66</v>
      </c>
      <c r="F41" s="163">
        <v>2372</v>
      </c>
      <c r="G41" s="163">
        <v>2369</v>
      </c>
      <c r="H41" s="79">
        <v>1.0012663571127058</v>
      </c>
      <c r="I41" s="91">
        <v>3</v>
      </c>
      <c r="J41" s="84">
        <v>0.51602023608768977</v>
      </c>
      <c r="K41" s="84">
        <v>0.48881384550443224</v>
      </c>
      <c r="L41" s="89">
        <v>2.7206390583257523E-2</v>
      </c>
    </row>
    <row r="42" spans="1:12" x14ac:dyDescent="0.4">
      <c r="A42" s="38" t="s">
        <v>105</v>
      </c>
      <c r="B42" s="163">
        <v>4766</v>
      </c>
      <c r="C42" s="112">
        <v>3115</v>
      </c>
      <c r="D42" s="82">
        <v>1.5300160513643659</v>
      </c>
      <c r="E42" s="97">
        <v>1651</v>
      </c>
      <c r="F42" s="163">
        <v>5654</v>
      </c>
      <c r="G42" s="163">
        <v>4565</v>
      </c>
      <c r="H42" s="79">
        <v>1.2385542168674699</v>
      </c>
      <c r="I42" s="91">
        <v>1089</v>
      </c>
      <c r="J42" s="84">
        <v>0.84294304916873009</v>
      </c>
      <c r="K42" s="84">
        <v>0.68236582694414016</v>
      </c>
      <c r="L42" s="89">
        <v>0.16057722222458992</v>
      </c>
    </row>
    <row r="43" spans="1:12" x14ac:dyDescent="0.4">
      <c r="A43" s="44" t="s">
        <v>104</v>
      </c>
      <c r="B43" s="163">
        <v>6413</v>
      </c>
      <c r="C43" s="112">
        <v>8298</v>
      </c>
      <c r="D43" s="82">
        <v>0.77283682815136179</v>
      </c>
      <c r="E43" s="97">
        <v>-1885</v>
      </c>
      <c r="F43" s="165">
        <v>11781</v>
      </c>
      <c r="G43" s="165">
        <v>13804</v>
      </c>
      <c r="H43" s="79">
        <v>0.85344827586206895</v>
      </c>
      <c r="I43" s="91">
        <v>-2023</v>
      </c>
      <c r="J43" s="84">
        <v>0.54435107376283842</v>
      </c>
      <c r="K43" s="84">
        <v>0.60113010721529991</v>
      </c>
      <c r="L43" s="89">
        <v>-5.6779033452461491E-2</v>
      </c>
    </row>
    <row r="44" spans="1:12" x14ac:dyDescent="0.4">
      <c r="A44" s="44" t="s">
        <v>103</v>
      </c>
      <c r="B44" s="165">
        <v>4874</v>
      </c>
      <c r="C44" s="164">
        <v>5605</v>
      </c>
      <c r="D44" s="82">
        <v>0.86958073148974135</v>
      </c>
      <c r="E44" s="97">
        <v>-731</v>
      </c>
      <c r="F44" s="172">
        <v>7766</v>
      </c>
      <c r="G44" s="172">
        <v>7964</v>
      </c>
      <c r="H44" s="79">
        <v>0.97513812154696133</v>
      </c>
      <c r="I44" s="91">
        <v>-198</v>
      </c>
      <c r="J44" s="84">
        <v>0.62760751995879471</v>
      </c>
      <c r="K44" s="84">
        <v>0.70379206428930186</v>
      </c>
      <c r="L44" s="89">
        <v>-7.6184544330507142E-2</v>
      </c>
    </row>
    <row r="45" spans="1:12" x14ac:dyDescent="0.4">
      <c r="A45" s="38" t="s">
        <v>82</v>
      </c>
      <c r="B45" s="163">
        <v>14918</v>
      </c>
      <c r="C45" s="112">
        <v>14522</v>
      </c>
      <c r="D45" s="82">
        <v>1.0272689712160858</v>
      </c>
      <c r="E45" s="97">
        <v>396</v>
      </c>
      <c r="F45" s="163">
        <v>19188</v>
      </c>
      <c r="G45" s="163">
        <v>22689</v>
      </c>
      <c r="H45" s="79">
        <v>0.84569615232050777</v>
      </c>
      <c r="I45" s="91">
        <v>-3501</v>
      </c>
      <c r="J45" s="84">
        <v>0.77746508234313116</v>
      </c>
      <c r="K45" s="84">
        <v>0.64004583718982766</v>
      </c>
      <c r="L45" s="89">
        <v>0.1374192451533035</v>
      </c>
    </row>
    <row r="46" spans="1:12" x14ac:dyDescent="0.4">
      <c r="A46" s="38" t="s">
        <v>83</v>
      </c>
      <c r="B46" s="165">
        <v>8758</v>
      </c>
      <c r="C46" s="164">
        <v>9949</v>
      </c>
      <c r="D46" s="86">
        <v>0.88028947632927934</v>
      </c>
      <c r="E46" s="97">
        <v>-1191</v>
      </c>
      <c r="F46" s="163">
        <v>11880</v>
      </c>
      <c r="G46" s="163">
        <v>12199</v>
      </c>
      <c r="H46" s="79">
        <v>0.9738503155996393</v>
      </c>
      <c r="I46" s="91">
        <v>-319</v>
      </c>
      <c r="J46" s="84">
        <v>0.7372053872053872</v>
      </c>
      <c r="K46" s="84">
        <v>0.81555865234855318</v>
      </c>
      <c r="L46" s="89">
        <v>-7.8353265143165984E-2</v>
      </c>
    </row>
    <row r="47" spans="1:12" x14ac:dyDescent="0.4">
      <c r="A47" s="38" t="s">
        <v>81</v>
      </c>
      <c r="B47" s="163">
        <v>2031</v>
      </c>
      <c r="C47" s="112">
        <v>2042</v>
      </c>
      <c r="D47" s="84">
        <v>0.9946131243878551</v>
      </c>
      <c r="E47" s="97">
        <v>-11</v>
      </c>
      <c r="F47" s="167">
        <v>2968</v>
      </c>
      <c r="G47" s="167">
        <v>3069</v>
      </c>
      <c r="H47" s="79">
        <v>0.96709025741283805</v>
      </c>
      <c r="I47" s="91">
        <v>-101</v>
      </c>
      <c r="J47" s="84">
        <v>0.68429919137466311</v>
      </c>
      <c r="K47" s="84">
        <v>0.66536331052460085</v>
      </c>
      <c r="L47" s="89">
        <v>1.8935880850062259E-2</v>
      </c>
    </row>
    <row r="48" spans="1:12" x14ac:dyDescent="0.4">
      <c r="A48" s="38" t="s">
        <v>164</v>
      </c>
      <c r="B48" s="165">
        <v>504</v>
      </c>
      <c r="C48" s="164">
        <v>822</v>
      </c>
      <c r="D48" s="82">
        <v>0.61313868613138689</v>
      </c>
      <c r="E48" s="97">
        <v>-318</v>
      </c>
      <c r="F48" s="165">
        <v>1660</v>
      </c>
      <c r="G48" s="163">
        <v>1660</v>
      </c>
      <c r="H48" s="79">
        <v>1</v>
      </c>
      <c r="I48" s="91">
        <v>0</v>
      </c>
      <c r="J48" s="84">
        <v>0.30361445783132529</v>
      </c>
      <c r="K48" s="84">
        <v>0.49518072289156628</v>
      </c>
      <c r="L48" s="89">
        <v>-0.19156626506024099</v>
      </c>
    </row>
    <row r="49" spans="1:12" x14ac:dyDescent="0.4">
      <c r="A49" s="38" t="s">
        <v>80</v>
      </c>
      <c r="B49" s="163">
        <v>2424</v>
      </c>
      <c r="C49" s="112">
        <v>2759</v>
      </c>
      <c r="D49" s="82">
        <v>0.87857919536063789</v>
      </c>
      <c r="E49" s="97">
        <v>-335</v>
      </c>
      <c r="F49" s="163">
        <v>2970</v>
      </c>
      <c r="G49" s="163">
        <v>3069</v>
      </c>
      <c r="H49" s="79">
        <v>0.967741935483871</v>
      </c>
      <c r="I49" s="91">
        <v>-99</v>
      </c>
      <c r="J49" s="84">
        <v>0.8161616161616162</v>
      </c>
      <c r="K49" s="84">
        <v>0.89898989898989901</v>
      </c>
      <c r="L49" s="89">
        <v>-8.2828282828282807E-2</v>
      </c>
    </row>
    <row r="50" spans="1:12" x14ac:dyDescent="0.4">
      <c r="A50" s="44" t="s">
        <v>78</v>
      </c>
      <c r="B50" s="165">
        <v>1977</v>
      </c>
      <c r="C50" s="164">
        <v>2212</v>
      </c>
      <c r="D50" s="82">
        <v>0.89376130198915005</v>
      </c>
      <c r="E50" s="97">
        <v>-235</v>
      </c>
      <c r="F50" s="163">
        <v>2970</v>
      </c>
      <c r="G50" s="163">
        <v>3069</v>
      </c>
      <c r="H50" s="79">
        <v>0.967741935483871</v>
      </c>
      <c r="I50" s="91">
        <v>-99</v>
      </c>
      <c r="J50" s="84">
        <v>0.66565656565656561</v>
      </c>
      <c r="K50" s="79">
        <v>0.72075594656239816</v>
      </c>
      <c r="L50" s="78">
        <v>-5.5099380905832551E-2</v>
      </c>
    </row>
    <row r="51" spans="1:12" x14ac:dyDescent="0.4">
      <c r="A51" s="38" t="s">
        <v>101</v>
      </c>
      <c r="B51" s="163">
        <v>0</v>
      </c>
      <c r="C51" s="112">
        <v>0</v>
      </c>
      <c r="D51" s="82" t="e">
        <v>#DIV/0!</v>
      </c>
      <c r="E51" s="91">
        <v>0</v>
      </c>
      <c r="F51" s="167">
        <v>0</v>
      </c>
      <c r="G51" s="167">
        <v>0</v>
      </c>
      <c r="H51" s="79" t="e">
        <v>#DIV/0!</v>
      </c>
      <c r="I51" s="91">
        <v>0</v>
      </c>
      <c r="J51" s="84" t="e">
        <v>#DIV/0!</v>
      </c>
      <c r="K51" s="84" t="e">
        <v>#DIV/0!</v>
      </c>
      <c r="L51" s="89" t="e">
        <v>#DIV/0!</v>
      </c>
    </row>
    <row r="52" spans="1:12" x14ac:dyDescent="0.4">
      <c r="A52" s="38" t="s">
        <v>79</v>
      </c>
      <c r="B52" s="165">
        <v>992</v>
      </c>
      <c r="C52" s="164">
        <v>1563</v>
      </c>
      <c r="D52" s="82">
        <v>0.63467690339091487</v>
      </c>
      <c r="E52" s="91">
        <v>-571</v>
      </c>
      <c r="F52" s="165">
        <v>2970</v>
      </c>
      <c r="G52" s="165">
        <v>3069</v>
      </c>
      <c r="H52" s="84">
        <v>0.967741935483871</v>
      </c>
      <c r="I52" s="91">
        <v>-99</v>
      </c>
      <c r="J52" s="84">
        <v>0.33400673400673403</v>
      </c>
      <c r="K52" s="84">
        <v>0.50928641251221896</v>
      </c>
      <c r="L52" s="89">
        <v>-0.17527967850548493</v>
      </c>
    </row>
    <row r="53" spans="1:12" x14ac:dyDescent="0.4">
      <c r="A53" s="38" t="s">
        <v>75</v>
      </c>
      <c r="B53" s="163">
        <v>2307</v>
      </c>
      <c r="C53" s="112">
        <v>2155</v>
      </c>
      <c r="D53" s="82">
        <v>1.0705336426914154</v>
      </c>
      <c r="E53" s="91">
        <v>152</v>
      </c>
      <c r="F53" s="163">
        <v>4099</v>
      </c>
      <c r="G53" s="163">
        <v>4158</v>
      </c>
      <c r="H53" s="84">
        <v>0.9858104858104858</v>
      </c>
      <c r="I53" s="91">
        <v>-59</v>
      </c>
      <c r="J53" s="84">
        <v>0.56282020004879241</v>
      </c>
      <c r="K53" s="84">
        <v>0.51827801827801823</v>
      </c>
      <c r="L53" s="89">
        <v>4.4542181770774181E-2</v>
      </c>
    </row>
    <row r="54" spans="1:12" x14ac:dyDescent="0.4">
      <c r="A54" s="38" t="s">
        <v>77</v>
      </c>
      <c r="B54" s="165">
        <v>770</v>
      </c>
      <c r="C54" s="164">
        <v>888</v>
      </c>
      <c r="D54" s="82">
        <v>0.86711711711711714</v>
      </c>
      <c r="E54" s="91">
        <v>-118</v>
      </c>
      <c r="F54" s="163">
        <v>1320</v>
      </c>
      <c r="G54" s="163">
        <v>1496</v>
      </c>
      <c r="H54" s="84">
        <v>0.88235294117647056</v>
      </c>
      <c r="I54" s="91">
        <v>-176</v>
      </c>
      <c r="J54" s="84">
        <v>0.58333333333333337</v>
      </c>
      <c r="K54" s="84">
        <v>0.5935828877005348</v>
      </c>
      <c r="L54" s="89">
        <v>-1.024955436720143E-2</v>
      </c>
    </row>
    <row r="55" spans="1:12" x14ac:dyDescent="0.4">
      <c r="A55" s="38" t="s">
        <v>76</v>
      </c>
      <c r="B55" s="163">
        <v>996</v>
      </c>
      <c r="C55" s="112">
        <v>983</v>
      </c>
      <c r="D55" s="82">
        <v>1.0132248219735505</v>
      </c>
      <c r="E55" s="91">
        <v>13</v>
      </c>
      <c r="F55" s="165">
        <v>1826</v>
      </c>
      <c r="G55" s="165">
        <v>1826</v>
      </c>
      <c r="H55" s="84">
        <v>1</v>
      </c>
      <c r="I55" s="91">
        <v>0</v>
      </c>
      <c r="J55" s="84">
        <v>0.54545454545454541</v>
      </c>
      <c r="K55" s="84">
        <v>0.53833515881708649</v>
      </c>
      <c r="L55" s="89">
        <v>7.1193866374589243E-3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163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s="27" customFormat="1" x14ac:dyDescent="0.4">
      <c r="A58" s="38" t="s">
        <v>123</v>
      </c>
      <c r="B58" s="218"/>
      <c r="C58" s="217"/>
      <c r="D58" s="216"/>
      <c r="E58" s="215"/>
      <c r="F58" s="218"/>
      <c r="G58" s="217"/>
      <c r="H58" s="216"/>
      <c r="I58" s="215"/>
      <c r="J58" s="214"/>
      <c r="K58" s="214"/>
      <c r="L58" s="213"/>
    </row>
    <row r="59" spans="1:12" x14ac:dyDescent="0.4">
      <c r="A59" s="33" t="s">
        <v>162</v>
      </c>
      <c r="B59" s="202"/>
      <c r="C59" s="201"/>
      <c r="D59" s="150"/>
      <c r="E59" s="149"/>
      <c r="F59" s="202"/>
      <c r="G59" s="201"/>
      <c r="H59" s="150"/>
      <c r="I59" s="149"/>
      <c r="J59" s="148"/>
      <c r="K59" s="148"/>
      <c r="L59" s="147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2009年1月下旬航空旅客輸送実績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２月(月間)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246</v>
      </c>
      <c r="C4" s="277" t="s">
        <v>245</v>
      </c>
      <c r="D4" s="261" t="s">
        <v>90</v>
      </c>
      <c r="E4" s="261"/>
      <c r="F4" s="258" t="str">
        <f>+B4</f>
        <v>(09'2/1～28)</v>
      </c>
      <c r="G4" s="258" t="str">
        <f>+C4</f>
        <v>(08'2/1～29)</v>
      </c>
      <c r="H4" s="261" t="s">
        <v>90</v>
      </c>
      <c r="I4" s="261"/>
      <c r="J4" s="258" t="str">
        <f>+B4</f>
        <v>(09'2/1～28)</v>
      </c>
      <c r="K4" s="258" t="str">
        <f>+C4</f>
        <v>(08'2/1～29)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f>+B7+B37+B57</f>
        <v>443486</v>
      </c>
      <c r="C6" s="110">
        <f>+C7+C37+C57</f>
        <v>509769</v>
      </c>
      <c r="D6" s="76">
        <f t="shared" ref="D6:D37" si="0">+B6/C6</f>
        <v>0.86997443940294528</v>
      </c>
      <c r="E6" s="77">
        <f t="shared" ref="E6:E37" si="1">+B6-C6</f>
        <v>-66283</v>
      </c>
      <c r="F6" s="110">
        <f>+F7+F37+F57</f>
        <v>648883</v>
      </c>
      <c r="G6" s="110">
        <f>+G7+G37+G57</f>
        <v>708024</v>
      </c>
      <c r="H6" s="76">
        <f t="shared" ref="H6:H37" si="2">+F6/G6</f>
        <v>0.916470345638001</v>
      </c>
      <c r="I6" s="77">
        <f t="shared" ref="I6:I37" si="3">+F6-G6</f>
        <v>-59141</v>
      </c>
      <c r="J6" s="76">
        <f t="shared" ref="J6:J37" si="4">+B6/F6</f>
        <v>0.68346065469429773</v>
      </c>
      <c r="K6" s="76">
        <f t="shared" ref="K6:K37" si="5">+C6/G6</f>
        <v>0.7199883054811701</v>
      </c>
      <c r="L6" s="90">
        <f t="shared" ref="L6:L37" si="6">+J6-K6</f>
        <v>-3.6527650786872368E-2</v>
      </c>
    </row>
    <row r="7" spans="1:17" s="57" customFormat="1" x14ac:dyDescent="0.4">
      <c r="A7" s="66" t="s">
        <v>87</v>
      </c>
      <c r="B7" s="110">
        <f>+B8+B17+B34</f>
        <v>210814</v>
      </c>
      <c r="C7" s="110">
        <f>+C8+C17+C34</f>
        <v>237568</v>
      </c>
      <c r="D7" s="76">
        <f t="shared" si="0"/>
        <v>0.88738382273706895</v>
      </c>
      <c r="E7" s="77">
        <f t="shared" si="1"/>
        <v>-26754</v>
      </c>
      <c r="F7" s="110">
        <f>+F8+F17+F34</f>
        <v>305552</v>
      </c>
      <c r="G7" s="110">
        <f>+G8+G17+G34</f>
        <v>319880</v>
      </c>
      <c r="H7" s="76">
        <f t="shared" si="2"/>
        <v>0.95520820307615351</v>
      </c>
      <c r="I7" s="77">
        <f t="shared" si="3"/>
        <v>-14328</v>
      </c>
      <c r="J7" s="76">
        <f t="shared" si="4"/>
        <v>0.68994475572079383</v>
      </c>
      <c r="K7" s="76">
        <f t="shared" si="5"/>
        <v>0.74267850443916472</v>
      </c>
      <c r="L7" s="90">
        <f t="shared" si="6"/>
        <v>-5.2733748718370888E-2</v>
      </c>
    </row>
    <row r="8" spans="1:17" x14ac:dyDescent="0.4">
      <c r="A8" s="69" t="s">
        <v>244</v>
      </c>
      <c r="B8" s="121">
        <f>SUM(B9:B16)</f>
        <v>172072</v>
      </c>
      <c r="C8" s="121">
        <f>SUM(C9:C16)</f>
        <v>196728</v>
      </c>
      <c r="D8" s="88">
        <f t="shared" si="0"/>
        <v>0.87466959456711801</v>
      </c>
      <c r="E8" s="74">
        <f t="shared" si="1"/>
        <v>-24656</v>
      </c>
      <c r="F8" s="121">
        <f>SUM(F9:F16)</f>
        <v>241964</v>
      </c>
      <c r="G8" s="121">
        <f>SUM(G9:G16)</f>
        <v>256838</v>
      </c>
      <c r="H8" s="88">
        <f t="shared" si="2"/>
        <v>0.94208800878374699</v>
      </c>
      <c r="I8" s="74">
        <f t="shared" si="3"/>
        <v>-14874</v>
      </c>
      <c r="J8" s="88">
        <f t="shared" si="4"/>
        <v>0.71114711279363874</v>
      </c>
      <c r="K8" s="88">
        <f t="shared" si="5"/>
        <v>0.7659614231538947</v>
      </c>
      <c r="L8" s="87">
        <f t="shared" si="6"/>
        <v>-5.4814310360255969E-2</v>
      </c>
    </row>
    <row r="9" spans="1:17" x14ac:dyDescent="0.4">
      <c r="A9" s="37" t="s">
        <v>84</v>
      </c>
      <c r="B9" s="191">
        <v>108004</v>
      </c>
      <c r="C9" s="191">
        <v>119289</v>
      </c>
      <c r="D9" s="82">
        <f t="shared" si="0"/>
        <v>0.90539781538951625</v>
      </c>
      <c r="E9" s="83">
        <f t="shared" si="1"/>
        <v>-11285</v>
      </c>
      <c r="F9" s="191">
        <v>147473</v>
      </c>
      <c r="G9" s="191">
        <v>150866</v>
      </c>
      <c r="H9" s="82">
        <f t="shared" si="2"/>
        <v>0.97750984317208645</v>
      </c>
      <c r="I9" s="83">
        <f t="shared" si="3"/>
        <v>-3393</v>
      </c>
      <c r="J9" s="82">
        <f t="shared" si="4"/>
        <v>0.73236456842947517</v>
      </c>
      <c r="K9" s="82">
        <f t="shared" si="5"/>
        <v>0.7906950538888815</v>
      </c>
      <c r="L9" s="81">
        <f t="shared" si="6"/>
        <v>-5.8330485459406334E-2</v>
      </c>
    </row>
    <row r="10" spans="1:17" x14ac:dyDescent="0.4">
      <c r="A10" s="38" t="s">
        <v>86</v>
      </c>
      <c r="B10" s="183">
        <v>9649</v>
      </c>
      <c r="C10" s="183">
        <v>11629</v>
      </c>
      <c r="D10" s="84">
        <f t="shared" si="0"/>
        <v>0.82973600481554732</v>
      </c>
      <c r="E10" s="71">
        <f t="shared" si="1"/>
        <v>-1980</v>
      </c>
      <c r="F10" s="183">
        <v>13522</v>
      </c>
      <c r="G10" s="183">
        <v>14500</v>
      </c>
      <c r="H10" s="84">
        <f t="shared" si="2"/>
        <v>0.93255172413793108</v>
      </c>
      <c r="I10" s="71">
        <f t="shared" si="3"/>
        <v>-978</v>
      </c>
      <c r="J10" s="84">
        <f t="shared" si="4"/>
        <v>0.71357787309569587</v>
      </c>
      <c r="K10" s="84">
        <f t="shared" si="5"/>
        <v>0.80200000000000005</v>
      </c>
      <c r="L10" s="89">
        <f t="shared" si="6"/>
        <v>-8.8422126904304177E-2</v>
      </c>
    </row>
    <row r="11" spans="1:17" x14ac:dyDescent="0.4">
      <c r="A11" s="38" t="s">
        <v>104</v>
      </c>
      <c r="B11" s="183">
        <v>14187</v>
      </c>
      <c r="C11" s="183">
        <v>18016</v>
      </c>
      <c r="D11" s="84">
        <f t="shared" si="0"/>
        <v>0.78746669626998222</v>
      </c>
      <c r="E11" s="71">
        <f t="shared" si="1"/>
        <v>-3829</v>
      </c>
      <c r="F11" s="183">
        <v>20153</v>
      </c>
      <c r="G11" s="183">
        <v>26303</v>
      </c>
      <c r="H11" s="84">
        <f t="shared" si="2"/>
        <v>0.76618636657415506</v>
      </c>
      <c r="I11" s="71">
        <f t="shared" si="3"/>
        <v>-6150</v>
      </c>
      <c r="J11" s="84">
        <f t="shared" si="4"/>
        <v>0.70396467027241605</v>
      </c>
      <c r="K11" s="84">
        <f t="shared" si="5"/>
        <v>0.68494088126829644</v>
      </c>
      <c r="L11" s="89">
        <f t="shared" si="6"/>
        <v>1.9023789004119607E-2</v>
      </c>
    </row>
    <row r="12" spans="1:17" x14ac:dyDescent="0.4">
      <c r="A12" s="38" t="s">
        <v>82</v>
      </c>
      <c r="B12" s="183">
        <v>16649</v>
      </c>
      <c r="C12" s="183">
        <v>17624</v>
      </c>
      <c r="D12" s="84">
        <f t="shared" si="0"/>
        <v>0.94467771221062191</v>
      </c>
      <c r="E12" s="71">
        <f t="shared" si="1"/>
        <v>-975</v>
      </c>
      <c r="F12" s="183">
        <v>26821</v>
      </c>
      <c r="G12" s="183">
        <v>21428</v>
      </c>
      <c r="H12" s="84">
        <f t="shared" si="2"/>
        <v>1.2516800448011947</v>
      </c>
      <c r="I12" s="71">
        <f t="shared" si="3"/>
        <v>5393</v>
      </c>
      <c r="J12" s="84">
        <f t="shared" si="4"/>
        <v>0.62074493866746205</v>
      </c>
      <c r="K12" s="84">
        <f t="shared" si="5"/>
        <v>0.82247526600709353</v>
      </c>
      <c r="L12" s="89">
        <f t="shared" si="6"/>
        <v>-0.20173032733963148</v>
      </c>
    </row>
    <row r="13" spans="1:17" x14ac:dyDescent="0.4">
      <c r="A13" s="38" t="s">
        <v>83</v>
      </c>
      <c r="B13" s="183">
        <v>23583</v>
      </c>
      <c r="C13" s="183">
        <v>23729</v>
      </c>
      <c r="D13" s="84">
        <f t="shared" si="0"/>
        <v>0.99384719120064058</v>
      </c>
      <c r="E13" s="71">
        <f t="shared" si="1"/>
        <v>-146</v>
      </c>
      <c r="F13" s="183">
        <v>33995</v>
      </c>
      <c r="G13" s="183">
        <v>35781</v>
      </c>
      <c r="H13" s="84">
        <f t="shared" si="2"/>
        <v>0.95008524077024115</v>
      </c>
      <c r="I13" s="71">
        <f t="shared" si="3"/>
        <v>-1786</v>
      </c>
      <c r="J13" s="84">
        <f t="shared" si="4"/>
        <v>0.69371966465656709</v>
      </c>
      <c r="K13" s="84">
        <f t="shared" si="5"/>
        <v>0.66317319247645401</v>
      </c>
      <c r="L13" s="89">
        <f t="shared" si="6"/>
        <v>3.0546472180113082E-2</v>
      </c>
    </row>
    <row r="14" spans="1:17" x14ac:dyDescent="0.4">
      <c r="A14" s="40" t="s">
        <v>243</v>
      </c>
      <c r="B14" s="183">
        <v>0</v>
      </c>
      <c r="C14" s="182">
        <v>0</v>
      </c>
      <c r="D14" s="35" t="e">
        <f t="shared" si="0"/>
        <v>#DIV/0!</v>
      </c>
      <c r="E14" s="36">
        <f t="shared" si="1"/>
        <v>0</v>
      </c>
      <c r="F14" s="183">
        <v>0</v>
      </c>
      <c r="G14" s="182">
        <v>0</v>
      </c>
      <c r="H14" s="84" t="e">
        <f t="shared" si="2"/>
        <v>#DIV/0!</v>
      </c>
      <c r="I14" s="71">
        <f t="shared" si="3"/>
        <v>0</v>
      </c>
      <c r="J14" s="84" t="e">
        <f t="shared" si="4"/>
        <v>#DIV/0!</v>
      </c>
      <c r="K14" s="84" t="e">
        <f t="shared" si="5"/>
        <v>#DIV/0!</v>
      </c>
      <c r="L14" s="89" t="e">
        <f t="shared" si="6"/>
        <v>#DIV/0!</v>
      </c>
    </row>
    <row r="15" spans="1:17" s="27" customFormat="1" x14ac:dyDescent="0.4">
      <c r="A15" s="44" t="s">
        <v>242</v>
      </c>
      <c r="B15" s="182">
        <v>0</v>
      </c>
      <c r="C15" s="182">
        <v>6441</v>
      </c>
      <c r="D15" s="35">
        <f t="shared" si="0"/>
        <v>0</v>
      </c>
      <c r="E15" s="36">
        <f t="shared" si="1"/>
        <v>-6441</v>
      </c>
      <c r="F15" s="182">
        <v>0</v>
      </c>
      <c r="G15" s="182">
        <v>7960</v>
      </c>
      <c r="H15" s="35">
        <f t="shared" si="2"/>
        <v>0</v>
      </c>
      <c r="I15" s="48">
        <f t="shared" si="3"/>
        <v>-7960</v>
      </c>
      <c r="J15" s="35" t="e">
        <f t="shared" si="4"/>
        <v>#DIV/0!</v>
      </c>
      <c r="K15" s="35">
        <f t="shared" si="5"/>
        <v>0.80917085427135682</v>
      </c>
      <c r="L15" s="34" t="e">
        <f t="shared" si="6"/>
        <v>#DIV/0!</v>
      </c>
    </row>
    <row r="16" spans="1:17" x14ac:dyDescent="0.4">
      <c r="A16" s="44" t="s">
        <v>174</v>
      </c>
      <c r="B16" s="185">
        <v>0</v>
      </c>
      <c r="C16" s="185">
        <v>0</v>
      </c>
      <c r="D16" s="79" t="e">
        <f t="shared" si="0"/>
        <v>#DIV/0!</v>
      </c>
      <c r="E16" s="70">
        <f t="shared" si="1"/>
        <v>0</v>
      </c>
      <c r="F16" s="185">
        <v>0</v>
      </c>
      <c r="G16" s="185">
        <v>0</v>
      </c>
      <c r="H16" s="42" t="e">
        <f t="shared" si="2"/>
        <v>#DIV/0!</v>
      </c>
      <c r="I16" s="70">
        <f t="shared" si="3"/>
        <v>0</v>
      </c>
      <c r="J16" s="79" t="e">
        <f t="shared" si="4"/>
        <v>#DIV/0!</v>
      </c>
      <c r="K16" s="79" t="e">
        <f t="shared" si="5"/>
        <v>#DIV/0!</v>
      </c>
      <c r="L16" s="78" t="e">
        <f t="shared" si="6"/>
        <v>#DIV/0!</v>
      </c>
    </row>
    <row r="17" spans="1:12" x14ac:dyDescent="0.4">
      <c r="A17" s="69" t="s">
        <v>241</v>
      </c>
      <c r="B17" s="121">
        <f>SUM(B18:B33)</f>
        <v>37389</v>
      </c>
      <c r="C17" s="121">
        <f>SUM(C18:C33)</f>
        <v>39349</v>
      </c>
      <c r="D17" s="88">
        <f t="shared" si="0"/>
        <v>0.95018933136801442</v>
      </c>
      <c r="E17" s="74">
        <f t="shared" si="1"/>
        <v>-1960</v>
      </c>
      <c r="F17" s="121">
        <f>SUM(F18:F33)</f>
        <v>61079</v>
      </c>
      <c r="G17" s="121">
        <f>SUM(G18:G33)</f>
        <v>60455</v>
      </c>
      <c r="H17" s="88">
        <f t="shared" si="2"/>
        <v>1.010321726904309</v>
      </c>
      <c r="I17" s="74">
        <f t="shared" si="3"/>
        <v>624</v>
      </c>
      <c r="J17" s="88">
        <f t="shared" si="4"/>
        <v>0.61214165261382802</v>
      </c>
      <c r="K17" s="88">
        <f t="shared" si="5"/>
        <v>0.6508808204449591</v>
      </c>
      <c r="L17" s="87">
        <f t="shared" si="6"/>
        <v>-3.8739167831131072E-2</v>
      </c>
    </row>
    <row r="18" spans="1:12" x14ac:dyDescent="0.4">
      <c r="A18" s="37" t="s">
        <v>240</v>
      </c>
      <c r="B18" s="191">
        <v>0</v>
      </c>
      <c r="C18" s="186">
        <v>2601</v>
      </c>
      <c r="D18" s="82">
        <f t="shared" si="0"/>
        <v>0</v>
      </c>
      <c r="E18" s="83">
        <f t="shared" si="1"/>
        <v>-2601</v>
      </c>
      <c r="F18" s="191">
        <v>0</v>
      </c>
      <c r="G18" s="186">
        <v>4335</v>
      </c>
      <c r="H18" s="82">
        <f t="shared" si="2"/>
        <v>0</v>
      </c>
      <c r="I18" s="83">
        <f t="shared" si="3"/>
        <v>-4335</v>
      </c>
      <c r="J18" s="82" t="e">
        <f t="shared" si="4"/>
        <v>#DIV/0!</v>
      </c>
      <c r="K18" s="82">
        <f t="shared" si="5"/>
        <v>0.6</v>
      </c>
      <c r="L18" s="81" t="e">
        <f t="shared" si="6"/>
        <v>#DIV/0!</v>
      </c>
    </row>
    <row r="19" spans="1:12" x14ac:dyDescent="0.4">
      <c r="A19" s="38" t="s">
        <v>104</v>
      </c>
      <c r="B19" s="183">
        <v>2303</v>
      </c>
      <c r="C19" s="182">
        <v>2269</v>
      </c>
      <c r="D19" s="84">
        <f t="shared" si="0"/>
        <v>1.0149845747025121</v>
      </c>
      <c r="E19" s="71">
        <f t="shared" si="1"/>
        <v>34</v>
      </c>
      <c r="F19" s="183">
        <v>4180</v>
      </c>
      <c r="G19" s="182">
        <v>4340</v>
      </c>
      <c r="H19" s="84">
        <f t="shared" si="2"/>
        <v>0.96313364055299544</v>
      </c>
      <c r="I19" s="71">
        <f t="shared" si="3"/>
        <v>-160</v>
      </c>
      <c r="J19" s="84">
        <f t="shared" si="4"/>
        <v>0.55095693779904309</v>
      </c>
      <c r="K19" s="84">
        <f t="shared" si="5"/>
        <v>0.52281105990783405</v>
      </c>
      <c r="L19" s="89">
        <f t="shared" si="6"/>
        <v>2.8145877891209037E-2</v>
      </c>
    </row>
    <row r="20" spans="1:12" x14ac:dyDescent="0.4">
      <c r="A20" s="38" t="s">
        <v>123</v>
      </c>
      <c r="B20" s="183">
        <v>2851</v>
      </c>
      <c r="C20" s="182">
        <v>2685</v>
      </c>
      <c r="D20" s="84">
        <f t="shared" si="0"/>
        <v>1.0618249534450652</v>
      </c>
      <c r="E20" s="71">
        <f t="shared" si="1"/>
        <v>166</v>
      </c>
      <c r="F20" s="183">
        <v>3925</v>
      </c>
      <c r="G20" s="182">
        <v>4205</v>
      </c>
      <c r="H20" s="84">
        <f t="shared" si="2"/>
        <v>0.93341260404280624</v>
      </c>
      <c r="I20" s="71">
        <f t="shared" si="3"/>
        <v>-280</v>
      </c>
      <c r="J20" s="84">
        <f t="shared" si="4"/>
        <v>0.72636942675159233</v>
      </c>
      <c r="K20" s="84">
        <f t="shared" si="5"/>
        <v>0.63852556480380496</v>
      </c>
      <c r="L20" s="89">
        <f t="shared" si="6"/>
        <v>8.7843861947787372E-2</v>
      </c>
    </row>
    <row r="21" spans="1:12" x14ac:dyDescent="0.4">
      <c r="A21" s="38" t="s">
        <v>172</v>
      </c>
      <c r="B21" s="183">
        <v>4786</v>
      </c>
      <c r="C21" s="182">
        <v>6530</v>
      </c>
      <c r="D21" s="84">
        <f t="shared" si="0"/>
        <v>0.73292496171516075</v>
      </c>
      <c r="E21" s="71">
        <f t="shared" si="1"/>
        <v>-1744</v>
      </c>
      <c r="F21" s="183">
        <v>8240</v>
      </c>
      <c r="G21" s="182">
        <v>8675</v>
      </c>
      <c r="H21" s="84">
        <f t="shared" si="2"/>
        <v>0.94985590778097984</v>
      </c>
      <c r="I21" s="71">
        <f t="shared" si="3"/>
        <v>-435</v>
      </c>
      <c r="J21" s="84">
        <f t="shared" si="4"/>
        <v>0.5808252427184466</v>
      </c>
      <c r="K21" s="84">
        <f t="shared" si="5"/>
        <v>0.75273775216138328</v>
      </c>
      <c r="L21" s="89">
        <f t="shared" si="6"/>
        <v>-0.17191250944293668</v>
      </c>
    </row>
    <row r="22" spans="1:12" x14ac:dyDescent="0.4">
      <c r="A22" s="38" t="s">
        <v>171</v>
      </c>
      <c r="B22" s="185">
        <v>2545</v>
      </c>
      <c r="C22" s="184">
        <v>3288</v>
      </c>
      <c r="D22" s="79">
        <f t="shared" si="0"/>
        <v>0.7740267639902676</v>
      </c>
      <c r="E22" s="70">
        <f t="shared" si="1"/>
        <v>-743</v>
      </c>
      <c r="F22" s="185">
        <v>4195</v>
      </c>
      <c r="G22" s="184">
        <v>4340</v>
      </c>
      <c r="H22" s="79">
        <f t="shared" si="2"/>
        <v>0.96658986175115202</v>
      </c>
      <c r="I22" s="70">
        <f t="shared" si="3"/>
        <v>-145</v>
      </c>
      <c r="J22" s="79">
        <f t="shared" si="4"/>
        <v>0.60667461263408817</v>
      </c>
      <c r="K22" s="79">
        <f t="shared" si="5"/>
        <v>0.75760368663594468</v>
      </c>
      <c r="L22" s="78">
        <f t="shared" si="6"/>
        <v>-0.15092907400185651</v>
      </c>
    </row>
    <row r="23" spans="1:12" x14ac:dyDescent="0.4">
      <c r="A23" s="44" t="s">
        <v>170</v>
      </c>
      <c r="B23" s="183">
        <v>0</v>
      </c>
      <c r="C23" s="182">
        <v>0</v>
      </c>
      <c r="D23" s="84" t="e">
        <f t="shared" si="0"/>
        <v>#DIV/0!</v>
      </c>
      <c r="E23" s="71">
        <f t="shared" si="1"/>
        <v>0</v>
      </c>
      <c r="F23" s="183">
        <v>0</v>
      </c>
      <c r="G23" s="182">
        <v>0</v>
      </c>
      <c r="H23" s="84" t="e">
        <f t="shared" si="2"/>
        <v>#DIV/0!</v>
      </c>
      <c r="I23" s="71">
        <f t="shared" si="3"/>
        <v>0</v>
      </c>
      <c r="J23" s="84" t="e">
        <f t="shared" si="4"/>
        <v>#DIV/0!</v>
      </c>
      <c r="K23" s="84" t="e">
        <f t="shared" si="5"/>
        <v>#DIV/0!</v>
      </c>
      <c r="L23" s="89" t="e">
        <f t="shared" si="6"/>
        <v>#DIV/0!</v>
      </c>
    </row>
    <row r="24" spans="1:12" x14ac:dyDescent="0.4">
      <c r="A24" s="44" t="s">
        <v>119</v>
      </c>
      <c r="B24" s="183">
        <v>1836</v>
      </c>
      <c r="C24" s="182">
        <v>2650</v>
      </c>
      <c r="D24" s="84">
        <f t="shared" si="0"/>
        <v>0.69283018867924528</v>
      </c>
      <c r="E24" s="71">
        <f t="shared" si="1"/>
        <v>-814</v>
      </c>
      <c r="F24" s="183">
        <v>4180</v>
      </c>
      <c r="G24" s="182">
        <v>4330</v>
      </c>
      <c r="H24" s="84">
        <f t="shared" si="2"/>
        <v>0.96535796766743653</v>
      </c>
      <c r="I24" s="71">
        <f t="shared" si="3"/>
        <v>-150</v>
      </c>
      <c r="J24" s="84">
        <f t="shared" si="4"/>
        <v>0.43923444976076553</v>
      </c>
      <c r="K24" s="84">
        <f t="shared" si="5"/>
        <v>0.61200923787528871</v>
      </c>
      <c r="L24" s="89">
        <f t="shared" si="6"/>
        <v>-0.17277478811452318</v>
      </c>
    </row>
    <row r="25" spans="1:12" x14ac:dyDescent="0.4">
      <c r="A25" s="38" t="s">
        <v>169</v>
      </c>
      <c r="B25" s="183">
        <v>2078</v>
      </c>
      <c r="C25" s="182">
        <v>2303</v>
      </c>
      <c r="D25" s="84">
        <f t="shared" si="0"/>
        <v>0.90230134607034307</v>
      </c>
      <c r="E25" s="71">
        <f t="shared" si="1"/>
        <v>-225</v>
      </c>
      <c r="F25" s="183">
        <v>4180</v>
      </c>
      <c r="G25" s="182">
        <v>4345</v>
      </c>
      <c r="H25" s="84">
        <f t="shared" si="2"/>
        <v>0.96202531645569622</v>
      </c>
      <c r="I25" s="71">
        <f t="shared" si="3"/>
        <v>-165</v>
      </c>
      <c r="J25" s="84">
        <f t="shared" si="4"/>
        <v>0.49712918660287081</v>
      </c>
      <c r="K25" s="84">
        <f t="shared" si="5"/>
        <v>0.53003452243958571</v>
      </c>
      <c r="L25" s="89">
        <f t="shared" si="6"/>
        <v>-3.29053358367149E-2</v>
      </c>
    </row>
    <row r="26" spans="1:12" x14ac:dyDescent="0.4">
      <c r="A26" s="38" t="s">
        <v>239</v>
      </c>
      <c r="B26" s="183">
        <v>2884</v>
      </c>
      <c r="C26" s="182">
        <v>0</v>
      </c>
      <c r="D26" s="84" t="e">
        <f t="shared" si="0"/>
        <v>#DIV/0!</v>
      </c>
      <c r="E26" s="71">
        <f t="shared" si="1"/>
        <v>2884</v>
      </c>
      <c r="F26" s="183">
        <v>4030</v>
      </c>
      <c r="G26" s="182">
        <v>0</v>
      </c>
      <c r="H26" s="84" t="e">
        <f t="shared" si="2"/>
        <v>#DIV/0!</v>
      </c>
      <c r="I26" s="71">
        <f t="shared" si="3"/>
        <v>4030</v>
      </c>
      <c r="J26" s="84">
        <f t="shared" si="4"/>
        <v>0.71563275434243179</v>
      </c>
      <c r="K26" s="84" t="e">
        <f t="shared" si="5"/>
        <v>#DIV/0!</v>
      </c>
      <c r="L26" s="89" t="e">
        <f t="shared" si="6"/>
        <v>#DIV/0!</v>
      </c>
    </row>
    <row r="27" spans="1:12" x14ac:dyDescent="0.4">
      <c r="A27" s="38" t="s">
        <v>116</v>
      </c>
      <c r="B27" s="185">
        <v>2245</v>
      </c>
      <c r="C27" s="184">
        <v>1698</v>
      </c>
      <c r="D27" s="79">
        <f t="shared" si="0"/>
        <v>1.3221436984687869</v>
      </c>
      <c r="E27" s="70">
        <f t="shared" si="1"/>
        <v>547</v>
      </c>
      <c r="F27" s="185">
        <v>4200</v>
      </c>
      <c r="G27" s="184">
        <v>2550</v>
      </c>
      <c r="H27" s="79">
        <f t="shared" si="2"/>
        <v>1.6470588235294117</v>
      </c>
      <c r="I27" s="70">
        <f t="shared" si="3"/>
        <v>1650</v>
      </c>
      <c r="J27" s="79">
        <f t="shared" si="4"/>
        <v>0.53452380952380951</v>
      </c>
      <c r="K27" s="79">
        <f t="shared" si="5"/>
        <v>0.66588235294117648</v>
      </c>
      <c r="L27" s="78">
        <f t="shared" si="6"/>
        <v>-0.13135854341736697</v>
      </c>
    </row>
    <row r="28" spans="1:12" x14ac:dyDescent="0.4">
      <c r="A28" s="44" t="s">
        <v>115</v>
      </c>
      <c r="B28" s="183">
        <v>0</v>
      </c>
      <c r="C28" s="182">
        <v>832</v>
      </c>
      <c r="D28" s="84">
        <f t="shared" si="0"/>
        <v>0</v>
      </c>
      <c r="E28" s="71">
        <f t="shared" si="1"/>
        <v>-832</v>
      </c>
      <c r="F28" s="183">
        <v>0</v>
      </c>
      <c r="G28" s="182">
        <v>1795</v>
      </c>
      <c r="H28" s="84">
        <f t="shared" si="2"/>
        <v>0</v>
      </c>
      <c r="I28" s="71">
        <f t="shared" si="3"/>
        <v>-1795</v>
      </c>
      <c r="J28" s="84" t="e">
        <f t="shared" si="4"/>
        <v>#DIV/0!</v>
      </c>
      <c r="K28" s="84">
        <f t="shared" si="5"/>
        <v>0.46350974930362115</v>
      </c>
      <c r="L28" s="89" t="e">
        <f t="shared" si="6"/>
        <v>#DIV/0!</v>
      </c>
    </row>
    <row r="29" spans="1:12" x14ac:dyDescent="0.4">
      <c r="A29" s="38" t="s">
        <v>114</v>
      </c>
      <c r="B29" s="183">
        <v>3145</v>
      </c>
      <c r="C29" s="182">
        <v>3427</v>
      </c>
      <c r="D29" s="84">
        <f t="shared" si="0"/>
        <v>0.91771228479719869</v>
      </c>
      <c r="E29" s="71">
        <f t="shared" si="1"/>
        <v>-282</v>
      </c>
      <c r="F29" s="183">
        <v>4195</v>
      </c>
      <c r="G29" s="182">
        <v>4185</v>
      </c>
      <c r="H29" s="84">
        <f t="shared" si="2"/>
        <v>1.0023894862604541</v>
      </c>
      <c r="I29" s="71">
        <f t="shared" si="3"/>
        <v>10</v>
      </c>
      <c r="J29" s="84">
        <f t="shared" si="4"/>
        <v>0.74970202622169246</v>
      </c>
      <c r="K29" s="84">
        <f t="shared" si="5"/>
        <v>0.8188769414575866</v>
      </c>
      <c r="L29" s="89">
        <f t="shared" si="6"/>
        <v>-6.9174915235894141E-2</v>
      </c>
    </row>
    <row r="30" spans="1:12" x14ac:dyDescent="0.4">
      <c r="A30" s="44" t="s">
        <v>113</v>
      </c>
      <c r="B30" s="185">
        <v>0</v>
      </c>
      <c r="C30" s="184">
        <v>2983</v>
      </c>
      <c r="D30" s="79">
        <f t="shared" si="0"/>
        <v>0</v>
      </c>
      <c r="E30" s="70">
        <f t="shared" si="1"/>
        <v>-2983</v>
      </c>
      <c r="F30" s="185">
        <v>0</v>
      </c>
      <c r="G30" s="184">
        <v>4335</v>
      </c>
      <c r="H30" s="79">
        <f t="shared" si="2"/>
        <v>0</v>
      </c>
      <c r="I30" s="70">
        <f t="shared" si="3"/>
        <v>-4335</v>
      </c>
      <c r="J30" s="79" t="e">
        <f t="shared" si="4"/>
        <v>#DIV/0!</v>
      </c>
      <c r="K30" s="79">
        <f t="shared" si="5"/>
        <v>0.68811995386389846</v>
      </c>
      <c r="L30" s="78" t="e">
        <f t="shared" si="6"/>
        <v>#DIV/0!</v>
      </c>
    </row>
    <row r="31" spans="1:12" x14ac:dyDescent="0.4">
      <c r="A31" s="44" t="s">
        <v>112</v>
      </c>
      <c r="B31" s="185">
        <v>3081</v>
      </c>
      <c r="C31" s="184">
        <v>3412</v>
      </c>
      <c r="D31" s="79">
        <f t="shared" si="0"/>
        <v>0.90298944900351696</v>
      </c>
      <c r="E31" s="70">
        <f t="shared" si="1"/>
        <v>-331</v>
      </c>
      <c r="F31" s="185">
        <v>4035</v>
      </c>
      <c r="G31" s="184">
        <v>4350</v>
      </c>
      <c r="H31" s="79">
        <f t="shared" si="2"/>
        <v>0.92758620689655169</v>
      </c>
      <c r="I31" s="70">
        <f t="shared" si="3"/>
        <v>-315</v>
      </c>
      <c r="J31" s="79">
        <f t="shared" si="4"/>
        <v>0.76356877323420069</v>
      </c>
      <c r="K31" s="79">
        <f t="shared" si="5"/>
        <v>0.78436781609195405</v>
      </c>
      <c r="L31" s="78">
        <f t="shared" si="6"/>
        <v>-2.0799042857753358E-2</v>
      </c>
    </row>
    <row r="32" spans="1:12" x14ac:dyDescent="0.4">
      <c r="A32" s="38" t="s">
        <v>167</v>
      </c>
      <c r="B32" s="183">
        <v>2426</v>
      </c>
      <c r="C32" s="182">
        <v>2649</v>
      </c>
      <c r="D32" s="84">
        <f t="shared" si="0"/>
        <v>0.91581728954322383</v>
      </c>
      <c r="E32" s="71">
        <f t="shared" si="1"/>
        <v>-223</v>
      </c>
      <c r="F32" s="183">
        <v>4200</v>
      </c>
      <c r="G32" s="182">
        <v>4330</v>
      </c>
      <c r="H32" s="84">
        <f t="shared" si="2"/>
        <v>0.96997690531177827</v>
      </c>
      <c r="I32" s="71">
        <f t="shared" si="3"/>
        <v>-130</v>
      </c>
      <c r="J32" s="84">
        <f t="shared" si="4"/>
        <v>0.57761904761904759</v>
      </c>
      <c r="K32" s="84">
        <f t="shared" si="5"/>
        <v>0.61177829099307157</v>
      </c>
      <c r="L32" s="89">
        <f t="shared" si="6"/>
        <v>-3.4159243374023984E-2</v>
      </c>
    </row>
    <row r="33" spans="1:12" x14ac:dyDescent="0.4">
      <c r="A33" s="44" t="s">
        <v>166</v>
      </c>
      <c r="B33" s="185">
        <v>7209</v>
      </c>
      <c r="C33" s="184">
        <v>2022</v>
      </c>
      <c r="D33" s="79">
        <f t="shared" si="0"/>
        <v>3.5652818991097921</v>
      </c>
      <c r="E33" s="70">
        <f t="shared" si="1"/>
        <v>5187</v>
      </c>
      <c r="F33" s="185">
        <v>11519</v>
      </c>
      <c r="G33" s="184">
        <v>4340</v>
      </c>
      <c r="H33" s="79">
        <f t="shared" si="2"/>
        <v>2.6541474654377879</v>
      </c>
      <c r="I33" s="70">
        <f t="shared" si="3"/>
        <v>7179</v>
      </c>
      <c r="J33" s="79">
        <f t="shared" si="4"/>
        <v>0.6258355760048615</v>
      </c>
      <c r="K33" s="79">
        <f t="shared" si="5"/>
        <v>0.46589861751152073</v>
      </c>
      <c r="L33" s="78">
        <f t="shared" si="6"/>
        <v>0.15993695849334078</v>
      </c>
    </row>
    <row r="34" spans="1:12" x14ac:dyDescent="0.4">
      <c r="A34" s="69" t="s">
        <v>238</v>
      </c>
      <c r="B34" s="121">
        <f>SUM(B35:B36)</f>
        <v>1353</v>
      </c>
      <c r="C34" s="121">
        <f>SUM(C35:C36)</f>
        <v>1491</v>
      </c>
      <c r="D34" s="88">
        <f t="shared" si="0"/>
        <v>0.90744466800804824</v>
      </c>
      <c r="E34" s="74">
        <f t="shared" si="1"/>
        <v>-138</v>
      </c>
      <c r="F34" s="121">
        <f>SUM(F35:F36)</f>
        <v>2509</v>
      </c>
      <c r="G34" s="121">
        <f>SUM(G35:G36)</f>
        <v>2587</v>
      </c>
      <c r="H34" s="88">
        <f t="shared" si="2"/>
        <v>0.96984924623115576</v>
      </c>
      <c r="I34" s="74">
        <f t="shared" si="3"/>
        <v>-78</v>
      </c>
      <c r="J34" s="88">
        <f t="shared" si="4"/>
        <v>0.53925866879234752</v>
      </c>
      <c r="K34" s="88">
        <f t="shared" si="5"/>
        <v>0.57634325473521453</v>
      </c>
      <c r="L34" s="87">
        <f t="shared" si="6"/>
        <v>-3.708458594286701E-2</v>
      </c>
    </row>
    <row r="35" spans="1:12" x14ac:dyDescent="0.4">
      <c r="A35" s="37" t="s">
        <v>109</v>
      </c>
      <c r="B35" s="191">
        <v>753</v>
      </c>
      <c r="C35" s="186">
        <v>831</v>
      </c>
      <c r="D35" s="82">
        <f t="shared" si="0"/>
        <v>0.90613718411552346</v>
      </c>
      <c r="E35" s="83">
        <f t="shared" si="1"/>
        <v>-78</v>
      </c>
      <c r="F35" s="191">
        <v>1356</v>
      </c>
      <c r="G35" s="186">
        <v>1417</v>
      </c>
      <c r="H35" s="82">
        <f t="shared" si="2"/>
        <v>0.95695130557515884</v>
      </c>
      <c r="I35" s="83">
        <f t="shared" si="3"/>
        <v>-61</v>
      </c>
      <c r="J35" s="82">
        <f t="shared" si="4"/>
        <v>0.55530973451327437</v>
      </c>
      <c r="K35" s="82">
        <f t="shared" si="5"/>
        <v>0.58645024700070569</v>
      </c>
      <c r="L35" s="81">
        <f t="shared" si="6"/>
        <v>-3.1140512487431327E-2</v>
      </c>
    </row>
    <row r="36" spans="1:12" x14ac:dyDescent="0.4">
      <c r="A36" s="38" t="s">
        <v>108</v>
      </c>
      <c r="B36" s="183">
        <v>600</v>
      </c>
      <c r="C36" s="182">
        <v>660</v>
      </c>
      <c r="D36" s="84">
        <f t="shared" si="0"/>
        <v>0.90909090909090906</v>
      </c>
      <c r="E36" s="71">
        <f t="shared" si="1"/>
        <v>-60</v>
      </c>
      <c r="F36" s="183">
        <v>1153</v>
      </c>
      <c r="G36" s="182">
        <v>1170</v>
      </c>
      <c r="H36" s="84">
        <f t="shared" si="2"/>
        <v>0.98547008547008552</v>
      </c>
      <c r="I36" s="71">
        <f t="shared" si="3"/>
        <v>-17</v>
      </c>
      <c r="J36" s="84">
        <f t="shared" si="4"/>
        <v>0.52038161318300091</v>
      </c>
      <c r="K36" s="84">
        <f t="shared" si="5"/>
        <v>0.5641025641025641</v>
      </c>
      <c r="L36" s="89">
        <f t="shared" si="6"/>
        <v>-4.3720950919563184E-2</v>
      </c>
    </row>
    <row r="37" spans="1:12" s="57" customFormat="1" x14ac:dyDescent="0.4">
      <c r="A37" s="66" t="s">
        <v>85</v>
      </c>
      <c r="B37" s="223">
        <f>B38+B54</f>
        <v>219136</v>
      </c>
      <c r="C37" s="223">
        <f>C38+C54</f>
        <v>254459</v>
      </c>
      <c r="D37" s="76">
        <f t="shared" si="0"/>
        <v>0.86118392353974516</v>
      </c>
      <c r="E37" s="77">
        <f t="shared" si="1"/>
        <v>-35323</v>
      </c>
      <c r="F37" s="223">
        <f>F38+F54</f>
        <v>326351</v>
      </c>
      <c r="G37" s="223">
        <f>G38+G54</f>
        <v>364147</v>
      </c>
      <c r="H37" s="76">
        <f t="shared" si="2"/>
        <v>0.8962067516689689</v>
      </c>
      <c r="I37" s="77">
        <f t="shared" si="3"/>
        <v>-37796</v>
      </c>
      <c r="J37" s="76">
        <f t="shared" si="4"/>
        <v>0.67147335231085548</v>
      </c>
      <c r="K37" s="76">
        <f t="shared" si="5"/>
        <v>0.69878098679928713</v>
      </c>
      <c r="L37" s="90">
        <f t="shared" si="6"/>
        <v>-2.7307634488431654E-2</v>
      </c>
    </row>
    <row r="38" spans="1:12" s="57" customFormat="1" x14ac:dyDescent="0.4">
      <c r="A38" s="69" t="s">
        <v>237</v>
      </c>
      <c r="B38" s="110">
        <f>SUM(B39:B53)</f>
        <v>217528</v>
      </c>
      <c r="C38" s="110">
        <f>SUM(C39:C53)</f>
        <v>254459</v>
      </c>
      <c r="D38" s="76">
        <f t="shared" ref="D38:D59" si="7">+B38/C38</f>
        <v>0.85486463438117732</v>
      </c>
      <c r="E38" s="77">
        <f t="shared" ref="E38:E59" si="8">+B38-C38</f>
        <v>-36931</v>
      </c>
      <c r="F38" s="110">
        <f>SUM(F39:F53)</f>
        <v>323725</v>
      </c>
      <c r="G38" s="110">
        <f>SUM(G39:G53)</f>
        <v>364147</v>
      </c>
      <c r="H38" s="76">
        <f t="shared" ref="H38:H59" si="9">+F38/G38</f>
        <v>0.88899537824010633</v>
      </c>
      <c r="I38" s="77">
        <f t="shared" ref="I38:I59" si="10">+F38-G38</f>
        <v>-40422</v>
      </c>
      <c r="J38" s="76">
        <f t="shared" ref="J38:J59" si="11">+B38/F38</f>
        <v>0.67195304656730248</v>
      </c>
      <c r="K38" s="76">
        <f t="shared" ref="K38:K59" si="12">+C38/G38</f>
        <v>0.69878098679928713</v>
      </c>
      <c r="L38" s="90">
        <f t="shared" ref="L38:L59" si="13">+J38-K38</f>
        <v>-2.6827940231984648E-2</v>
      </c>
    </row>
    <row r="39" spans="1:12" x14ac:dyDescent="0.4">
      <c r="A39" s="38" t="s">
        <v>84</v>
      </c>
      <c r="B39" s="182">
        <v>86828</v>
      </c>
      <c r="C39" s="190">
        <v>96697</v>
      </c>
      <c r="D39" s="98">
        <f t="shared" si="7"/>
        <v>0.89793892261393837</v>
      </c>
      <c r="E39" s="70">
        <f t="shared" si="8"/>
        <v>-9869</v>
      </c>
      <c r="F39" s="189">
        <v>121780</v>
      </c>
      <c r="G39" s="182">
        <v>128874</v>
      </c>
      <c r="H39" s="79">
        <f t="shared" si="9"/>
        <v>0.94495398606390735</v>
      </c>
      <c r="I39" s="71">
        <f t="shared" si="10"/>
        <v>-7094</v>
      </c>
      <c r="J39" s="84">
        <f t="shared" si="11"/>
        <v>0.71299063885695513</v>
      </c>
      <c r="K39" s="84">
        <f t="shared" si="12"/>
        <v>0.75032201995747783</v>
      </c>
      <c r="L39" s="89">
        <f t="shared" si="13"/>
        <v>-3.7331381100522698E-2</v>
      </c>
    </row>
    <row r="40" spans="1:12" x14ac:dyDescent="0.4">
      <c r="A40" s="38" t="s">
        <v>165</v>
      </c>
      <c r="B40" s="182">
        <v>3602</v>
      </c>
      <c r="C40" s="182">
        <v>3825</v>
      </c>
      <c r="D40" s="82">
        <f t="shared" si="7"/>
        <v>0.94169934640522879</v>
      </c>
      <c r="E40" s="70">
        <f t="shared" si="8"/>
        <v>-223</v>
      </c>
      <c r="F40" s="183">
        <v>6042</v>
      </c>
      <c r="G40" s="182">
        <v>6233</v>
      </c>
      <c r="H40" s="79">
        <f t="shared" si="9"/>
        <v>0.96935665008824001</v>
      </c>
      <c r="I40" s="71">
        <f t="shared" si="10"/>
        <v>-191</v>
      </c>
      <c r="J40" s="84">
        <f t="shared" si="11"/>
        <v>0.59616021185038071</v>
      </c>
      <c r="K40" s="84">
        <f t="shared" si="12"/>
        <v>0.61366918017006256</v>
      </c>
      <c r="L40" s="89">
        <f t="shared" si="13"/>
        <v>-1.750896831968185E-2</v>
      </c>
    </row>
    <row r="41" spans="1:12" x14ac:dyDescent="0.4">
      <c r="A41" s="38" t="s">
        <v>105</v>
      </c>
      <c r="B41" s="182">
        <v>12487</v>
      </c>
      <c r="C41" s="182">
        <v>9029</v>
      </c>
      <c r="D41" s="82">
        <f t="shared" si="7"/>
        <v>1.3829881492967107</v>
      </c>
      <c r="E41" s="70">
        <f t="shared" si="8"/>
        <v>3458</v>
      </c>
      <c r="F41" s="183">
        <v>14392</v>
      </c>
      <c r="G41" s="182">
        <v>15196</v>
      </c>
      <c r="H41" s="79">
        <f t="shared" si="9"/>
        <v>0.94709133982627003</v>
      </c>
      <c r="I41" s="71">
        <f t="shared" si="10"/>
        <v>-804</v>
      </c>
      <c r="J41" s="84">
        <f t="shared" si="11"/>
        <v>0.86763479710950531</v>
      </c>
      <c r="K41" s="84">
        <f t="shared" si="12"/>
        <v>0.59416951829428799</v>
      </c>
      <c r="L41" s="89">
        <f t="shared" si="13"/>
        <v>0.27346527881521732</v>
      </c>
    </row>
    <row r="42" spans="1:12" x14ac:dyDescent="0.4">
      <c r="A42" s="44" t="s">
        <v>104</v>
      </c>
      <c r="B42" s="182">
        <v>15160</v>
      </c>
      <c r="C42" s="182">
        <v>25002</v>
      </c>
      <c r="D42" s="82">
        <f t="shared" si="7"/>
        <v>0.60635149188064952</v>
      </c>
      <c r="E42" s="70">
        <f t="shared" si="8"/>
        <v>-9842</v>
      </c>
      <c r="F42" s="183">
        <v>29988</v>
      </c>
      <c r="G42" s="182">
        <v>44394</v>
      </c>
      <c r="H42" s="79">
        <f t="shared" si="9"/>
        <v>0.67549668874172186</v>
      </c>
      <c r="I42" s="71">
        <f t="shared" si="10"/>
        <v>-14406</v>
      </c>
      <c r="J42" s="84">
        <f t="shared" si="11"/>
        <v>0.5055355475523543</v>
      </c>
      <c r="K42" s="84">
        <f t="shared" si="12"/>
        <v>0.56318421408298414</v>
      </c>
      <c r="L42" s="89">
        <f t="shared" si="13"/>
        <v>-5.7648666530629833E-2</v>
      </c>
    </row>
    <row r="43" spans="1:12" x14ac:dyDescent="0.4">
      <c r="A43" s="44" t="s">
        <v>103</v>
      </c>
      <c r="B43" s="182">
        <v>11684</v>
      </c>
      <c r="C43" s="182">
        <v>14520</v>
      </c>
      <c r="D43" s="82">
        <f t="shared" si="7"/>
        <v>0.80468319559228652</v>
      </c>
      <c r="E43" s="70">
        <f t="shared" si="8"/>
        <v>-2836</v>
      </c>
      <c r="F43" s="183">
        <v>19768</v>
      </c>
      <c r="G43" s="182">
        <v>21109</v>
      </c>
      <c r="H43" s="79">
        <f t="shared" si="9"/>
        <v>0.93647259462788379</v>
      </c>
      <c r="I43" s="71">
        <f t="shared" si="10"/>
        <v>-1341</v>
      </c>
      <c r="J43" s="84">
        <f t="shared" si="11"/>
        <v>0.59105625252934035</v>
      </c>
      <c r="K43" s="84">
        <f t="shared" si="12"/>
        <v>0.68785825951016155</v>
      </c>
      <c r="L43" s="89">
        <f t="shared" si="13"/>
        <v>-9.6802006980821198E-2</v>
      </c>
    </row>
    <row r="44" spans="1:12" x14ac:dyDescent="0.4">
      <c r="A44" s="38" t="s">
        <v>82</v>
      </c>
      <c r="B44" s="182">
        <v>34601</v>
      </c>
      <c r="C44" s="182">
        <v>41047</v>
      </c>
      <c r="D44" s="82">
        <f t="shared" si="7"/>
        <v>0.84296050868516581</v>
      </c>
      <c r="E44" s="70">
        <f t="shared" si="8"/>
        <v>-6446</v>
      </c>
      <c r="F44" s="183">
        <v>48658</v>
      </c>
      <c r="G44" s="182">
        <v>59442</v>
      </c>
      <c r="H44" s="79">
        <f t="shared" si="9"/>
        <v>0.81857945560378187</v>
      </c>
      <c r="I44" s="71">
        <f t="shared" si="10"/>
        <v>-10784</v>
      </c>
      <c r="J44" s="84">
        <f t="shared" si="11"/>
        <v>0.7111060873854248</v>
      </c>
      <c r="K44" s="84">
        <f t="shared" si="12"/>
        <v>0.69053867635678479</v>
      </c>
      <c r="L44" s="89">
        <f t="shared" si="13"/>
        <v>2.0567411028640015E-2</v>
      </c>
    </row>
    <row r="45" spans="1:12" x14ac:dyDescent="0.4">
      <c r="A45" s="38" t="s">
        <v>83</v>
      </c>
      <c r="B45" s="182">
        <v>22266</v>
      </c>
      <c r="C45" s="182">
        <v>26489</v>
      </c>
      <c r="D45" s="82">
        <f t="shared" si="7"/>
        <v>0.8405753331571596</v>
      </c>
      <c r="E45" s="70">
        <f t="shared" si="8"/>
        <v>-4223</v>
      </c>
      <c r="F45" s="188">
        <v>30240</v>
      </c>
      <c r="G45" s="182">
        <v>32161</v>
      </c>
      <c r="H45" s="79">
        <f t="shared" si="9"/>
        <v>0.94026927023413454</v>
      </c>
      <c r="I45" s="71">
        <f t="shared" si="10"/>
        <v>-1921</v>
      </c>
      <c r="J45" s="84">
        <f t="shared" si="11"/>
        <v>0.73630952380952386</v>
      </c>
      <c r="K45" s="84">
        <f t="shared" si="12"/>
        <v>0.82363732471005258</v>
      </c>
      <c r="L45" s="89">
        <f t="shared" si="13"/>
        <v>-8.7327800900528718E-2</v>
      </c>
    </row>
    <row r="46" spans="1:12" x14ac:dyDescent="0.4">
      <c r="A46" s="38" t="s">
        <v>81</v>
      </c>
      <c r="B46" s="182">
        <v>5934</v>
      </c>
      <c r="C46" s="182">
        <v>6765</v>
      </c>
      <c r="D46" s="82">
        <f t="shared" si="7"/>
        <v>0.87716186252771622</v>
      </c>
      <c r="E46" s="70">
        <f t="shared" si="8"/>
        <v>-831</v>
      </c>
      <c r="F46" s="187">
        <v>7559</v>
      </c>
      <c r="G46" s="182">
        <v>8091</v>
      </c>
      <c r="H46" s="79">
        <f t="shared" si="9"/>
        <v>0.93424792979854154</v>
      </c>
      <c r="I46" s="71">
        <f t="shared" si="10"/>
        <v>-532</v>
      </c>
      <c r="J46" s="84">
        <f t="shared" si="11"/>
        <v>0.78502447413679055</v>
      </c>
      <c r="K46" s="84">
        <f t="shared" si="12"/>
        <v>0.8361142009640341</v>
      </c>
      <c r="L46" s="89">
        <f t="shared" si="13"/>
        <v>-5.1089726827243553E-2</v>
      </c>
    </row>
    <row r="47" spans="1:12" x14ac:dyDescent="0.4">
      <c r="A47" s="38" t="s">
        <v>164</v>
      </c>
      <c r="B47" s="182">
        <v>2263</v>
      </c>
      <c r="C47" s="186">
        <v>2856</v>
      </c>
      <c r="D47" s="82">
        <f t="shared" si="7"/>
        <v>0.79236694677871145</v>
      </c>
      <c r="E47" s="70">
        <f t="shared" si="8"/>
        <v>-593</v>
      </c>
      <c r="F47" s="183">
        <v>4648</v>
      </c>
      <c r="G47" s="182">
        <v>4648</v>
      </c>
      <c r="H47" s="79">
        <f t="shared" si="9"/>
        <v>1</v>
      </c>
      <c r="I47" s="71">
        <f t="shared" si="10"/>
        <v>0</v>
      </c>
      <c r="J47" s="84">
        <f t="shared" si="11"/>
        <v>0.48687607573149744</v>
      </c>
      <c r="K47" s="84">
        <f t="shared" si="12"/>
        <v>0.61445783132530118</v>
      </c>
      <c r="L47" s="89">
        <f t="shared" si="13"/>
        <v>-0.12758175559380375</v>
      </c>
    </row>
    <row r="48" spans="1:12" x14ac:dyDescent="0.4">
      <c r="A48" s="38" t="s">
        <v>80</v>
      </c>
      <c r="B48" s="182">
        <v>5969</v>
      </c>
      <c r="C48" s="182">
        <v>6942</v>
      </c>
      <c r="D48" s="82">
        <f t="shared" si="7"/>
        <v>0.85983866320944968</v>
      </c>
      <c r="E48" s="70">
        <f t="shared" si="8"/>
        <v>-973</v>
      </c>
      <c r="F48" s="185">
        <v>7560</v>
      </c>
      <c r="G48" s="182">
        <v>8091</v>
      </c>
      <c r="H48" s="79">
        <f t="shared" si="9"/>
        <v>0.93437152391546163</v>
      </c>
      <c r="I48" s="71">
        <f t="shared" si="10"/>
        <v>-531</v>
      </c>
      <c r="J48" s="84">
        <f t="shared" si="11"/>
        <v>0.78955026455026456</v>
      </c>
      <c r="K48" s="84">
        <f t="shared" si="12"/>
        <v>0.85799035965888026</v>
      </c>
      <c r="L48" s="89">
        <f t="shared" si="13"/>
        <v>-6.8440095108615706E-2</v>
      </c>
    </row>
    <row r="49" spans="1:12" x14ac:dyDescent="0.4">
      <c r="A49" s="44" t="s">
        <v>78</v>
      </c>
      <c r="B49" s="182">
        <v>3685</v>
      </c>
      <c r="C49" s="184">
        <v>4014</v>
      </c>
      <c r="D49" s="82">
        <f t="shared" si="7"/>
        <v>0.91803687095166919</v>
      </c>
      <c r="E49" s="70">
        <f t="shared" si="8"/>
        <v>-329</v>
      </c>
      <c r="F49" s="183">
        <v>7560</v>
      </c>
      <c r="G49" s="182">
        <v>8091</v>
      </c>
      <c r="H49" s="79">
        <f t="shared" si="9"/>
        <v>0.93437152391546163</v>
      </c>
      <c r="I49" s="71">
        <f t="shared" si="10"/>
        <v>-531</v>
      </c>
      <c r="J49" s="84">
        <f t="shared" si="11"/>
        <v>0.48743386243386244</v>
      </c>
      <c r="K49" s="79">
        <f t="shared" si="12"/>
        <v>0.49610678531701891</v>
      </c>
      <c r="L49" s="78">
        <f t="shared" si="13"/>
        <v>-8.6729228831564642E-3</v>
      </c>
    </row>
    <row r="50" spans="1:12" x14ac:dyDescent="0.4">
      <c r="A50" s="38" t="s">
        <v>79</v>
      </c>
      <c r="B50" s="182">
        <v>3799</v>
      </c>
      <c r="C50" s="182">
        <v>4133</v>
      </c>
      <c r="D50" s="82">
        <f t="shared" si="7"/>
        <v>0.91918703121219458</v>
      </c>
      <c r="E50" s="71">
        <f t="shared" si="8"/>
        <v>-334</v>
      </c>
      <c r="F50" s="183">
        <v>7560</v>
      </c>
      <c r="G50" s="182">
        <v>8090</v>
      </c>
      <c r="H50" s="84">
        <f t="shared" si="9"/>
        <v>0.93448702101359704</v>
      </c>
      <c r="I50" s="71">
        <f t="shared" si="10"/>
        <v>-530</v>
      </c>
      <c r="J50" s="84">
        <f t="shared" si="11"/>
        <v>0.50251322751322747</v>
      </c>
      <c r="K50" s="84">
        <f t="shared" si="12"/>
        <v>0.51087762669962922</v>
      </c>
      <c r="L50" s="89">
        <f t="shared" si="13"/>
        <v>-8.3643991864017497E-3</v>
      </c>
    </row>
    <row r="51" spans="1:12" x14ac:dyDescent="0.4">
      <c r="A51" s="38" t="s">
        <v>75</v>
      </c>
      <c r="B51" s="182">
        <v>5309</v>
      </c>
      <c r="C51" s="182">
        <v>7318</v>
      </c>
      <c r="D51" s="82">
        <f t="shared" si="7"/>
        <v>0.72547144028423072</v>
      </c>
      <c r="E51" s="71">
        <f t="shared" si="8"/>
        <v>-2009</v>
      </c>
      <c r="F51" s="183">
        <v>10000</v>
      </c>
      <c r="G51" s="182">
        <v>10969</v>
      </c>
      <c r="H51" s="84">
        <f t="shared" si="9"/>
        <v>0.91166013310237948</v>
      </c>
      <c r="I51" s="71">
        <f t="shared" si="10"/>
        <v>-969</v>
      </c>
      <c r="J51" s="84">
        <f t="shared" si="11"/>
        <v>0.53090000000000004</v>
      </c>
      <c r="K51" s="84">
        <f t="shared" si="12"/>
        <v>0.66715288540432127</v>
      </c>
      <c r="L51" s="89">
        <f t="shared" si="13"/>
        <v>-0.13625288540432123</v>
      </c>
    </row>
    <row r="52" spans="1:12" x14ac:dyDescent="0.4">
      <c r="A52" s="38" t="s">
        <v>77</v>
      </c>
      <c r="B52" s="182">
        <v>1465</v>
      </c>
      <c r="C52" s="182">
        <v>2747</v>
      </c>
      <c r="D52" s="82">
        <f t="shared" si="7"/>
        <v>0.53330906443392789</v>
      </c>
      <c r="E52" s="71">
        <f t="shared" si="8"/>
        <v>-1282</v>
      </c>
      <c r="F52" s="183">
        <v>3322</v>
      </c>
      <c r="G52" s="182">
        <v>3944</v>
      </c>
      <c r="H52" s="84">
        <f t="shared" si="9"/>
        <v>0.84229208924949295</v>
      </c>
      <c r="I52" s="71">
        <f t="shared" si="10"/>
        <v>-622</v>
      </c>
      <c r="J52" s="84">
        <f t="shared" si="11"/>
        <v>0.44099939795304033</v>
      </c>
      <c r="K52" s="84">
        <f t="shared" si="12"/>
        <v>0.69650101419878296</v>
      </c>
      <c r="L52" s="89">
        <f t="shared" si="13"/>
        <v>-0.25550161624574264</v>
      </c>
    </row>
    <row r="53" spans="1:12" x14ac:dyDescent="0.4">
      <c r="A53" s="38" t="s">
        <v>76</v>
      </c>
      <c r="B53" s="182">
        <v>2476</v>
      </c>
      <c r="C53" s="182">
        <v>3075</v>
      </c>
      <c r="D53" s="82">
        <f t="shared" si="7"/>
        <v>0.8052032520325203</v>
      </c>
      <c r="E53" s="71">
        <f t="shared" si="8"/>
        <v>-599</v>
      </c>
      <c r="F53" s="183">
        <v>4648</v>
      </c>
      <c r="G53" s="182">
        <v>4814</v>
      </c>
      <c r="H53" s="84">
        <f t="shared" si="9"/>
        <v>0.96551724137931039</v>
      </c>
      <c r="I53" s="71">
        <f t="shared" si="10"/>
        <v>-166</v>
      </c>
      <c r="J53" s="84">
        <f t="shared" si="11"/>
        <v>0.53270223752151458</v>
      </c>
      <c r="K53" s="84">
        <f t="shared" si="12"/>
        <v>0.63876194432904032</v>
      </c>
      <c r="L53" s="89">
        <f t="shared" si="13"/>
        <v>-0.10605970680752574</v>
      </c>
    </row>
    <row r="54" spans="1:12" x14ac:dyDescent="0.4">
      <c r="A54" s="69" t="s">
        <v>236</v>
      </c>
      <c r="B54" s="222">
        <f>B55+B56</f>
        <v>1608</v>
      </c>
      <c r="C54" s="222">
        <f>C55+C56</f>
        <v>0</v>
      </c>
      <c r="D54" s="88" t="e">
        <f t="shared" si="7"/>
        <v>#DIV/0!</v>
      </c>
      <c r="E54" s="74">
        <f t="shared" si="8"/>
        <v>1608</v>
      </c>
      <c r="F54" s="222">
        <f>F55+F56</f>
        <v>2626</v>
      </c>
      <c r="G54" s="222">
        <f>G55+G56</f>
        <v>0</v>
      </c>
      <c r="H54" s="88" t="e">
        <f t="shared" si="9"/>
        <v>#DIV/0!</v>
      </c>
      <c r="I54" s="74">
        <f t="shared" si="10"/>
        <v>2626</v>
      </c>
      <c r="J54" s="88">
        <f t="shared" si="11"/>
        <v>0.61233815689261228</v>
      </c>
      <c r="K54" s="88" t="e">
        <f t="shared" si="12"/>
        <v>#DIV/0!</v>
      </c>
      <c r="L54" s="87" t="e">
        <f t="shared" si="13"/>
        <v>#DIV/0!</v>
      </c>
    </row>
    <row r="55" spans="1:12" x14ac:dyDescent="0.4">
      <c r="A55" s="37" t="s">
        <v>235</v>
      </c>
      <c r="B55" s="186">
        <v>546</v>
      </c>
      <c r="C55" s="191">
        <v>0</v>
      </c>
      <c r="D55" s="82" t="e">
        <f t="shared" si="7"/>
        <v>#DIV/0!</v>
      </c>
      <c r="E55" s="83">
        <f t="shared" si="8"/>
        <v>546</v>
      </c>
      <c r="F55" s="191">
        <v>875</v>
      </c>
      <c r="G55" s="186">
        <v>0</v>
      </c>
      <c r="H55" s="82" t="e">
        <f t="shared" si="9"/>
        <v>#DIV/0!</v>
      </c>
      <c r="I55" s="83">
        <f t="shared" si="10"/>
        <v>875</v>
      </c>
      <c r="J55" s="82">
        <f t="shared" si="11"/>
        <v>0.624</v>
      </c>
      <c r="K55" s="82" t="e">
        <f t="shared" si="12"/>
        <v>#DIV/0!</v>
      </c>
      <c r="L55" s="81" t="e">
        <f t="shared" si="13"/>
        <v>#DIV/0!</v>
      </c>
    </row>
    <row r="56" spans="1:12" x14ac:dyDescent="0.4">
      <c r="A56" s="33" t="s">
        <v>234</v>
      </c>
      <c r="B56" s="182">
        <v>1062</v>
      </c>
      <c r="C56" s="183">
        <v>0</v>
      </c>
      <c r="D56" s="84" t="e">
        <f t="shared" si="7"/>
        <v>#DIV/0!</v>
      </c>
      <c r="E56" s="71">
        <f t="shared" si="8"/>
        <v>1062</v>
      </c>
      <c r="F56" s="183">
        <v>1751</v>
      </c>
      <c r="G56" s="182">
        <v>0</v>
      </c>
      <c r="H56" s="84" t="e">
        <f t="shared" si="9"/>
        <v>#DIV/0!</v>
      </c>
      <c r="I56" s="71">
        <f t="shared" si="10"/>
        <v>1751</v>
      </c>
      <c r="J56" s="84">
        <f t="shared" si="11"/>
        <v>0.60651056539120507</v>
      </c>
      <c r="K56" s="84" t="e">
        <f t="shared" si="12"/>
        <v>#DIV/0!</v>
      </c>
      <c r="L56" s="89" t="e">
        <f t="shared" si="13"/>
        <v>#DIV/0!</v>
      </c>
    </row>
    <row r="57" spans="1:12" x14ac:dyDescent="0.4">
      <c r="A57" s="66" t="s">
        <v>92</v>
      </c>
      <c r="B57" s="110">
        <f>B58+B59</f>
        <v>13536</v>
      </c>
      <c r="C57" s="110">
        <f>C58+C59</f>
        <v>17742</v>
      </c>
      <c r="D57" s="76">
        <f t="shared" si="7"/>
        <v>0.76293540750760902</v>
      </c>
      <c r="E57" s="77">
        <f t="shared" si="8"/>
        <v>-4206</v>
      </c>
      <c r="F57" s="110">
        <f>F58+F59</f>
        <v>16980</v>
      </c>
      <c r="G57" s="110">
        <f>G58+G59</f>
        <v>23997</v>
      </c>
      <c r="H57" s="76">
        <f t="shared" si="9"/>
        <v>0.7075884485560695</v>
      </c>
      <c r="I57" s="77">
        <f t="shared" si="10"/>
        <v>-7017</v>
      </c>
      <c r="J57" s="76">
        <f t="shared" si="11"/>
        <v>0.79717314487632507</v>
      </c>
      <c r="K57" s="76">
        <f t="shared" si="12"/>
        <v>0.73934241780222532</v>
      </c>
      <c r="L57" s="90">
        <f t="shared" si="13"/>
        <v>5.7830727074099753E-2</v>
      </c>
    </row>
    <row r="58" spans="1:12" x14ac:dyDescent="0.4">
      <c r="A58" s="109" t="s">
        <v>163</v>
      </c>
      <c r="B58" s="181">
        <v>13536</v>
      </c>
      <c r="C58" s="181">
        <v>17742</v>
      </c>
      <c r="D58" s="107">
        <f t="shared" si="7"/>
        <v>0.76293540750760902</v>
      </c>
      <c r="E58" s="106">
        <f t="shared" si="8"/>
        <v>-4206</v>
      </c>
      <c r="F58" s="181">
        <v>16980</v>
      </c>
      <c r="G58" s="181">
        <v>23997</v>
      </c>
      <c r="H58" s="107">
        <f t="shared" si="9"/>
        <v>0.7075884485560695</v>
      </c>
      <c r="I58" s="106">
        <f t="shared" si="10"/>
        <v>-7017</v>
      </c>
      <c r="J58" s="105">
        <f t="shared" si="11"/>
        <v>0.79717314487632507</v>
      </c>
      <c r="K58" s="105">
        <f t="shared" si="12"/>
        <v>0.73934241780222532</v>
      </c>
      <c r="L58" s="104">
        <f t="shared" si="13"/>
        <v>5.7830727074099753E-2</v>
      </c>
    </row>
    <row r="59" spans="1:12" s="27" customFormat="1" x14ac:dyDescent="0.4">
      <c r="A59" s="33" t="s">
        <v>123</v>
      </c>
      <c r="B59" s="221">
        <v>0</v>
      </c>
      <c r="C59" s="220">
        <v>0</v>
      </c>
      <c r="D59" s="95" t="e">
        <f t="shared" si="7"/>
        <v>#DIV/0!</v>
      </c>
      <c r="E59" s="67">
        <f t="shared" si="8"/>
        <v>0</v>
      </c>
      <c r="F59" s="221">
        <v>0</v>
      </c>
      <c r="G59" s="220">
        <v>0</v>
      </c>
      <c r="H59" s="95" t="e">
        <f t="shared" si="9"/>
        <v>#DIV/0!</v>
      </c>
      <c r="I59" s="67">
        <f t="shared" si="10"/>
        <v>0</v>
      </c>
      <c r="J59" s="101" t="e">
        <f t="shared" si="11"/>
        <v>#DIV/0!</v>
      </c>
      <c r="K59" s="101" t="e">
        <f t="shared" si="12"/>
        <v>#DIV/0!</v>
      </c>
      <c r="L59" s="100" t="e">
        <f t="shared" si="13"/>
        <v>#DIV/0!</v>
      </c>
    </row>
    <row r="60" spans="1:12" x14ac:dyDescent="0.4">
      <c r="A60" s="27" t="s">
        <v>233</v>
      </c>
      <c r="C60" s="30"/>
      <c r="E60" s="61"/>
      <c r="G60" s="30"/>
      <c r="I60" s="61"/>
      <c r="K60" s="30"/>
    </row>
    <row r="61" spans="1:12" x14ac:dyDescent="0.4">
      <c r="A61" s="27" t="s">
        <v>232</v>
      </c>
    </row>
    <row r="62" spans="1:12" s="27" customFormat="1" x14ac:dyDescent="0.4">
      <c r="A62" s="27" t="s">
        <v>231</v>
      </c>
      <c r="B62" s="28"/>
      <c r="C62" s="28"/>
      <c r="F62" s="28"/>
      <c r="G62" s="28"/>
      <c r="J62" s="28"/>
      <c r="K62" s="28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2009年2月月間航空旅客輸送実績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28" customWidth="1"/>
    <col min="4" max="5" width="11.25" style="27" customWidth="1"/>
    <col min="6" max="7" width="11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２月(上旬)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248</v>
      </c>
      <c r="C4" s="277" t="s">
        <v>247</v>
      </c>
      <c r="D4" s="270" t="s">
        <v>90</v>
      </c>
      <c r="E4" s="270"/>
      <c r="F4" s="267" t="str">
        <f>+B4</f>
        <v>(09'2/1～10)</v>
      </c>
      <c r="G4" s="267" t="str">
        <f>+C4</f>
        <v>(08'2/1～10)</v>
      </c>
      <c r="H4" s="270" t="s">
        <v>90</v>
      </c>
      <c r="I4" s="270"/>
      <c r="J4" s="267" t="str">
        <f>+B4</f>
        <v>(09'2/1～10)</v>
      </c>
      <c r="K4" s="267" t="str">
        <f>+C4</f>
        <v>(08'2/1～10)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f>+B7+B37+B57</f>
        <v>141827</v>
      </c>
      <c r="C6" s="145">
        <f>+C7+C37+C57</f>
        <v>164842</v>
      </c>
      <c r="D6" s="65">
        <f t="shared" ref="D6:D53" si="0">+B6/C6</f>
        <v>0.86038145618228368</v>
      </c>
      <c r="E6" s="80">
        <f t="shared" ref="E6:E53" si="1">+B6-C6</f>
        <v>-23015</v>
      </c>
      <c r="F6" s="145">
        <f>+F7+F37+F57</f>
        <v>223715</v>
      </c>
      <c r="G6" s="145">
        <f>+G7+G37+G57</f>
        <v>236014</v>
      </c>
      <c r="H6" s="65">
        <f t="shared" ref="H6:H53" si="2">+F6/G6</f>
        <v>0.94788868456955944</v>
      </c>
      <c r="I6" s="80">
        <f t="shared" ref="I6:I53" si="3">+F6-G6</f>
        <v>-12299</v>
      </c>
      <c r="J6" s="65">
        <f t="shared" ref="J6:J53" si="4">+B6/F6</f>
        <v>0.63396285452473011</v>
      </c>
      <c r="K6" s="65">
        <f t="shared" ref="K6:K53" si="5">+C6/G6</f>
        <v>0.69844161787012637</v>
      </c>
      <c r="L6" s="75">
        <f t="shared" ref="L6:L53" si="6">+J6-K6</f>
        <v>-6.4478763345396262E-2</v>
      </c>
    </row>
    <row r="7" spans="1:17" s="29" customFormat="1" x14ac:dyDescent="0.4">
      <c r="A7" s="66" t="s">
        <v>87</v>
      </c>
      <c r="B7" s="145">
        <f>B8+B17+B34</f>
        <v>69944</v>
      </c>
      <c r="C7" s="145">
        <f>C8+C17+C34</f>
        <v>80195</v>
      </c>
      <c r="D7" s="65">
        <f t="shared" si="0"/>
        <v>0.87217407569050442</v>
      </c>
      <c r="E7" s="80">
        <f t="shared" si="1"/>
        <v>-10251</v>
      </c>
      <c r="F7" s="145">
        <f>F8+F17+F34</f>
        <v>109161</v>
      </c>
      <c r="G7" s="145">
        <f>G8+G17+G34</f>
        <v>111142</v>
      </c>
      <c r="H7" s="65">
        <f t="shared" si="2"/>
        <v>0.98217595508448652</v>
      </c>
      <c r="I7" s="80">
        <f t="shared" si="3"/>
        <v>-1981</v>
      </c>
      <c r="J7" s="65">
        <f t="shared" si="4"/>
        <v>0.64074165681882722</v>
      </c>
      <c r="K7" s="65">
        <f t="shared" si="5"/>
        <v>0.72155440787461089</v>
      </c>
      <c r="L7" s="75">
        <f t="shared" si="6"/>
        <v>-8.0812751055783671E-2</v>
      </c>
    </row>
    <row r="8" spans="1:17" x14ac:dyDescent="0.4">
      <c r="A8" s="69" t="s">
        <v>244</v>
      </c>
      <c r="B8" s="146">
        <f>SUM(B9:B16)</f>
        <v>57113</v>
      </c>
      <c r="C8" s="146">
        <f>SUM(C9:C16)</f>
        <v>66864</v>
      </c>
      <c r="D8" s="68">
        <f t="shared" si="0"/>
        <v>0.85416666666666663</v>
      </c>
      <c r="E8" s="73">
        <f t="shared" si="1"/>
        <v>-9751</v>
      </c>
      <c r="F8" s="146">
        <f>SUM(F9:F16)</f>
        <v>86424</v>
      </c>
      <c r="G8" s="146">
        <f>SUM(G9:G16)</f>
        <v>89502</v>
      </c>
      <c r="H8" s="68">
        <f t="shared" si="2"/>
        <v>0.96560970704565263</v>
      </c>
      <c r="I8" s="73">
        <f t="shared" si="3"/>
        <v>-3078</v>
      </c>
      <c r="J8" s="68">
        <f t="shared" si="4"/>
        <v>0.66084652411367217</v>
      </c>
      <c r="K8" s="68">
        <f t="shared" si="5"/>
        <v>0.74706710464570625</v>
      </c>
      <c r="L8" s="72">
        <f t="shared" si="6"/>
        <v>-8.6220580532034075E-2</v>
      </c>
    </row>
    <row r="9" spans="1:17" x14ac:dyDescent="0.4">
      <c r="A9" s="37" t="s">
        <v>84</v>
      </c>
      <c r="B9" s="191">
        <v>36608</v>
      </c>
      <c r="C9" s="191">
        <v>41738</v>
      </c>
      <c r="D9" s="45">
        <f t="shared" si="0"/>
        <v>0.87709042119890746</v>
      </c>
      <c r="E9" s="51">
        <f t="shared" si="1"/>
        <v>-5130</v>
      </c>
      <c r="F9" s="191">
        <v>52754</v>
      </c>
      <c r="G9" s="191">
        <v>52397</v>
      </c>
      <c r="H9" s="45">
        <f t="shared" si="2"/>
        <v>1.0068133671775101</v>
      </c>
      <c r="I9" s="51">
        <f t="shared" si="3"/>
        <v>357</v>
      </c>
      <c r="J9" s="45">
        <f t="shared" si="4"/>
        <v>0.69393790044356829</v>
      </c>
      <c r="K9" s="45">
        <f t="shared" si="5"/>
        <v>0.79657232284291091</v>
      </c>
      <c r="L9" s="58">
        <f t="shared" si="6"/>
        <v>-0.10263442239934262</v>
      </c>
    </row>
    <row r="10" spans="1:17" x14ac:dyDescent="0.4">
      <c r="A10" s="38" t="s">
        <v>86</v>
      </c>
      <c r="B10" s="183">
        <v>3146</v>
      </c>
      <c r="C10" s="183">
        <v>3871</v>
      </c>
      <c r="D10" s="35">
        <f t="shared" si="0"/>
        <v>0.81270989408421601</v>
      </c>
      <c r="E10" s="36">
        <f t="shared" si="1"/>
        <v>-725</v>
      </c>
      <c r="F10" s="183">
        <v>4522</v>
      </c>
      <c r="G10" s="183">
        <v>5000</v>
      </c>
      <c r="H10" s="35">
        <f t="shared" si="2"/>
        <v>0.90439999999999998</v>
      </c>
      <c r="I10" s="36">
        <f t="shared" si="3"/>
        <v>-478</v>
      </c>
      <c r="J10" s="35">
        <f t="shared" si="4"/>
        <v>0.69570986289252545</v>
      </c>
      <c r="K10" s="35">
        <f t="shared" si="5"/>
        <v>0.7742</v>
      </c>
      <c r="L10" s="34">
        <f t="shared" si="6"/>
        <v>-7.8490137107474545E-2</v>
      </c>
    </row>
    <row r="11" spans="1:17" x14ac:dyDescent="0.4">
      <c r="A11" s="38" t="s">
        <v>104</v>
      </c>
      <c r="B11" s="183">
        <v>4987</v>
      </c>
      <c r="C11" s="183">
        <v>5366</v>
      </c>
      <c r="D11" s="35">
        <f t="shared" si="0"/>
        <v>0.92937010808796128</v>
      </c>
      <c r="E11" s="36">
        <f t="shared" si="1"/>
        <v>-379</v>
      </c>
      <c r="F11" s="183">
        <v>7244</v>
      </c>
      <c r="G11" s="183">
        <v>9106</v>
      </c>
      <c r="H11" s="35">
        <f t="shared" si="2"/>
        <v>0.79551943773336264</v>
      </c>
      <c r="I11" s="36">
        <f t="shared" si="3"/>
        <v>-1862</v>
      </c>
      <c r="J11" s="35">
        <f t="shared" si="4"/>
        <v>0.68843180563224737</v>
      </c>
      <c r="K11" s="35">
        <f t="shared" si="5"/>
        <v>0.58928179222490662</v>
      </c>
      <c r="L11" s="34">
        <f t="shared" si="6"/>
        <v>9.9150013407340754E-2</v>
      </c>
    </row>
    <row r="12" spans="1:17" x14ac:dyDescent="0.4">
      <c r="A12" s="38" t="s">
        <v>82</v>
      </c>
      <c r="B12" s="183">
        <v>5023</v>
      </c>
      <c r="C12" s="183">
        <v>6022</v>
      </c>
      <c r="D12" s="35">
        <f t="shared" si="0"/>
        <v>0.8341082696778479</v>
      </c>
      <c r="E12" s="36">
        <f t="shared" si="1"/>
        <v>-999</v>
      </c>
      <c r="F12" s="183">
        <v>9580</v>
      </c>
      <c r="G12" s="183">
        <v>7793</v>
      </c>
      <c r="H12" s="35">
        <f t="shared" si="2"/>
        <v>1.2293083536507121</v>
      </c>
      <c r="I12" s="36">
        <f t="shared" si="3"/>
        <v>1787</v>
      </c>
      <c r="J12" s="35">
        <f t="shared" si="4"/>
        <v>0.52432150313152404</v>
      </c>
      <c r="K12" s="35">
        <f t="shared" si="5"/>
        <v>0.77274477094828697</v>
      </c>
      <c r="L12" s="34">
        <f t="shared" si="6"/>
        <v>-0.24842326781676294</v>
      </c>
    </row>
    <row r="13" spans="1:17" x14ac:dyDescent="0.4">
      <c r="A13" s="38" t="s">
        <v>83</v>
      </c>
      <c r="B13" s="183">
        <v>7349</v>
      </c>
      <c r="C13" s="183">
        <v>7841</v>
      </c>
      <c r="D13" s="35">
        <f t="shared" si="0"/>
        <v>0.93725290141563578</v>
      </c>
      <c r="E13" s="36">
        <f t="shared" si="1"/>
        <v>-492</v>
      </c>
      <c r="F13" s="183">
        <v>12324</v>
      </c>
      <c r="G13" s="183">
        <v>12324</v>
      </c>
      <c r="H13" s="35">
        <f t="shared" si="2"/>
        <v>1</v>
      </c>
      <c r="I13" s="36">
        <f t="shared" si="3"/>
        <v>0</v>
      </c>
      <c r="J13" s="35">
        <f t="shared" si="4"/>
        <v>0.5963161311262577</v>
      </c>
      <c r="K13" s="35">
        <f t="shared" si="5"/>
        <v>0.63623823433950011</v>
      </c>
      <c r="L13" s="34">
        <f t="shared" si="6"/>
        <v>-3.992210321324241E-2</v>
      </c>
    </row>
    <row r="14" spans="1:17" x14ac:dyDescent="0.4">
      <c r="A14" s="40" t="s">
        <v>243</v>
      </c>
      <c r="B14" s="183">
        <v>0</v>
      </c>
      <c r="C14" s="182">
        <v>0</v>
      </c>
      <c r="D14" s="35" t="e">
        <f t="shared" si="0"/>
        <v>#DIV/0!</v>
      </c>
      <c r="E14" s="62">
        <f t="shared" si="1"/>
        <v>0</v>
      </c>
      <c r="F14" s="183">
        <v>0</v>
      </c>
      <c r="G14" s="183">
        <v>0</v>
      </c>
      <c r="H14" s="45" t="e">
        <f t="shared" si="2"/>
        <v>#DIV/0!</v>
      </c>
      <c r="I14" s="51">
        <f t="shared" si="3"/>
        <v>0</v>
      </c>
      <c r="J14" s="59" t="e">
        <f t="shared" si="4"/>
        <v>#DIV/0!</v>
      </c>
      <c r="K14" s="35" t="e">
        <f t="shared" si="5"/>
        <v>#DIV/0!</v>
      </c>
      <c r="L14" s="34" t="e">
        <f t="shared" si="6"/>
        <v>#DIV/0!</v>
      </c>
    </row>
    <row r="15" spans="1:17" x14ac:dyDescent="0.4">
      <c r="A15" s="44" t="s">
        <v>242</v>
      </c>
      <c r="B15" s="182">
        <v>0</v>
      </c>
      <c r="C15" s="182">
        <v>2026</v>
      </c>
      <c r="D15" s="59">
        <f t="shared" si="0"/>
        <v>0</v>
      </c>
      <c r="E15" s="36">
        <f t="shared" si="1"/>
        <v>-2026</v>
      </c>
      <c r="F15" s="182">
        <v>0</v>
      </c>
      <c r="G15" s="182">
        <v>2882</v>
      </c>
      <c r="H15" s="45">
        <f t="shared" si="2"/>
        <v>0</v>
      </c>
      <c r="I15" s="51">
        <f t="shared" si="3"/>
        <v>-2882</v>
      </c>
      <c r="J15" s="35" t="e">
        <f t="shared" si="4"/>
        <v>#DIV/0!</v>
      </c>
      <c r="K15" s="35">
        <f t="shared" si="5"/>
        <v>0.70298403886190142</v>
      </c>
      <c r="L15" s="34" t="e">
        <f t="shared" si="6"/>
        <v>#DIV/0!</v>
      </c>
    </row>
    <row r="16" spans="1:17" s="30" customFormat="1" x14ac:dyDescent="0.4">
      <c r="A16" s="44" t="s">
        <v>174</v>
      </c>
      <c r="B16" s="185">
        <v>0</v>
      </c>
      <c r="C16" s="185">
        <v>0</v>
      </c>
      <c r="D16" s="79" t="e">
        <f t="shared" si="0"/>
        <v>#DIV/0!</v>
      </c>
      <c r="E16" s="70">
        <f t="shared" si="1"/>
        <v>0</v>
      </c>
      <c r="F16" s="185">
        <v>0</v>
      </c>
      <c r="G16" s="185">
        <v>0</v>
      </c>
      <c r="H16" s="79" t="e">
        <f t="shared" si="2"/>
        <v>#DIV/0!</v>
      </c>
      <c r="I16" s="70">
        <f t="shared" si="3"/>
        <v>0</v>
      </c>
      <c r="J16" s="79" t="e">
        <f t="shared" si="4"/>
        <v>#DIV/0!</v>
      </c>
      <c r="K16" s="79" t="e">
        <f t="shared" si="5"/>
        <v>#DIV/0!</v>
      </c>
      <c r="L16" s="78" t="e">
        <f t="shared" si="6"/>
        <v>#DIV/0!</v>
      </c>
    </row>
    <row r="17" spans="1:12" x14ac:dyDescent="0.4">
      <c r="A17" s="69" t="s">
        <v>241</v>
      </c>
      <c r="B17" s="146">
        <f>SUM(B18:B33)</f>
        <v>12415</v>
      </c>
      <c r="C17" s="146">
        <f>SUM(C18:C33)</f>
        <v>12854</v>
      </c>
      <c r="D17" s="68">
        <f t="shared" si="0"/>
        <v>0.96584720709506766</v>
      </c>
      <c r="E17" s="73">
        <f t="shared" si="1"/>
        <v>-439</v>
      </c>
      <c r="F17" s="146">
        <f>SUM(F18:F33)</f>
        <v>21858</v>
      </c>
      <c r="G17" s="146">
        <f>SUM(G18:G33)</f>
        <v>20750</v>
      </c>
      <c r="H17" s="68">
        <f t="shared" si="2"/>
        <v>1.0533975903614459</v>
      </c>
      <c r="I17" s="73">
        <f t="shared" si="3"/>
        <v>1108</v>
      </c>
      <c r="J17" s="68">
        <f t="shared" si="4"/>
        <v>0.56798426205508279</v>
      </c>
      <c r="K17" s="68">
        <f t="shared" si="5"/>
        <v>0.61946987951807231</v>
      </c>
      <c r="L17" s="72">
        <f t="shared" si="6"/>
        <v>-5.1485617462989519E-2</v>
      </c>
    </row>
    <row r="18" spans="1:12" x14ac:dyDescent="0.4">
      <c r="A18" s="37" t="s">
        <v>240</v>
      </c>
      <c r="B18" s="186">
        <v>0</v>
      </c>
      <c r="C18" s="186">
        <v>871</v>
      </c>
      <c r="D18" s="35">
        <f t="shared" si="0"/>
        <v>0</v>
      </c>
      <c r="E18" s="36">
        <f t="shared" si="1"/>
        <v>-871</v>
      </c>
      <c r="F18" s="186">
        <v>0</v>
      </c>
      <c r="G18" s="186">
        <v>1495</v>
      </c>
      <c r="H18" s="45">
        <f t="shared" si="2"/>
        <v>0</v>
      </c>
      <c r="I18" s="36">
        <f t="shared" si="3"/>
        <v>-1495</v>
      </c>
      <c r="J18" s="35" t="e">
        <f t="shared" si="4"/>
        <v>#DIV/0!</v>
      </c>
      <c r="K18" s="35">
        <f t="shared" si="5"/>
        <v>0.58260869565217388</v>
      </c>
      <c r="L18" s="58" t="e">
        <f t="shared" si="6"/>
        <v>#DIV/0!</v>
      </c>
    </row>
    <row r="19" spans="1:12" x14ac:dyDescent="0.4">
      <c r="A19" s="38" t="s">
        <v>104</v>
      </c>
      <c r="B19" s="182">
        <v>811</v>
      </c>
      <c r="C19" s="182">
        <v>784</v>
      </c>
      <c r="D19" s="35">
        <f t="shared" si="0"/>
        <v>1.034438775510204</v>
      </c>
      <c r="E19" s="36">
        <f t="shared" si="1"/>
        <v>27</v>
      </c>
      <c r="F19" s="182">
        <v>1490</v>
      </c>
      <c r="G19" s="182">
        <v>1500</v>
      </c>
      <c r="H19" s="35">
        <f t="shared" si="2"/>
        <v>0.99333333333333329</v>
      </c>
      <c r="I19" s="36">
        <f t="shared" si="3"/>
        <v>-10</v>
      </c>
      <c r="J19" s="42">
        <f t="shared" si="4"/>
        <v>0.5442953020134228</v>
      </c>
      <c r="K19" s="35">
        <f t="shared" si="5"/>
        <v>0.52266666666666661</v>
      </c>
      <c r="L19" s="34">
        <f t="shared" si="6"/>
        <v>2.1628635346756186E-2</v>
      </c>
    </row>
    <row r="20" spans="1:12" x14ac:dyDescent="0.4">
      <c r="A20" s="38" t="s">
        <v>123</v>
      </c>
      <c r="B20" s="182">
        <v>1070</v>
      </c>
      <c r="C20" s="182">
        <v>946</v>
      </c>
      <c r="D20" s="35">
        <f t="shared" si="0"/>
        <v>1.1310782241014798</v>
      </c>
      <c r="E20" s="36">
        <f t="shared" si="1"/>
        <v>124</v>
      </c>
      <c r="F20" s="182">
        <v>1450</v>
      </c>
      <c r="G20" s="182">
        <v>1450</v>
      </c>
      <c r="H20" s="42">
        <f t="shared" si="2"/>
        <v>1</v>
      </c>
      <c r="I20" s="36">
        <f t="shared" si="3"/>
        <v>0</v>
      </c>
      <c r="J20" s="35">
        <f t="shared" si="4"/>
        <v>0.73793103448275865</v>
      </c>
      <c r="K20" s="35">
        <f t="shared" si="5"/>
        <v>0.65241379310344827</v>
      </c>
      <c r="L20" s="34">
        <f t="shared" si="6"/>
        <v>8.5517241379310382E-2</v>
      </c>
    </row>
    <row r="21" spans="1:12" x14ac:dyDescent="0.4">
      <c r="A21" s="38" t="s">
        <v>172</v>
      </c>
      <c r="B21" s="182">
        <v>1721</v>
      </c>
      <c r="C21" s="182">
        <v>2322</v>
      </c>
      <c r="D21" s="35">
        <f t="shared" si="0"/>
        <v>0.74117140396210168</v>
      </c>
      <c r="E21" s="36">
        <f t="shared" si="1"/>
        <v>-601</v>
      </c>
      <c r="F21" s="182">
        <v>2995</v>
      </c>
      <c r="G21" s="182">
        <v>2990</v>
      </c>
      <c r="H21" s="35">
        <f t="shared" si="2"/>
        <v>1.0016722408026757</v>
      </c>
      <c r="I21" s="36">
        <f t="shared" si="3"/>
        <v>5</v>
      </c>
      <c r="J21" s="35">
        <f t="shared" si="4"/>
        <v>0.57462437395659427</v>
      </c>
      <c r="K21" s="35">
        <f t="shared" si="5"/>
        <v>0.77658862876254176</v>
      </c>
      <c r="L21" s="34">
        <f t="shared" si="6"/>
        <v>-0.20196425480594749</v>
      </c>
    </row>
    <row r="22" spans="1:12" x14ac:dyDescent="0.4">
      <c r="A22" s="38" t="s">
        <v>171</v>
      </c>
      <c r="B22" s="184">
        <v>923</v>
      </c>
      <c r="C22" s="184">
        <v>1085</v>
      </c>
      <c r="D22" s="35">
        <f t="shared" si="0"/>
        <v>0.85069124423963138</v>
      </c>
      <c r="E22" s="43">
        <f t="shared" si="1"/>
        <v>-162</v>
      </c>
      <c r="F22" s="184">
        <v>1500</v>
      </c>
      <c r="G22" s="184">
        <v>1500</v>
      </c>
      <c r="H22" s="42">
        <f t="shared" si="2"/>
        <v>1</v>
      </c>
      <c r="I22" s="43">
        <f t="shared" si="3"/>
        <v>0</v>
      </c>
      <c r="J22" s="42">
        <f t="shared" si="4"/>
        <v>0.61533333333333329</v>
      </c>
      <c r="K22" s="35">
        <f t="shared" si="5"/>
        <v>0.72333333333333338</v>
      </c>
      <c r="L22" s="41">
        <f t="shared" si="6"/>
        <v>-0.1080000000000001</v>
      </c>
    </row>
    <row r="23" spans="1:12" x14ac:dyDescent="0.4">
      <c r="A23" s="44" t="s">
        <v>170</v>
      </c>
      <c r="B23" s="182">
        <v>0</v>
      </c>
      <c r="C23" s="182">
        <v>0</v>
      </c>
      <c r="D23" s="35" t="e">
        <f t="shared" si="0"/>
        <v>#DIV/0!</v>
      </c>
      <c r="E23" s="36">
        <f t="shared" si="1"/>
        <v>0</v>
      </c>
      <c r="F23" s="182">
        <v>0</v>
      </c>
      <c r="G23" s="182">
        <v>0</v>
      </c>
      <c r="H23" s="35" t="e">
        <f t="shared" si="2"/>
        <v>#DIV/0!</v>
      </c>
      <c r="I23" s="36">
        <f t="shared" si="3"/>
        <v>0</v>
      </c>
      <c r="J23" s="35" t="e">
        <f t="shared" si="4"/>
        <v>#DIV/0!</v>
      </c>
      <c r="K23" s="35" t="e">
        <f t="shared" si="5"/>
        <v>#DIV/0!</v>
      </c>
      <c r="L23" s="34" t="e">
        <f t="shared" si="6"/>
        <v>#DIV/0!</v>
      </c>
    </row>
    <row r="24" spans="1:12" x14ac:dyDescent="0.4">
      <c r="A24" s="44" t="s">
        <v>119</v>
      </c>
      <c r="B24" s="182">
        <v>462</v>
      </c>
      <c r="C24" s="182">
        <v>851</v>
      </c>
      <c r="D24" s="35">
        <f t="shared" si="0"/>
        <v>0.54289071680376033</v>
      </c>
      <c r="E24" s="36">
        <f t="shared" si="1"/>
        <v>-389</v>
      </c>
      <c r="F24" s="182">
        <v>1495</v>
      </c>
      <c r="G24" s="182">
        <v>1490</v>
      </c>
      <c r="H24" s="35">
        <f t="shared" si="2"/>
        <v>1.0033557046979866</v>
      </c>
      <c r="I24" s="36">
        <f t="shared" si="3"/>
        <v>5</v>
      </c>
      <c r="J24" s="35">
        <f t="shared" si="4"/>
        <v>0.30903010033444817</v>
      </c>
      <c r="K24" s="35">
        <f t="shared" si="5"/>
        <v>0.57114093959731549</v>
      </c>
      <c r="L24" s="34">
        <f t="shared" si="6"/>
        <v>-0.26211083926286732</v>
      </c>
    </row>
    <row r="25" spans="1:12" x14ac:dyDescent="0.4">
      <c r="A25" s="38" t="s">
        <v>169</v>
      </c>
      <c r="B25" s="182">
        <v>578</v>
      </c>
      <c r="C25" s="182">
        <v>664</v>
      </c>
      <c r="D25" s="35">
        <f t="shared" si="0"/>
        <v>0.87048192771084343</v>
      </c>
      <c r="E25" s="36">
        <f t="shared" si="1"/>
        <v>-86</v>
      </c>
      <c r="F25" s="182">
        <v>1485</v>
      </c>
      <c r="G25" s="182">
        <v>1500</v>
      </c>
      <c r="H25" s="35">
        <f t="shared" si="2"/>
        <v>0.99</v>
      </c>
      <c r="I25" s="36">
        <f t="shared" si="3"/>
        <v>-15</v>
      </c>
      <c r="J25" s="35">
        <f t="shared" si="4"/>
        <v>0.38922558922558925</v>
      </c>
      <c r="K25" s="35">
        <f t="shared" si="5"/>
        <v>0.44266666666666665</v>
      </c>
      <c r="L25" s="34">
        <f t="shared" si="6"/>
        <v>-5.34410774410774E-2</v>
      </c>
    </row>
    <row r="26" spans="1:12" x14ac:dyDescent="0.4">
      <c r="A26" s="38" t="s">
        <v>239</v>
      </c>
      <c r="B26" s="186">
        <v>947</v>
      </c>
      <c r="C26" s="186"/>
      <c r="D26" s="35" t="e">
        <f t="shared" si="0"/>
        <v>#DIV/0!</v>
      </c>
      <c r="E26" s="36">
        <f t="shared" si="1"/>
        <v>947</v>
      </c>
      <c r="F26" s="186">
        <v>1485</v>
      </c>
      <c r="G26" s="186">
        <v>0</v>
      </c>
      <c r="H26" s="35" t="e">
        <f t="shared" si="2"/>
        <v>#DIV/0!</v>
      </c>
      <c r="I26" s="36">
        <f t="shared" si="3"/>
        <v>1485</v>
      </c>
      <c r="J26" s="35">
        <f t="shared" si="4"/>
        <v>0.63771043771043767</v>
      </c>
      <c r="K26" s="35" t="e">
        <f t="shared" si="5"/>
        <v>#DIV/0!</v>
      </c>
      <c r="L26" s="34" t="e">
        <f t="shared" si="6"/>
        <v>#DIV/0!</v>
      </c>
    </row>
    <row r="27" spans="1:12" x14ac:dyDescent="0.4">
      <c r="A27" s="38" t="s">
        <v>116</v>
      </c>
      <c r="B27" s="184">
        <v>716</v>
      </c>
      <c r="C27" s="184">
        <v>572</v>
      </c>
      <c r="D27" s="35">
        <f t="shared" si="0"/>
        <v>1.2517482517482517</v>
      </c>
      <c r="E27" s="43">
        <f t="shared" si="1"/>
        <v>144</v>
      </c>
      <c r="F27" s="184">
        <v>1500</v>
      </c>
      <c r="G27" s="184">
        <v>900</v>
      </c>
      <c r="H27" s="42">
        <f t="shared" si="2"/>
        <v>1.6666666666666667</v>
      </c>
      <c r="I27" s="43">
        <f t="shared" si="3"/>
        <v>600</v>
      </c>
      <c r="J27" s="42">
        <f t="shared" si="4"/>
        <v>0.47733333333333333</v>
      </c>
      <c r="K27" s="35">
        <f t="shared" si="5"/>
        <v>0.63555555555555554</v>
      </c>
      <c r="L27" s="41">
        <f t="shared" si="6"/>
        <v>-0.15822222222222221</v>
      </c>
    </row>
    <row r="28" spans="1:12" x14ac:dyDescent="0.4">
      <c r="A28" s="44" t="s">
        <v>115</v>
      </c>
      <c r="B28" s="182">
        <v>0</v>
      </c>
      <c r="C28" s="182">
        <v>252</v>
      </c>
      <c r="D28" s="35">
        <f t="shared" si="0"/>
        <v>0</v>
      </c>
      <c r="E28" s="36">
        <f t="shared" si="1"/>
        <v>-252</v>
      </c>
      <c r="F28" s="182">
        <v>0</v>
      </c>
      <c r="G28" s="182">
        <v>600</v>
      </c>
      <c r="H28" s="35">
        <f t="shared" si="2"/>
        <v>0</v>
      </c>
      <c r="I28" s="36">
        <f t="shared" si="3"/>
        <v>-600</v>
      </c>
      <c r="J28" s="35" t="e">
        <f t="shared" si="4"/>
        <v>#DIV/0!</v>
      </c>
      <c r="K28" s="35">
        <f t="shared" si="5"/>
        <v>0.42</v>
      </c>
      <c r="L28" s="34" t="e">
        <f t="shared" si="6"/>
        <v>#DIV/0!</v>
      </c>
    </row>
    <row r="29" spans="1:12" x14ac:dyDescent="0.4">
      <c r="A29" s="38" t="s">
        <v>114</v>
      </c>
      <c r="B29" s="182">
        <v>1046</v>
      </c>
      <c r="C29" s="182">
        <v>947</v>
      </c>
      <c r="D29" s="35">
        <f t="shared" si="0"/>
        <v>1.1045406546990497</v>
      </c>
      <c r="E29" s="36">
        <f t="shared" si="1"/>
        <v>99</v>
      </c>
      <c r="F29" s="182">
        <v>1500</v>
      </c>
      <c r="G29" s="182">
        <v>1345</v>
      </c>
      <c r="H29" s="35">
        <f t="shared" si="2"/>
        <v>1.1152416356877324</v>
      </c>
      <c r="I29" s="36">
        <f t="shared" si="3"/>
        <v>155</v>
      </c>
      <c r="J29" s="35">
        <f t="shared" si="4"/>
        <v>0.69733333333333336</v>
      </c>
      <c r="K29" s="35">
        <f t="shared" si="5"/>
        <v>0.704089219330855</v>
      </c>
      <c r="L29" s="34">
        <f t="shared" si="6"/>
        <v>-6.7558859975216379E-3</v>
      </c>
    </row>
    <row r="30" spans="1:12" x14ac:dyDescent="0.4">
      <c r="A30" s="44" t="s">
        <v>113</v>
      </c>
      <c r="B30" s="184">
        <v>0</v>
      </c>
      <c r="C30" s="184">
        <v>1003</v>
      </c>
      <c r="D30" s="35">
        <f t="shared" si="0"/>
        <v>0</v>
      </c>
      <c r="E30" s="43">
        <f t="shared" si="1"/>
        <v>-1003</v>
      </c>
      <c r="F30" s="184">
        <v>0</v>
      </c>
      <c r="G30" s="184">
        <v>1490</v>
      </c>
      <c r="H30" s="42">
        <f t="shared" si="2"/>
        <v>0</v>
      </c>
      <c r="I30" s="43">
        <f t="shared" si="3"/>
        <v>-1490</v>
      </c>
      <c r="J30" s="42" t="e">
        <f t="shared" si="4"/>
        <v>#DIV/0!</v>
      </c>
      <c r="K30" s="35">
        <f t="shared" si="5"/>
        <v>0.67315436241610738</v>
      </c>
      <c r="L30" s="41" t="e">
        <f t="shared" si="6"/>
        <v>#DIV/0!</v>
      </c>
    </row>
    <row r="31" spans="1:12" x14ac:dyDescent="0.4">
      <c r="A31" s="44" t="s">
        <v>112</v>
      </c>
      <c r="B31" s="184">
        <v>976</v>
      </c>
      <c r="C31" s="184">
        <v>1035</v>
      </c>
      <c r="D31" s="42">
        <f t="shared" si="0"/>
        <v>0.94299516908212555</v>
      </c>
      <c r="E31" s="43">
        <f t="shared" si="1"/>
        <v>-59</v>
      </c>
      <c r="F31" s="184">
        <v>1350</v>
      </c>
      <c r="G31" s="184">
        <v>1500</v>
      </c>
      <c r="H31" s="42">
        <f t="shared" si="2"/>
        <v>0.9</v>
      </c>
      <c r="I31" s="43">
        <f t="shared" si="3"/>
        <v>-150</v>
      </c>
      <c r="J31" s="42">
        <f t="shared" si="4"/>
        <v>0.72296296296296292</v>
      </c>
      <c r="K31" s="42">
        <f t="shared" si="5"/>
        <v>0.69</v>
      </c>
      <c r="L31" s="41">
        <f t="shared" si="6"/>
        <v>3.2962962962962972E-2</v>
      </c>
    </row>
    <row r="32" spans="1:12" x14ac:dyDescent="0.4">
      <c r="A32" s="38" t="s">
        <v>167</v>
      </c>
      <c r="B32" s="182">
        <v>692</v>
      </c>
      <c r="C32" s="182">
        <v>823</v>
      </c>
      <c r="D32" s="35">
        <f t="shared" si="0"/>
        <v>0.84082624544349938</v>
      </c>
      <c r="E32" s="36">
        <f t="shared" si="1"/>
        <v>-131</v>
      </c>
      <c r="F32" s="182">
        <v>1500</v>
      </c>
      <c r="G32" s="182">
        <v>1490</v>
      </c>
      <c r="H32" s="35">
        <f t="shared" si="2"/>
        <v>1.0067114093959733</v>
      </c>
      <c r="I32" s="36">
        <f t="shared" si="3"/>
        <v>10</v>
      </c>
      <c r="J32" s="35">
        <f t="shared" si="4"/>
        <v>0.46133333333333332</v>
      </c>
      <c r="K32" s="35">
        <f t="shared" si="5"/>
        <v>0.55234899328859055</v>
      </c>
      <c r="L32" s="34">
        <f t="shared" si="6"/>
        <v>-9.1015659955257233E-2</v>
      </c>
    </row>
    <row r="33" spans="1:64" x14ac:dyDescent="0.4">
      <c r="A33" s="44" t="s">
        <v>166</v>
      </c>
      <c r="B33" s="184">
        <v>2473</v>
      </c>
      <c r="C33" s="184">
        <v>699</v>
      </c>
      <c r="D33" s="42">
        <f t="shared" si="0"/>
        <v>3.5379113018597996</v>
      </c>
      <c r="E33" s="43">
        <f t="shared" si="1"/>
        <v>1774</v>
      </c>
      <c r="F33" s="184">
        <v>4108</v>
      </c>
      <c r="G33" s="184">
        <v>1500</v>
      </c>
      <c r="H33" s="42">
        <f t="shared" si="2"/>
        <v>2.7386666666666666</v>
      </c>
      <c r="I33" s="43">
        <f t="shared" si="3"/>
        <v>2608</v>
      </c>
      <c r="J33" s="42">
        <f t="shared" si="4"/>
        <v>0.60199610516066215</v>
      </c>
      <c r="K33" s="42">
        <f t="shared" si="5"/>
        <v>0.46600000000000003</v>
      </c>
      <c r="L33" s="41">
        <f t="shared" si="6"/>
        <v>0.13599610516066213</v>
      </c>
    </row>
    <row r="34" spans="1:64" x14ac:dyDescent="0.4">
      <c r="A34" s="69" t="s">
        <v>238</v>
      </c>
      <c r="B34" s="146">
        <f>SUM(B35:B36)</f>
        <v>416</v>
      </c>
      <c r="C34" s="146">
        <f>SUM(C35:C36)</f>
        <v>477</v>
      </c>
      <c r="D34" s="68">
        <f t="shared" si="0"/>
        <v>0.8721174004192872</v>
      </c>
      <c r="E34" s="73">
        <f t="shared" si="1"/>
        <v>-61</v>
      </c>
      <c r="F34" s="146">
        <f>SUM(F35:F36)</f>
        <v>879</v>
      </c>
      <c r="G34" s="146">
        <f>SUM(G35:G36)</f>
        <v>890</v>
      </c>
      <c r="H34" s="68">
        <f t="shared" si="2"/>
        <v>0.98764044943820228</v>
      </c>
      <c r="I34" s="73">
        <f t="shared" si="3"/>
        <v>-11</v>
      </c>
      <c r="J34" s="68">
        <f t="shared" si="4"/>
        <v>0.47326507394766781</v>
      </c>
      <c r="K34" s="68">
        <f t="shared" si="5"/>
        <v>0.53595505617977524</v>
      </c>
      <c r="L34" s="72">
        <f t="shared" si="6"/>
        <v>-6.2689982232107422E-2</v>
      </c>
    </row>
    <row r="35" spans="1:64" x14ac:dyDescent="0.4">
      <c r="A35" s="37" t="s">
        <v>109</v>
      </c>
      <c r="B35" s="186">
        <v>251</v>
      </c>
      <c r="C35" s="186">
        <v>253</v>
      </c>
      <c r="D35" s="45">
        <f t="shared" si="0"/>
        <v>0.9920948616600791</v>
      </c>
      <c r="E35" s="51">
        <f t="shared" si="1"/>
        <v>-2</v>
      </c>
      <c r="F35" s="186">
        <v>478</v>
      </c>
      <c r="G35" s="186">
        <v>500</v>
      </c>
      <c r="H35" s="45">
        <f t="shared" si="2"/>
        <v>0.95599999999999996</v>
      </c>
      <c r="I35" s="51">
        <f t="shared" si="3"/>
        <v>-22</v>
      </c>
      <c r="J35" s="45">
        <f t="shared" si="4"/>
        <v>0.52510460251046021</v>
      </c>
      <c r="K35" s="45">
        <f t="shared" si="5"/>
        <v>0.50600000000000001</v>
      </c>
      <c r="L35" s="58">
        <f t="shared" si="6"/>
        <v>1.91046025104602E-2</v>
      </c>
    </row>
    <row r="36" spans="1:64" x14ac:dyDescent="0.4">
      <c r="A36" s="38" t="s">
        <v>108</v>
      </c>
      <c r="B36" s="182">
        <v>165</v>
      </c>
      <c r="C36" s="182">
        <v>224</v>
      </c>
      <c r="D36" s="35">
        <f t="shared" si="0"/>
        <v>0.7366071428571429</v>
      </c>
      <c r="E36" s="36">
        <f t="shared" si="1"/>
        <v>-59</v>
      </c>
      <c r="F36" s="182">
        <v>401</v>
      </c>
      <c r="G36" s="182">
        <v>390</v>
      </c>
      <c r="H36" s="35">
        <f t="shared" si="2"/>
        <v>1.0282051282051281</v>
      </c>
      <c r="I36" s="36">
        <f t="shared" si="3"/>
        <v>11</v>
      </c>
      <c r="J36" s="35">
        <f t="shared" si="4"/>
        <v>0.41147132169576062</v>
      </c>
      <c r="K36" s="35">
        <f t="shared" si="5"/>
        <v>0.57435897435897432</v>
      </c>
      <c r="L36" s="34">
        <f t="shared" si="6"/>
        <v>-0.1628876526632137</v>
      </c>
    </row>
    <row r="37" spans="1:64" s="57" customFormat="1" x14ac:dyDescent="0.4">
      <c r="A37" s="66" t="s">
        <v>85</v>
      </c>
      <c r="B37" s="223">
        <f>B38+B54</f>
        <v>71883</v>
      </c>
      <c r="C37" s="223">
        <f>C38+C54</f>
        <v>84647</v>
      </c>
      <c r="D37" s="76">
        <f t="shared" si="0"/>
        <v>0.84920906824813636</v>
      </c>
      <c r="E37" s="77">
        <f t="shared" si="1"/>
        <v>-12764</v>
      </c>
      <c r="F37" s="223">
        <f>F38+F54</f>
        <v>114554</v>
      </c>
      <c r="G37" s="223">
        <f>G38+G54</f>
        <v>124872</v>
      </c>
      <c r="H37" s="76">
        <f t="shared" si="2"/>
        <v>0.9173713883016209</v>
      </c>
      <c r="I37" s="77">
        <f t="shared" si="3"/>
        <v>-10318</v>
      </c>
      <c r="J37" s="76">
        <f t="shared" si="4"/>
        <v>0.62750318627023061</v>
      </c>
      <c r="K37" s="76">
        <f t="shared" si="5"/>
        <v>0.67787013902235893</v>
      </c>
      <c r="L37" s="90">
        <f t="shared" si="6"/>
        <v>-5.0366952752128324E-2</v>
      </c>
    </row>
    <row r="38" spans="1:64" s="29" customFormat="1" x14ac:dyDescent="0.4">
      <c r="A38" s="69" t="s">
        <v>237</v>
      </c>
      <c r="B38" s="145">
        <f>SUM(B39:B53)</f>
        <v>71883</v>
      </c>
      <c r="C38" s="145">
        <f>SUM(C39:C53)</f>
        <v>84647</v>
      </c>
      <c r="D38" s="65">
        <f t="shared" si="0"/>
        <v>0.84920906824813636</v>
      </c>
      <c r="E38" s="80">
        <f t="shared" si="1"/>
        <v>-12764</v>
      </c>
      <c r="F38" s="145">
        <f>SUM(F39:F53)</f>
        <v>114554</v>
      </c>
      <c r="G38" s="145">
        <f>SUM(G39:G53)</f>
        <v>124872</v>
      </c>
      <c r="H38" s="65">
        <f t="shared" si="2"/>
        <v>0.9173713883016209</v>
      </c>
      <c r="I38" s="80">
        <f t="shared" si="3"/>
        <v>-10318</v>
      </c>
      <c r="J38" s="65">
        <f t="shared" si="4"/>
        <v>0.62750318627023061</v>
      </c>
      <c r="K38" s="65">
        <f t="shared" si="5"/>
        <v>0.67787013902235893</v>
      </c>
      <c r="L38" s="75">
        <f t="shared" si="6"/>
        <v>-5.0366952752128324E-2</v>
      </c>
    </row>
    <row r="39" spans="1:64" x14ac:dyDescent="0.4">
      <c r="A39" s="38" t="s">
        <v>84</v>
      </c>
      <c r="B39" s="189">
        <v>28529</v>
      </c>
      <c r="C39" s="190">
        <v>32374</v>
      </c>
      <c r="D39" s="39">
        <f t="shared" si="0"/>
        <v>0.88123185272131954</v>
      </c>
      <c r="E39" s="43">
        <f t="shared" si="1"/>
        <v>-3845</v>
      </c>
      <c r="F39" s="189">
        <v>42471</v>
      </c>
      <c r="G39" s="182">
        <v>43873</v>
      </c>
      <c r="H39" s="42">
        <f t="shared" si="2"/>
        <v>0.96804412736762935</v>
      </c>
      <c r="I39" s="48">
        <f t="shared" si="3"/>
        <v>-1402</v>
      </c>
      <c r="J39" s="35">
        <f t="shared" si="4"/>
        <v>0.67172894445621723</v>
      </c>
      <c r="K39" s="35">
        <f t="shared" si="5"/>
        <v>0.73790258245390106</v>
      </c>
      <c r="L39" s="46">
        <f t="shared" si="6"/>
        <v>-6.6173637997683832E-2</v>
      </c>
    </row>
    <row r="40" spans="1:64" x14ac:dyDescent="0.4">
      <c r="A40" s="38" t="s">
        <v>165</v>
      </c>
      <c r="B40" s="183">
        <v>1280</v>
      </c>
      <c r="C40" s="198">
        <v>1286</v>
      </c>
      <c r="D40" s="45">
        <f t="shared" si="0"/>
        <v>0.99533437013996895</v>
      </c>
      <c r="E40" s="43">
        <f t="shared" si="1"/>
        <v>-6</v>
      </c>
      <c r="F40" s="183">
        <v>2154</v>
      </c>
      <c r="G40" s="197">
        <v>2152</v>
      </c>
      <c r="H40" s="42">
        <f t="shared" si="2"/>
        <v>1.0009293680297398</v>
      </c>
      <c r="I40" s="48">
        <f t="shared" si="3"/>
        <v>2</v>
      </c>
      <c r="J40" s="35">
        <f t="shared" si="4"/>
        <v>0.59424326833797581</v>
      </c>
      <c r="K40" s="35">
        <f t="shared" si="5"/>
        <v>0.59758364312267653</v>
      </c>
      <c r="L40" s="46">
        <f t="shared" si="6"/>
        <v>-3.3403747847007281E-3</v>
      </c>
    </row>
    <row r="41" spans="1:64" x14ac:dyDescent="0.4">
      <c r="A41" s="38" t="s">
        <v>105</v>
      </c>
      <c r="B41" s="183">
        <v>3935</v>
      </c>
      <c r="C41" s="197">
        <v>2559</v>
      </c>
      <c r="D41" s="45">
        <f t="shared" si="0"/>
        <v>1.5377100429855413</v>
      </c>
      <c r="E41" s="43">
        <f t="shared" si="1"/>
        <v>1376</v>
      </c>
      <c r="F41" s="183">
        <v>5140</v>
      </c>
      <c r="G41" s="197">
        <v>5240</v>
      </c>
      <c r="H41" s="50">
        <f t="shared" si="2"/>
        <v>0.98091603053435117</v>
      </c>
      <c r="I41" s="48">
        <f t="shared" si="3"/>
        <v>-100</v>
      </c>
      <c r="J41" s="35">
        <f t="shared" si="4"/>
        <v>0.76556420233463029</v>
      </c>
      <c r="K41" s="35">
        <f t="shared" si="5"/>
        <v>0.48835877862595417</v>
      </c>
      <c r="L41" s="46">
        <f t="shared" si="6"/>
        <v>0.27720542370867612</v>
      </c>
    </row>
    <row r="42" spans="1:64" x14ac:dyDescent="0.4">
      <c r="A42" s="44" t="s">
        <v>104</v>
      </c>
      <c r="B42" s="183">
        <v>5028</v>
      </c>
      <c r="C42" s="197">
        <v>8244</v>
      </c>
      <c r="D42" s="47">
        <f t="shared" si="0"/>
        <v>0.60989810771470165</v>
      </c>
      <c r="E42" s="48">
        <f t="shared" si="1"/>
        <v>-3216</v>
      </c>
      <c r="F42" s="183">
        <v>10710</v>
      </c>
      <c r="G42" s="200">
        <v>15240</v>
      </c>
      <c r="H42" s="50">
        <f t="shared" si="2"/>
        <v>0.702755905511811</v>
      </c>
      <c r="I42" s="53">
        <f t="shared" si="3"/>
        <v>-4530</v>
      </c>
      <c r="J42" s="47">
        <f t="shared" si="4"/>
        <v>0.46946778711484594</v>
      </c>
      <c r="K42" s="47">
        <f t="shared" si="5"/>
        <v>0.54094488188976375</v>
      </c>
      <c r="L42" s="55">
        <f t="shared" si="6"/>
        <v>-7.1477094774917815E-2</v>
      </c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64" s="54" customFormat="1" x14ac:dyDescent="0.4">
      <c r="A43" s="44" t="s">
        <v>103</v>
      </c>
      <c r="B43" s="183">
        <v>3559</v>
      </c>
      <c r="C43" s="199">
        <v>4431</v>
      </c>
      <c r="D43" s="47">
        <f t="shared" si="0"/>
        <v>0.80320469419995488</v>
      </c>
      <c r="E43" s="48">
        <f t="shared" si="1"/>
        <v>-872</v>
      </c>
      <c r="F43" s="183">
        <v>7060</v>
      </c>
      <c r="G43" s="197">
        <v>7240</v>
      </c>
      <c r="H43" s="50">
        <f t="shared" si="2"/>
        <v>0.97513812154696133</v>
      </c>
      <c r="I43" s="53">
        <f t="shared" si="3"/>
        <v>-180</v>
      </c>
      <c r="J43" s="47">
        <f t="shared" si="4"/>
        <v>0.50410764872521241</v>
      </c>
      <c r="K43" s="56">
        <f t="shared" si="5"/>
        <v>0.61201657458563541</v>
      </c>
      <c r="L43" s="55">
        <f t="shared" si="6"/>
        <v>-0.107908925860423</v>
      </c>
    </row>
    <row r="44" spans="1:64" x14ac:dyDescent="0.4">
      <c r="A44" s="38" t="s">
        <v>82</v>
      </c>
      <c r="B44" s="183">
        <v>11358</v>
      </c>
      <c r="C44" s="197">
        <v>13416</v>
      </c>
      <c r="D44" s="49">
        <f t="shared" si="0"/>
        <v>0.84660107334525936</v>
      </c>
      <c r="E44" s="52">
        <f t="shared" si="1"/>
        <v>-2058</v>
      </c>
      <c r="F44" s="183">
        <v>17359</v>
      </c>
      <c r="G44" s="198">
        <v>20410</v>
      </c>
      <c r="H44" s="47">
        <f t="shared" si="2"/>
        <v>0.85051445369916712</v>
      </c>
      <c r="I44" s="48">
        <f t="shared" si="3"/>
        <v>-3051</v>
      </c>
      <c r="J44" s="49">
        <f t="shared" si="4"/>
        <v>0.65430036292413163</v>
      </c>
      <c r="K44" s="47">
        <f t="shared" si="5"/>
        <v>0.65732484076433118</v>
      </c>
      <c r="L44" s="46">
        <f t="shared" si="6"/>
        <v>-3.0244778401995465E-3</v>
      </c>
    </row>
    <row r="45" spans="1:64" x14ac:dyDescent="0.4">
      <c r="A45" s="38" t="s">
        <v>83</v>
      </c>
      <c r="B45" s="188">
        <v>8177</v>
      </c>
      <c r="C45" s="182">
        <v>9710</v>
      </c>
      <c r="D45" s="49">
        <f t="shared" si="0"/>
        <v>0.84212152420185371</v>
      </c>
      <c r="E45" s="53">
        <f t="shared" si="1"/>
        <v>-1533</v>
      </c>
      <c r="F45" s="188">
        <v>10800</v>
      </c>
      <c r="G45" s="182">
        <v>11090</v>
      </c>
      <c r="H45" s="47">
        <f t="shared" si="2"/>
        <v>0.9738503155996393</v>
      </c>
      <c r="I45" s="48">
        <f t="shared" si="3"/>
        <v>-290</v>
      </c>
      <c r="J45" s="47">
        <f t="shared" si="4"/>
        <v>0.7571296296296296</v>
      </c>
      <c r="K45" s="47">
        <f t="shared" si="5"/>
        <v>0.87556357078449054</v>
      </c>
      <c r="L45" s="46">
        <f t="shared" si="6"/>
        <v>-0.11843394115486094</v>
      </c>
    </row>
    <row r="46" spans="1:64" x14ac:dyDescent="0.4">
      <c r="A46" s="38" t="s">
        <v>81</v>
      </c>
      <c r="B46" s="187">
        <v>2158</v>
      </c>
      <c r="C46" s="182">
        <v>2170</v>
      </c>
      <c r="D46" s="49">
        <f t="shared" si="0"/>
        <v>0.99447004608294931</v>
      </c>
      <c r="E46" s="48">
        <f t="shared" si="1"/>
        <v>-12</v>
      </c>
      <c r="F46" s="187">
        <v>2700</v>
      </c>
      <c r="G46" s="182">
        <v>2790</v>
      </c>
      <c r="H46" s="42">
        <f t="shared" si="2"/>
        <v>0.967741935483871</v>
      </c>
      <c r="I46" s="36">
        <f t="shared" si="3"/>
        <v>-90</v>
      </c>
      <c r="J46" s="35">
        <f t="shared" si="4"/>
        <v>0.79925925925925922</v>
      </c>
      <c r="K46" s="47">
        <f t="shared" si="5"/>
        <v>0.77777777777777779</v>
      </c>
      <c r="L46" s="46">
        <f t="shared" si="6"/>
        <v>2.1481481481481435E-2</v>
      </c>
    </row>
    <row r="47" spans="1:64" x14ac:dyDescent="0.4">
      <c r="A47" s="38" t="s">
        <v>164</v>
      </c>
      <c r="B47" s="183">
        <v>609</v>
      </c>
      <c r="C47" s="186">
        <v>923</v>
      </c>
      <c r="D47" s="45">
        <f t="shared" si="0"/>
        <v>0.65980498374864571</v>
      </c>
      <c r="E47" s="43">
        <f t="shared" si="1"/>
        <v>-314</v>
      </c>
      <c r="F47" s="183">
        <v>1660</v>
      </c>
      <c r="G47" s="197">
        <v>1660</v>
      </c>
      <c r="H47" s="42">
        <f t="shared" si="2"/>
        <v>1</v>
      </c>
      <c r="I47" s="36">
        <f t="shared" si="3"/>
        <v>0</v>
      </c>
      <c r="J47" s="35">
        <f t="shared" si="4"/>
        <v>0.36686746987951807</v>
      </c>
      <c r="K47" s="35">
        <f t="shared" si="5"/>
        <v>0.55602409638554218</v>
      </c>
      <c r="L47" s="34">
        <f t="shared" si="6"/>
        <v>-0.18915662650602411</v>
      </c>
    </row>
    <row r="48" spans="1:64" x14ac:dyDescent="0.4">
      <c r="A48" s="38" t="s">
        <v>80</v>
      </c>
      <c r="B48" s="185">
        <v>2085</v>
      </c>
      <c r="C48" s="182">
        <v>2316</v>
      </c>
      <c r="D48" s="45">
        <f t="shared" si="0"/>
        <v>0.90025906735751293</v>
      </c>
      <c r="E48" s="43">
        <f t="shared" si="1"/>
        <v>-231</v>
      </c>
      <c r="F48" s="185">
        <v>2700</v>
      </c>
      <c r="G48" s="182">
        <v>2790</v>
      </c>
      <c r="H48" s="42">
        <f t="shared" si="2"/>
        <v>0.967741935483871</v>
      </c>
      <c r="I48" s="36">
        <f t="shared" si="3"/>
        <v>-90</v>
      </c>
      <c r="J48" s="35">
        <f t="shared" si="4"/>
        <v>0.77222222222222225</v>
      </c>
      <c r="K48" s="35">
        <f t="shared" si="5"/>
        <v>0.8301075268817204</v>
      </c>
      <c r="L48" s="34">
        <f t="shared" si="6"/>
        <v>-5.7885304659498149E-2</v>
      </c>
    </row>
    <row r="49" spans="1:12" x14ac:dyDescent="0.4">
      <c r="A49" s="44" t="s">
        <v>78</v>
      </c>
      <c r="B49" s="183">
        <v>1072</v>
      </c>
      <c r="C49" s="184">
        <v>1326</v>
      </c>
      <c r="D49" s="45">
        <f t="shared" si="0"/>
        <v>0.80844645550527905</v>
      </c>
      <c r="E49" s="43">
        <f t="shared" si="1"/>
        <v>-254</v>
      </c>
      <c r="F49" s="183">
        <v>2700</v>
      </c>
      <c r="G49" s="184">
        <v>2790</v>
      </c>
      <c r="H49" s="42">
        <f t="shared" si="2"/>
        <v>0.967741935483871</v>
      </c>
      <c r="I49" s="36">
        <f t="shared" si="3"/>
        <v>-90</v>
      </c>
      <c r="J49" s="35">
        <f t="shared" si="4"/>
        <v>0.39703703703703702</v>
      </c>
      <c r="K49" s="42">
        <f t="shared" si="5"/>
        <v>0.47526881720430109</v>
      </c>
      <c r="L49" s="41">
        <f t="shared" si="6"/>
        <v>-7.8231780167264064E-2</v>
      </c>
    </row>
    <row r="50" spans="1:12" x14ac:dyDescent="0.4">
      <c r="A50" s="38" t="s">
        <v>79</v>
      </c>
      <c r="B50" s="183">
        <v>1288</v>
      </c>
      <c r="C50" s="182">
        <v>1328</v>
      </c>
      <c r="D50" s="45">
        <f t="shared" si="0"/>
        <v>0.96987951807228912</v>
      </c>
      <c r="E50" s="36">
        <f t="shared" si="1"/>
        <v>-40</v>
      </c>
      <c r="F50" s="183">
        <v>2700</v>
      </c>
      <c r="G50" s="182">
        <v>2790</v>
      </c>
      <c r="H50" s="35">
        <f t="shared" si="2"/>
        <v>0.967741935483871</v>
      </c>
      <c r="I50" s="36">
        <f t="shared" si="3"/>
        <v>-90</v>
      </c>
      <c r="J50" s="35">
        <f t="shared" si="4"/>
        <v>0.47703703703703704</v>
      </c>
      <c r="K50" s="35">
        <f t="shared" si="5"/>
        <v>0.47598566308243728</v>
      </c>
      <c r="L50" s="34">
        <f t="shared" si="6"/>
        <v>1.0513739545997547E-3</v>
      </c>
    </row>
    <row r="51" spans="1:12" x14ac:dyDescent="0.4">
      <c r="A51" s="38" t="s">
        <v>75</v>
      </c>
      <c r="B51" s="183">
        <v>1704</v>
      </c>
      <c r="C51" s="182">
        <v>2534</v>
      </c>
      <c r="D51" s="45">
        <f t="shared" si="0"/>
        <v>0.67245461720599842</v>
      </c>
      <c r="E51" s="36">
        <f t="shared" si="1"/>
        <v>-830</v>
      </c>
      <c r="F51" s="183">
        <v>3550</v>
      </c>
      <c r="G51" s="182">
        <v>3787</v>
      </c>
      <c r="H51" s="35">
        <f t="shared" si="2"/>
        <v>0.93741748085555854</v>
      </c>
      <c r="I51" s="36">
        <f t="shared" si="3"/>
        <v>-237</v>
      </c>
      <c r="J51" s="35">
        <f t="shared" si="4"/>
        <v>0.48</v>
      </c>
      <c r="K51" s="35">
        <f t="shared" si="5"/>
        <v>0.66913123844731981</v>
      </c>
      <c r="L51" s="34">
        <f t="shared" si="6"/>
        <v>-0.18913123844731983</v>
      </c>
    </row>
    <row r="52" spans="1:12" x14ac:dyDescent="0.4">
      <c r="A52" s="38" t="s">
        <v>77</v>
      </c>
      <c r="B52" s="183">
        <v>399</v>
      </c>
      <c r="C52" s="182">
        <v>867</v>
      </c>
      <c r="D52" s="45">
        <f t="shared" si="0"/>
        <v>0.46020761245674741</v>
      </c>
      <c r="E52" s="36">
        <f t="shared" si="1"/>
        <v>-468</v>
      </c>
      <c r="F52" s="183">
        <v>1190</v>
      </c>
      <c r="G52" s="182">
        <v>1360</v>
      </c>
      <c r="H52" s="35">
        <f t="shared" si="2"/>
        <v>0.875</v>
      </c>
      <c r="I52" s="36">
        <f t="shared" si="3"/>
        <v>-170</v>
      </c>
      <c r="J52" s="35">
        <f t="shared" si="4"/>
        <v>0.3352941176470588</v>
      </c>
      <c r="K52" s="35">
        <f t="shared" si="5"/>
        <v>0.63749999999999996</v>
      </c>
      <c r="L52" s="34">
        <f t="shared" si="6"/>
        <v>-0.30220588235294116</v>
      </c>
    </row>
    <row r="53" spans="1:12" x14ac:dyDescent="0.4">
      <c r="A53" s="38" t="s">
        <v>76</v>
      </c>
      <c r="B53" s="183">
        <v>702</v>
      </c>
      <c r="C53" s="182">
        <v>1163</v>
      </c>
      <c r="D53" s="45">
        <f t="shared" si="0"/>
        <v>0.60361134995700771</v>
      </c>
      <c r="E53" s="36">
        <f t="shared" si="1"/>
        <v>-461</v>
      </c>
      <c r="F53" s="183">
        <v>1660</v>
      </c>
      <c r="G53" s="182">
        <v>1660</v>
      </c>
      <c r="H53" s="35">
        <f t="shared" si="2"/>
        <v>1</v>
      </c>
      <c r="I53" s="36">
        <f t="shared" si="3"/>
        <v>0</v>
      </c>
      <c r="J53" s="35">
        <f t="shared" si="4"/>
        <v>0.42289156626506025</v>
      </c>
      <c r="K53" s="35">
        <f t="shared" si="5"/>
        <v>0.70060240963855425</v>
      </c>
      <c r="L53" s="34">
        <f t="shared" si="6"/>
        <v>-0.277710843373494</v>
      </c>
    </row>
    <row r="54" spans="1:12" s="30" customFormat="1" x14ac:dyDescent="0.4">
      <c r="A54" s="69" t="s">
        <v>236</v>
      </c>
      <c r="B54" s="227"/>
      <c r="C54" s="227"/>
      <c r="D54" s="225"/>
      <c r="E54" s="226"/>
      <c r="F54" s="227"/>
      <c r="G54" s="227"/>
      <c r="H54" s="225"/>
      <c r="I54" s="226"/>
      <c r="J54" s="225"/>
      <c r="K54" s="225"/>
      <c r="L54" s="224"/>
    </row>
    <row r="55" spans="1:12" s="30" customFormat="1" x14ac:dyDescent="0.4">
      <c r="A55" s="37" t="s">
        <v>235</v>
      </c>
      <c r="B55" s="227"/>
      <c r="C55" s="228"/>
      <c r="D55" s="225"/>
      <c r="E55" s="226"/>
      <c r="F55" s="228"/>
      <c r="G55" s="227"/>
      <c r="H55" s="225"/>
      <c r="I55" s="226"/>
      <c r="J55" s="225"/>
      <c r="K55" s="225"/>
      <c r="L55" s="224"/>
    </row>
    <row r="56" spans="1:12" s="30" customFormat="1" x14ac:dyDescent="0.4">
      <c r="A56" s="33" t="s">
        <v>234</v>
      </c>
      <c r="B56" s="227"/>
      <c r="C56" s="228"/>
      <c r="D56" s="225"/>
      <c r="E56" s="226"/>
      <c r="F56" s="228"/>
      <c r="G56" s="227"/>
      <c r="H56" s="225"/>
      <c r="I56" s="226"/>
      <c r="J56" s="225"/>
      <c r="K56" s="225"/>
      <c r="L56" s="224"/>
    </row>
    <row r="57" spans="1:12" x14ac:dyDescent="0.4">
      <c r="A57" s="66" t="s">
        <v>92</v>
      </c>
      <c r="B57" s="140"/>
      <c r="C57" s="140"/>
      <c r="D57" s="138"/>
      <c r="E57" s="139"/>
      <c r="F57" s="140"/>
      <c r="G57" s="140"/>
      <c r="H57" s="138"/>
      <c r="I57" s="139"/>
      <c r="J57" s="138"/>
      <c r="K57" s="138"/>
      <c r="L57" s="137"/>
    </row>
    <row r="58" spans="1:12" x14ac:dyDescent="0.4">
      <c r="A58" s="109" t="s">
        <v>163</v>
      </c>
      <c r="B58" s="196"/>
      <c r="C58" s="195"/>
      <c r="D58" s="134"/>
      <c r="E58" s="133"/>
      <c r="F58" s="196"/>
      <c r="G58" s="195"/>
      <c r="H58" s="134"/>
      <c r="I58" s="133"/>
      <c r="J58" s="132"/>
      <c r="K58" s="132"/>
      <c r="L58" s="131"/>
    </row>
    <row r="59" spans="1:12" x14ac:dyDescent="0.4">
      <c r="A59" s="33" t="s">
        <v>123</v>
      </c>
      <c r="B59" s="194"/>
      <c r="C59" s="193"/>
      <c r="D59" s="128"/>
      <c r="E59" s="127"/>
      <c r="F59" s="194"/>
      <c r="G59" s="193"/>
      <c r="H59" s="128"/>
      <c r="I59" s="127"/>
      <c r="J59" s="126"/>
      <c r="K59" s="126"/>
      <c r="L59" s="125"/>
    </row>
    <row r="60" spans="1:12" x14ac:dyDescent="0.4">
      <c r="A60" s="27" t="s">
        <v>233</v>
      </c>
      <c r="C60" s="27"/>
      <c r="E60" s="28"/>
      <c r="G60" s="27"/>
      <c r="I60" s="28"/>
      <c r="K60" s="27"/>
    </row>
    <row r="61" spans="1:12" x14ac:dyDescent="0.4">
      <c r="A61" s="27" t="s">
        <v>232</v>
      </c>
      <c r="C61" s="27"/>
      <c r="E61" s="28"/>
      <c r="G61" s="27"/>
      <c r="I61" s="28"/>
      <c r="K61" s="27"/>
    </row>
    <row r="62" spans="1:12" x14ac:dyDescent="0.4">
      <c r="A62" s="27" t="s">
        <v>231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2009年2月上旬航空旅客輸送実績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２月(中旬)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250</v>
      </c>
      <c r="C4" s="277" t="s">
        <v>249</v>
      </c>
      <c r="D4" s="261" t="s">
        <v>90</v>
      </c>
      <c r="E4" s="261"/>
      <c r="F4" s="258" t="str">
        <f>+B4</f>
        <v>(09'2/11～20)</v>
      </c>
      <c r="G4" s="258" t="str">
        <f>+C4</f>
        <v>(08'2/11～20)</v>
      </c>
      <c r="H4" s="261" t="s">
        <v>90</v>
      </c>
      <c r="I4" s="261"/>
      <c r="J4" s="258" t="str">
        <f>+B4</f>
        <v>(09'2/11～20)</v>
      </c>
      <c r="K4" s="258" t="str">
        <f>+C4</f>
        <v>(08'2/11～20)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f>+B7+B37+B57</f>
        <v>157988</v>
      </c>
      <c r="C6" s="110">
        <f>+C7+C37+C57</f>
        <v>171359</v>
      </c>
      <c r="D6" s="76">
        <f t="shared" ref="D6:D53" si="0">+B6/C6</f>
        <v>0.92197083316312534</v>
      </c>
      <c r="E6" s="77">
        <f t="shared" ref="E6:E53" si="1">+B6-C6</f>
        <v>-13371</v>
      </c>
      <c r="F6" s="110">
        <f>+F7+F37+F57</f>
        <v>225186</v>
      </c>
      <c r="G6" s="110">
        <f>+G7+G37+G57</f>
        <v>235924</v>
      </c>
      <c r="H6" s="76">
        <f t="shared" ref="H6:H53" si="2">+F6/G6</f>
        <v>0.95448534273749175</v>
      </c>
      <c r="I6" s="77">
        <f t="shared" ref="I6:I53" si="3">+F6-G6</f>
        <v>-10738</v>
      </c>
      <c r="J6" s="76">
        <f t="shared" ref="J6:J53" si="4">+B6/F6</f>
        <v>0.70158890872434343</v>
      </c>
      <c r="K6" s="76">
        <f t="shared" ref="K6:K53" si="5">+C6/G6</f>
        <v>0.72633136094674555</v>
      </c>
      <c r="L6" s="90">
        <f t="shared" ref="L6:L53" si="6">+J6-K6</f>
        <v>-2.4742452222402123E-2</v>
      </c>
    </row>
    <row r="7" spans="1:17" s="57" customFormat="1" x14ac:dyDescent="0.4">
      <c r="A7" s="66" t="s">
        <v>87</v>
      </c>
      <c r="B7" s="110">
        <f>+B8+B17+B34</f>
        <v>76701</v>
      </c>
      <c r="C7" s="110">
        <f>+C8+C17+C34</f>
        <v>81824</v>
      </c>
      <c r="D7" s="76">
        <f t="shared" si="0"/>
        <v>0.93739000782166604</v>
      </c>
      <c r="E7" s="77">
        <f t="shared" si="1"/>
        <v>-5123</v>
      </c>
      <c r="F7" s="110">
        <f>+F8+F17+F34</f>
        <v>109012</v>
      </c>
      <c r="G7" s="110">
        <f>+G8+G17+G34</f>
        <v>109984</v>
      </c>
      <c r="H7" s="76">
        <f t="shared" si="2"/>
        <v>0.99116235088740179</v>
      </c>
      <c r="I7" s="77">
        <f t="shared" si="3"/>
        <v>-972</v>
      </c>
      <c r="J7" s="76">
        <f t="shared" si="4"/>
        <v>0.70360143837375699</v>
      </c>
      <c r="K7" s="76">
        <f t="shared" si="5"/>
        <v>0.74396275821937741</v>
      </c>
      <c r="L7" s="90">
        <f t="shared" si="6"/>
        <v>-4.0361319845620414E-2</v>
      </c>
    </row>
    <row r="8" spans="1:17" x14ac:dyDescent="0.4">
      <c r="A8" s="69" t="s">
        <v>244</v>
      </c>
      <c r="B8" s="121">
        <f>SUM(B9:B16)</f>
        <v>62895</v>
      </c>
      <c r="C8" s="121">
        <f>SUM(C9:C16)</f>
        <v>67675</v>
      </c>
      <c r="D8" s="88">
        <f t="shared" si="0"/>
        <v>0.92936830439601037</v>
      </c>
      <c r="E8" s="74">
        <f t="shared" si="1"/>
        <v>-4780</v>
      </c>
      <c r="F8" s="121">
        <f>SUM(F9:F16)</f>
        <v>86064</v>
      </c>
      <c r="G8" s="121">
        <f>SUM(G9:G16)</f>
        <v>88266</v>
      </c>
      <c r="H8" s="88">
        <f t="shared" si="2"/>
        <v>0.97505268166677994</v>
      </c>
      <c r="I8" s="74">
        <f t="shared" si="3"/>
        <v>-2202</v>
      </c>
      <c r="J8" s="88">
        <f t="shared" si="4"/>
        <v>0.73079336307863918</v>
      </c>
      <c r="K8" s="88">
        <f t="shared" si="5"/>
        <v>0.76671651598577029</v>
      </c>
      <c r="L8" s="87">
        <f t="shared" si="6"/>
        <v>-3.5923152907131106E-2</v>
      </c>
    </row>
    <row r="9" spans="1:17" x14ac:dyDescent="0.4">
      <c r="A9" s="37" t="s">
        <v>84</v>
      </c>
      <c r="B9" s="191">
        <v>39441</v>
      </c>
      <c r="C9" s="191">
        <v>40470</v>
      </c>
      <c r="D9" s="82">
        <f t="shared" si="0"/>
        <v>0.97457375833951077</v>
      </c>
      <c r="E9" s="83">
        <f t="shared" si="1"/>
        <v>-1029</v>
      </c>
      <c r="F9" s="191">
        <v>52674</v>
      </c>
      <c r="G9" s="191">
        <v>52039</v>
      </c>
      <c r="H9" s="82">
        <f t="shared" si="2"/>
        <v>1.0122023866715348</v>
      </c>
      <c r="I9" s="83">
        <f t="shared" si="3"/>
        <v>635</v>
      </c>
      <c r="J9" s="82">
        <f t="shared" si="4"/>
        <v>0.74877548695751228</v>
      </c>
      <c r="K9" s="82">
        <f t="shared" si="5"/>
        <v>0.77768596629450992</v>
      </c>
      <c r="L9" s="81">
        <f t="shared" si="6"/>
        <v>-2.8910479336997641E-2</v>
      </c>
    </row>
    <row r="10" spans="1:17" x14ac:dyDescent="0.4">
      <c r="A10" s="38" t="s">
        <v>86</v>
      </c>
      <c r="B10" s="191">
        <v>3207</v>
      </c>
      <c r="C10" s="191">
        <v>3927</v>
      </c>
      <c r="D10" s="84">
        <f t="shared" si="0"/>
        <v>0.81665393430099309</v>
      </c>
      <c r="E10" s="71">
        <f t="shared" si="1"/>
        <v>-720</v>
      </c>
      <c r="F10" s="191">
        <v>5000</v>
      </c>
      <c r="G10" s="191">
        <v>5000</v>
      </c>
      <c r="H10" s="84">
        <f t="shared" si="2"/>
        <v>1</v>
      </c>
      <c r="I10" s="71">
        <f t="shared" si="3"/>
        <v>0</v>
      </c>
      <c r="J10" s="84">
        <f t="shared" si="4"/>
        <v>0.64139999999999997</v>
      </c>
      <c r="K10" s="84">
        <f t="shared" si="5"/>
        <v>0.78539999999999999</v>
      </c>
      <c r="L10" s="89">
        <f t="shared" si="6"/>
        <v>-0.14400000000000002</v>
      </c>
    </row>
    <row r="11" spans="1:17" x14ac:dyDescent="0.4">
      <c r="A11" s="38" t="s">
        <v>104</v>
      </c>
      <c r="B11" s="191">
        <v>4835</v>
      </c>
      <c r="C11" s="191">
        <v>6195</v>
      </c>
      <c r="D11" s="84">
        <f t="shared" si="0"/>
        <v>0.78046811945117034</v>
      </c>
      <c r="E11" s="71">
        <f t="shared" si="1"/>
        <v>-1360</v>
      </c>
      <c r="F11" s="191">
        <v>6720</v>
      </c>
      <c r="G11" s="191">
        <v>9043</v>
      </c>
      <c r="H11" s="84">
        <f t="shared" si="2"/>
        <v>0.74311622249253562</v>
      </c>
      <c r="I11" s="71">
        <f t="shared" si="3"/>
        <v>-2323</v>
      </c>
      <c r="J11" s="84">
        <f t="shared" si="4"/>
        <v>0.71949404761904767</v>
      </c>
      <c r="K11" s="84">
        <f t="shared" si="5"/>
        <v>0.68506026761030636</v>
      </c>
      <c r="L11" s="89">
        <f t="shared" si="6"/>
        <v>3.443378000874131E-2</v>
      </c>
    </row>
    <row r="12" spans="1:17" x14ac:dyDescent="0.4">
      <c r="A12" s="38" t="s">
        <v>82</v>
      </c>
      <c r="B12" s="191">
        <v>6355</v>
      </c>
      <c r="C12" s="191">
        <v>6270</v>
      </c>
      <c r="D12" s="84">
        <f t="shared" si="0"/>
        <v>1.0135566188197767</v>
      </c>
      <c r="E12" s="71">
        <f t="shared" si="1"/>
        <v>85</v>
      </c>
      <c r="F12" s="191">
        <v>9585</v>
      </c>
      <c r="G12" s="191">
        <v>7250</v>
      </c>
      <c r="H12" s="84">
        <f t="shared" si="2"/>
        <v>1.3220689655172413</v>
      </c>
      <c r="I12" s="71">
        <f t="shared" si="3"/>
        <v>2335</v>
      </c>
      <c r="J12" s="84">
        <f t="shared" si="4"/>
        <v>0.66301512780386018</v>
      </c>
      <c r="K12" s="84">
        <f t="shared" si="5"/>
        <v>0.86482758620689659</v>
      </c>
      <c r="L12" s="89">
        <f t="shared" si="6"/>
        <v>-0.20181245840303641</v>
      </c>
    </row>
    <row r="13" spans="1:17" x14ac:dyDescent="0.4">
      <c r="A13" s="38" t="s">
        <v>83</v>
      </c>
      <c r="B13" s="191">
        <v>9057</v>
      </c>
      <c r="C13" s="191">
        <v>8623</v>
      </c>
      <c r="D13" s="84">
        <f t="shared" si="0"/>
        <v>1.0503305114229387</v>
      </c>
      <c r="E13" s="71">
        <f t="shared" si="1"/>
        <v>434</v>
      </c>
      <c r="F13" s="191">
        <v>12085</v>
      </c>
      <c r="G13" s="191">
        <v>12324</v>
      </c>
      <c r="H13" s="84">
        <f t="shared" si="2"/>
        <v>0.98060694579681917</v>
      </c>
      <c r="I13" s="71">
        <f t="shared" si="3"/>
        <v>-239</v>
      </c>
      <c r="J13" s="84">
        <f t="shared" si="4"/>
        <v>0.74944145635084813</v>
      </c>
      <c r="K13" s="84">
        <f t="shared" si="5"/>
        <v>0.69969165855241799</v>
      </c>
      <c r="L13" s="89">
        <f t="shared" si="6"/>
        <v>4.974979779843014E-2</v>
      </c>
    </row>
    <row r="14" spans="1:17" x14ac:dyDescent="0.4">
      <c r="A14" s="40" t="s">
        <v>243</v>
      </c>
      <c r="B14" s="191">
        <v>0</v>
      </c>
      <c r="C14" s="191">
        <v>0</v>
      </c>
      <c r="D14" s="84" t="e">
        <f t="shared" si="0"/>
        <v>#DIV/0!</v>
      </c>
      <c r="E14" s="85">
        <f t="shared" si="1"/>
        <v>0</v>
      </c>
      <c r="F14" s="191">
        <v>0</v>
      </c>
      <c r="G14" s="191">
        <v>0</v>
      </c>
      <c r="H14" s="82" t="e">
        <f t="shared" si="2"/>
        <v>#DIV/0!</v>
      </c>
      <c r="I14" s="83">
        <f t="shared" si="3"/>
        <v>0</v>
      </c>
      <c r="J14" s="84" t="e">
        <f t="shared" si="4"/>
        <v>#DIV/0!</v>
      </c>
      <c r="K14" s="84" t="e">
        <f t="shared" si="5"/>
        <v>#DIV/0!</v>
      </c>
      <c r="L14" s="171" t="e">
        <f t="shared" si="6"/>
        <v>#DIV/0!</v>
      </c>
    </row>
    <row r="15" spans="1:17" x14ac:dyDescent="0.4">
      <c r="A15" s="44" t="s">
        <v>242</v>
      </c>
      <c r="B15" s="191">
        <v>0</v>
      </c>
      <c r="C15" s="191">
        <v>2190</v>
      </c>
      <c r="D15" s="84">
        <f t="shared" si="0"/>
        <v>0</v>
      </c>
      <c r="E15" s="71">
        <f t="shared" si="1"/>
        <v>-2190</v>
      </c>
      <c r="F15" s="191">
        <v>0</v>
      </c>
      <c r="G15" s="191">
        <v>2610</v>
      </c>
      <c r="H15" s="82">
        <f t="shared" si="2"/>
        <v>0</v>
      </c>
      <c r="I15" s="83">
        <f t="shared" si="3"/>
        <v>-2610</v>
      </c>
      <c r="J15" s="86" t="e">
        <f t="shared" si="4"/>
        <v>#DIV/0!</v>
      </c>
      <c r="K15" s="86">
        <f t="shared" si="5"/>
        <v>0.83908045977011492</v>
      </c>
      <c r="L15" s="78" t="e">
        <f t="shared" si="6"/>
        <v>#DIV/0!</v>
      </c>
    </row>
    <row r="16" spans="1:17" x14ac:dyDescent="0.4">
      <c r="A16" s="44" t="s">
        <v>174</v>
      </c>
      <c r="B16" s="205">
        <v>0</v>
      </c>
      <c r="C16" s="205">
        <v>0</v>
      </c>
      <c r="D16" s="86" t="e">
        <f t="shared" si="0"/>
        <v>#DIV/0!</v>
      </c>
      <c r="E16" s="70">
        <f t="shared" si="1"/>
        <v>0</v>
      </c>
      <c r="F16" s="205">
        <v>0</v>
      </c>
      <c r="G16" s="205">
        <v>0</v>
      </c>
      <c r="H16" s="86" t="e">
        <f t="shared" si="2"/>
        <v>#DIV/0!</v>
      </c>
      <c r="I16" s="85">
        <f t="shared" si="3"/>
        <v>0</v>
      </c>
      <c r="J16" s="79" t="e">
        <f t="shared" si="4"/>
        <v>#DIV/0!</v>
      </c>
      <c r="K16" s="79" t="e">
        <f t="shared" si="5"/>
        <v>#DIV/0!</v>
      </c>
      <c r="L16" s="78" t="e">
        <f t="shared" si="6"/>
        <v>#DIV/0!</v>
      </c>
    </row>
    <row r="17" spans="1:12" x14ac:dyDescent="0.4">
      <c r="A17" s="69" t="s">
        <v>241</v>
      </c>
      <c r="B17" s="121">
        <f>SUM(B18:B33)</f>
        <v>13260</v>
      </c>
      <c r="C17" s="121">
        <f>SUM(C18:C33)</f>
        <v>13696</v>
      </c>
      <c r="D17" s="88">
        <f t="shared" si="0"/>
        <v>0.96816588785046731</v>
      </c>
      <c r="E17" s="74">
        <f t="shared" si="1"/>
        <v>-436</v>
      </c>
      <c r="F17" s="121">
        <f>SUM(F18:F33)</f>
        <v>22058</v>
      </c>
      <c r="G17" s="121">
        <f>SUM(G18:G33)</f>
        <v>20900</v>
      </c>
      <c r="H17" s="88">
        <f t="shared" si="2"/>
        <v>1.0554066985645933</v>
      </c>
      <c r="I17" s="74">
        <f t="shared" si="3"/>
        <v>1158</v>
      </c>
      <c r="J17" s="88">
        <f t="shared" si="4"/>
        <v>0.60114244265119232</v>
      </c>
      <c r="K17" s="88">
        <f t="shared" si="5"/>
        <v>0.65531100478468896</v>
      </c>
      <c r="L17" s="87">
        <f t="shared" si="6"/>
        <v>-5.4168562133496634E-2</v>
      </c>
    </row>
    <row r="18" spans="1:12" x14ac:dyDescent="0.4">
      <c r="A18" s="37" t="s">
        <v>240</v>
      </c>
      <c r="B18" s="182">
        <v>0</v>
      </c>
      <c r="C18" s="191">
        <v>909</v>
      </c>
      <c r="D18" s="82">
        <f t="shared" si="0"/>
        <v>0</v>
      </c>
      <c r="E18" s="83">
        <f t="shared" si="1"/>
        <v>-909</v>
      </c>
      <c r="F18" s="191">
        <v>0</v>
      </c>
      <c r="G18" s="186">
        <v>1495</v>
      </c>
      <c r="H18" s="82">
        <f t="shared" si="2"/>
        <v>0</v>
      </c>
      <c r="I18" s="83">
        <f t="shared" si="3"/>
        <v>-1495</v>
      </c>
      <c r="J18" s="82" t="e">
        <f t="shared" si="4"/>
        <v>#DIV/0!</v>
      </c>
      <c r="K18" s="82">
        <f t="shared" si="5"/>
        <v>0.60802675585284283</v>
      </c>
      <c r="L18" s="81" t="e">
        <f t="shared" si="6"/>
        <v>#DIV/0!</v>
      </c>
    </row>
    <row r="19" spans="1:12" x14ac:dyDescent="0.4">
      <c r="A19" s="38" t="s">
        <v>104</v>
      </c>
      <c r="B19" s="219">
        <v>798</v>
      </c>
      <c r="C19" s="191">
        <v>730</v>
      </c>
      <c r="D19" s="84">
        <f t="shared" si="0"/>
        <v>1.0931506849315069</v>
      </c>
      <c r="E19" s="71">
        <f t="shared" si="1"/>
        <v>68</v>
      </c>
      <c r="F19" s="191">
        <v>1490</v>
      </c>
      <c r="G19" s="186">
        <v>1495</v>
      </c>
      <c r="H19" s="84">
        <f t="shared" si="2"/>
        <v>0.99665551839464883</v>
      </c>
      <c r="I19" s="71">
        <f t="shared" si="3"/>
        <v>-5</v>
      </c>
      <c r="J19" s="84">
        <f t="shared" si="4"/>
        <v>0.53557046979865774</v>
      </c>
      <c r="K19" s="84">
        <f t="shared" si="5"/>
        <v>0.48829431438127091</v>
      </c>
      <c r="L19" s="89">
        <f t="shared" si="6"/>
        <v>4.7276155417386834E-2</v>
      </c>
    </row>
    <row r="20" spans="1:12" x14ac:dyDescent="0.4">
      <c r="A20" s="38" t="s">
        <v>123</v>
      </c>
      <c r="B20" s="182">
        <v>1044</v>
      </c>
      <c r="C20" s="191">
        <v>1018</v>
      </c>
      <c r="D20" s="84">
        <f t="shared" si="0"/>
        <v>1.0255402750491158</v>
      </c>
      <c r="E20" s="71">
        <f t="shared" si="1"/>
        <v>26</v>
      </c>
      <c r="F20" s="191">
        <v>1460</v>
      </c>
      <c r="G20" s="186">
        <v>1450</v>
      </c>
      <c r="H20" s="84">
        <f t="shared" si="2"/>
        <v>1.0068965517241379</v>
      </c>
      <c r="I20" s="71">
        <f t="shared" si="3"/>
        <v>10</v>
      </c>
      <c r="J20" s="84">
        <f t="shared" si="4"/>
        <v>0.71506849315068488</v>
      </c>
      <c r="K20" s="84">
        <f t="shared" si="5"/>
        <v>0.70206896551724141</v>
      </c>
      <c r="L20" s="89">
        <f t="shared" si="6"/>
        <v>1.2999527633443475E-2</v>
      </c>
    </row>
    <row r="21" spans="1:12" x14ac:dyDescent="0.4">
      <c r="A21" s="38" t="s">
        <v>172</v>
      </c>
      <c r="B21" s="182">
        <v>1685</v>
      </c>
      <c r="C21" s="191">
        <v>2191</v>
      </c>
      <c r="D21" s="84">
        <f t="shared" si="0"/>
        <v>0.76905522592423547</v>
      </c>
      <c r="E21" s="71">
        <f t="shared" si="1"/>
        <v>-506</v>
      </c>
      <c r="F21" s="191">
        <v>3000</v>
      </c>
      <c r="G21" s="186">
        <v>2995</v>
      </c>
      <c r="H21" s="84">
        <f t="shared" si="2"/>
        <v>1.001669449081803</v>
      </c>
      <c r="I21" s="71">
        <f t="shared" si="3"/>
        <v>5</v>
      </c>
      <c r="J21" s="84">
        <f t="shared" si="4"/>
        <v>0.56166666666666665</v>
      </c>
      <c r="K21" s="84">
        <f t="shared" si="5"/>
        <v>0.73155258764607678</v>
      </c>
      <c r="L21" s="89">
        <f t="shared" si="6"/>
        <v>-0.16988592097941013</v>
      </c>
    </row>
    <row r="22" spans="1:12" x14ac:dyDescent="0.4">
      <c r="A22" s="38" t="s">
        <v>171</v>
      </c>
      <c r="B22" s="184">
        <v>967</v>
      </c>
      <c r="C22" s="191">
        <v>1172</v>
      </c>
      <c r="D22" s="79">
        <f t="shared" si="0"/>
        <v>0.82508532423208192</v>
      </c>
      <c r="E22" s="70">
        <f t="shared" si="1"/>
        <v>-205</v>
      </c>
      <c r="F22" s="191">
        <v>1500</v>
      </c>
      <c r="G22" s="186">
        <v>1495</v>
      </c>
      <c r="H22" s="79">
        <f t="shared" si="2"/>
        <v>1.0033444816053512</v>
      </c>
      <c r="I22" s="70">
        <f t="shared" si="3"/>
        <v>5</v>
      </c>
      <c r="J22" s="79">
        <f t="shared" si="4"/>
        <v>0.64466666666666672</v>
      </c>
      <c r="K22" s="79">
        <f t="shared" si="5"/>
        <v>0.78394648829431435</v>
      </c>
      <c r="L22" s="78">
        <f t="shared" si="6"/>
        <v>-0.13927982162764763</v>
      </c>
    </row>
    <row r="23" spans="1:12" x14ac:dyDescent="0.4">
      <c r="A23" s="44" t="s">
        <v>170</v>
      </c>
      <c r="B23" s="182">
        <v>0</v>
      </c>
      <c r="C23" s="191">
        <v>0</v>
      </c>
      <c r="D23" s="84" t="e">
        <f t="shared" si="0"/>
        <v>#DIV/0!</v>
      </c>
      <c r="E23" s="71">
        <f t="shared" si="1"/>
        <v>0</v>
      </c>
      <c r="F23" s="191">
        <v>0</v>
      </c>
      <c r="G23" s="186">
        <v>0</v>
      </c>
      <c r="H23" s="84" t="e">
        <f t="shared" si="2"/>
        <v>#DIV/0!</v>
      </c>
      <c r="I23" s="71">
        <f t="shared" si="3"/>
        <v>0</v>
      </c>
      <c r="J23" s="84" t="e">
        <f t="shared" si="4"/>
        <v>#DIV/0!</v>
      </c>
      <c r="K23" s="84" t="e">
        <f t="shared" si="5"/>
        <v>#DIV/0!</v>
      </c>
      <c r="L23" s="89" t="e">
        <f t="shared" si="6"/>
        <v>#DIV/0!</v>
      </c>
    </row>
    <row r="24" spans="1:12" x14ac:dyDescent="0.4">
      <c r="A24" s="44" t="s">
        <v>119</v>
      </c>
      <c r="B24" s="182">
        <v>659</v>
      </c>
      <c r="C24" s="191">
        <v>893</v>
      </c>
      <c r="D24" s="84">
        <f t="shared" si="0"/>
        <v>0.73796192609182532</v>
      </c>
      <c r="E24" s="71">
        <f t="shared" si="1"/>
        <v>-234</v>
      </c>
      <c r="F24" s="191">
        <v>1495</v>
      </c>
      <c r="G24" s="186">
        <v>1495</v>
      </c>
      <c r="H24" s="84">
        <f t="shared" si="2"/>
        <v>1</v>
      </c>
      <c r="I24" s="71">
        <f t="shared" si="3"/>
        <v>0</v>
      </c>
      <c r="J24" s="84">
        <f t="shared" si="4"/>
        <v>0.4408026755852843</v>
      </c>
      <c r="K24" s="84">
        <f t="shared" si="5"/>
        <v>0.59732441471571907</v>
      </c>
      <c r="L24" s="89">
        <f t="shared" si="6"/>
        <v>-0.15652173913043477</v>
      </c>
    </row>
    <row r="25" spans="1:12" x14ac:dyDescent="0.4">
      <c r="A25" s="38" t="s">
        <v>169</v>
      </c>
      <c r="B25" s="182">
        <v>756</v>
      </c>
      <c r="C25" s="191">
        <v>775</v>
      </c>
      <c r="D25" s="84">
        <f t="shared" si="0"/>
        <v>0.97548387096774192</v>
      </c>
      <c r="E25" s="71">
        <f t="shared" si="1"/>
        <v>-19</v>
      </c>
      <c r="F25" s="191">
        <v>1500</v>
      </c>
      <c r="G25" s="186">
        <v>1500</v>
      </c>
      <c r="H25" s="84">
        <f t="shared" si="2"/>
        <v>1</v>
      </c>
      <c r="I25" s="71">
        <f t="shared" si="3"/>
        <v>0</v>
      </c>
      <c r="J25" s="84">
        <f t="shared" si="4"/>
        <v>0.504</v>
      </c>
      <c r="K25" s="84">
        <f t="shared" si="5"/>
        <v>0.51666666666666672</v>
      </c>
      <c r="L25" s="89">
        <f t="shared" si="6"/>
        <v>-1.2666666666666715E-2</v>
      </c>
    </row>
    <row r="26" spans="1:12" x14ac:dyDescent="0.4">
      <c r="A26" s="38" t="s">
        <v>239</v>
      </c>
      <c r="B26" s="186">
        <v>1074</v>
      </c>
      <c r="C26" s="191">
        <v>0</v>
      </c>
      <c r="D26" s="84" t="e">
        <f t="shared" si="0"/>
        <v>#DIV/0!</v>
      </c>
      <c r="E26" s="71">
        <f t="shared" si="1"/>
        <v>1074</v>
      </c>
      <c r="F26" s="191">
        <v>1500</v>
      </c>
      <c r="G26" s="186">
        <v>0</v>
      </c>
      <c r="H26" s="84" t="e">
        <f t="shared" si="2"/>
        <v>#DIV/0!</v>
      </c>
      <c r="I26" s="71">
        <f t="shared" si="3"/>
        <v>1500</v>
      </c>
      <c r="J26" s="84">
        <f t="shared" si="4"/>
        <v>0.71599999999999997</v>
      </c>
      <c r="K26" s="84" t="e">
        <f t="shared" si="5"/>
        <v>#DIV/0!</v>
      </c>
      <c r="L26" s="89" t="e">
        <f t="shared" si="6"/>
        <v>#DIV/0!</v>
      </c>
    </row>
    <row r="27" spans="1:12" x14ac:dyDescent="0.4">
      <c r="A27" s="38" t="s">
        <v>116</v>
      </c>
      <c r="B27" s="184">
        <v>656</v>
      </c>
      <c r="C27" s="191">
        <v>564</v>
      </c>
      <c r="D27" s="79">
        <f t="shared" si="0"/>
        <v>1.1631205673758864</v>
      </c>
      <c r="E27" s="70">
        <f t="shared" si="1"/>
        <v>92</v>
      </c>
      <c r="F27" s="191">
        <v>1500</v>
      </c>
      <c r="G27" s="186">
        <v>900</v>
      </c>
      <c r="H27" s="79">
        <f t="shared" si="2"/>
        <v>1.6666666666666667</v>
      </c>
      <c r="I27" s="70">
        <f t="shared" si="3"/>
        <v>600</v>
      </c>
      <c r="J27" s="79">
        <f t="shared" si="4"/>
        <v>0.43733333333333335</v>
      </c>
      <c r="K27" s="79">
        <f t="shared" si="5"/>
        <v>0.62666666666666671</v>
      </c>
      <c r="L27" s="78">
        <f t="shared" si="6"/>
        <v>-0.18933333333333335</v>
      </c>
    </row>
    <row r="28" spans="1:12" x14ac:dyDescent="0.4">
      <c r="A28" s="44" t="s">
        <v>115</v>
      </c>
      <c r="B28" s="182">
        <v>0</v>
      </c>
      <c r="C28" s="191">
        <v>301</v>
      </c>
      <c r="D28" s="84">
        <f t="shared" si="0"/>
        <v>0</v>
      </c>
      <c r="E28" s="71">
        <f t="shared" si="1"/>
        <v>-301</v>
      </c>
      <c r="F28" s="191">
        <v>0</v>
      </c>
      <c r="G28" s="186">
        <v>600</v>
      </c>
      <c r="H28" s="84">
        <f t="shared" si="2"/>
        <v>0</v>
      </c>
      <c r="I28" s="71">
        <f t="shared" si="3"/>
        <v>-600</v>
      </c>
      <c r="J28" s="84" t="e">
        <f t="shared" si="4"/>
        <v>#DIV/0!</v>
      </c>
      <c r="K28" s="84">
        <f t="shared" si="5"/>
        <v>0.50166666666666671</v>
      </c>
      <c r="L28" s="89" t="e">
        <f t="shared" si="6"/>
        <v>#DIV/0!</v>
      </c>
    </row>
    <row r="29" spans="1:12" x14ac:dyDescent="0.4">
      <c r="A29" s="38" t="s">
        <v>114</v>
      </c>
      <c r="B29" s="182">
        <v>1110</v>
      </c>
      <c r="C29" s="191">
        <v>1274</v>
      </c>
      <c r="D29" s="84">
        <f t="shared" si="0"/>
        <v>0.87127158555729989</v>
      </c>
      <c r="E29" s="71">
        <f t="shared" si="1"/>
        <v>-164</v>
      </c>
      <c r="F29" s="191">
        <v>1495</v>
      </c>
      <c r="G29" s="186">
        <v>1495</v>
      </c>
      <c r="H29" s="84">
        <f t="shared" si="2"/>
        <v>1</v>
      </c>
      <c r="I29" s="71">
        <f t="shared" si="3"/>
        <v>0</v>
      </c>
      <c r="J29" s="84">
        <f t="shared" si="4"/>
        <v>0.74247491638795982</v>
      </c>
      <c r="K29" s="84">
        <f t="shared" si="5"/>
        <v>0.85217391304347823</v>
      </c>
      <c r="L29" s="89">
        <f t="shared" si="6"/>
        <v>-0.10969899665551841</v>
      </c>
    </row>
    <row r="30" spans="1:12" x14ac:dyDescent="0.4">
      <c r="A30" s="44" t="s">
        <v>113</v>
      </c>
      <c r="B30" s="184">
        <v>0</v>
      </c>
      <c r="C30" s="191">
        <v>1124</v>
      </c>
      <c r="D30" s="79">
        <f t="shared" si="0"/>
        <v>0</v>
      </c>
      <c r="E30" s="70">
        <f t="shared" si="1"/>
        <v>-1124</v>
      </c>
      <c r="F30" s="191">
        <v>0</v>
      </c>
      <c r="G30" s="186">
        <v>1495</v>
      </c>
      <c r="H30" s="79">
        <f t="shared" si="2"/>
        <v>0</v>
      </c>
      <c r="I30" s="70">
        <f t="shared" si="3"/>
        <v>-1495</v>
      </c>
      <c r="J30" s="79" t="e">
        <f t="shared" si="4"/>
        <v>#DIV/0!</v>
      </c>
      <c r="K30" s="79">
        <f t="shared" si="5"/>
        <v>0.75183946488294318</v>
      </c>
      <c r="L30" s="78" t="e">
        <f t="shared" si="6"/>
        <v>#DIV/0!</v>
      </c>
    </row>
    <row r="31" spans="1:12" x14ac:dyDescent="0.4">
      <c r="A31" s="44" t="s">
        <v>112</v>
      </c>
      <c r="B31" s="184">
        <v>1161</v>
      </c>
      <c r="C31" s="205">
        <v>1147</v>
      </c>
      <c r="D31" s="79">
        <f t="shared" si="0"/>
        <v>1.0122057541412379</v>
      </c>
      <c r="E31" s="70">
        <f t="shared" si="1"/>
        <v>14</v>
      </c>
      <c r="F31" s="205">
        <v>1495</v>
      </c>
      <c r="G31" s="192">
        <v>1500</v>
      </c>
      <c r="H31" s="79">
        <f t="shared" si="2"/>
        <v>0.9966666666666667</v>
      </c>
      <c r="I31" s="70">
        <f t="shared" si="3"/>
        <v>-5</v>
      </c>
      <c r="J31" s="79">
        <f t="shared" si="4"/>
        <v>0.77658862876254176</v>
      </c>
      <c r="K31" s="79">
        <f t="shared" si="5"/>
        <v>0.76466666666666672</v>
      </c>
      <c r="L31" s="78">
        <f t="shared" si="6"/>
        <v>1.1921962095875038E-2</v>
      </c>
    </row>
    <row r="32" spans="1:12" x14ac:dyDescent="0.4">
      <c r="A32" s="38" t="s">
        <v>167</v>
      </c>
      <c r="B32" s="182">
        <v>844</v>
      </c>
      <c r="C32" s="183">
        <v>942</v>
      </c>
      <c r="D32" s="84">
        <f t="shared" si="0"/>
        <v>0.89596602972399153</v>
      </c>
      <c r="E32" s="71">
        <f t="shared" si="1"/>
        <v>-98</v>
      </c>
      <c r="F32" s="183">
        <v>1500</v>
      </c>
      <c r="G32" s="183">
        <v>1495</v>
      </c>
      <c r="H32" s="84">
        <f t="shared" si="2"/>
        <v>1.0033444816053512</v>
      </c>
      <c r="I32" s="71">
        <f t="shared" si="3"/>
        <v>5</v>
      </c>
      <c r="J32" s="84">
        <f t="shared" si="4"/>
        <v>0.56266666666666665</v>
      </c>
      <c r="K32" s="84">
        <f t="shared" si="5"/>
        <v>0.63010033444816049</v>
      </c>
      <c r="L32" s="89">
        <f t="shared" si="6"/>
        <v>-6.7433667781493845E-2</v>
      </c>
    </row>
    <row r="33" spans="1:12" x14ac:dyDescent="0.4">
      <c r="A33" s="44" t="s">
        <v>166</v>
      </c>
      <c r="B33" s="184">
        <v>2506</v>
      </c>
      <c r="C33" s="205">
        <v>656</v>
      </c>
      <c r="D33" s="79">
        <f t="shared" si="0"/>
        <v>3.8201219512195124</v>
      </c>
      <c r="E33" s="70">
        <f t="shared" si="1"/>
        <v>1850</v>
      </c>
      <c r="F33" s="205">
        <v>4123</v>
      </c>
      <c r="G33" s="192">
        <v>1490</v>
      </c>
      <c r="H33" s="79">
        <f t="shared" si="2"/>
        <v>2.7671140939597314</v>
      </c>
      <c r="I33" s="70">
        <f t="shared" si="3"/>
        <v>2633</v>
      </c>
      <c r="J33" s="79">
        <f t="shared" si="4"/>
        <v>0.60780984719864173</v>
      </c>
      <c r="K33" s="79">
        <f t="shared" si="5"/>
        <v>0.44026845637583895</v>
      </c>
      <c r="L33" s="78">
        <f t="shared" si="6"/>
        <v>0.16754139082280278</v>
      </c>
    </row>
    <row r="34" spans="1:12" x14ac:dyDescent="0.4">
      <c r="A34" s="69" t="s">
        <v>238</v>
      </c>
      <c r="B34" s="121">
        <f>SUM(B35:B36)</f>
        <v>546</v>
      </c>
      <c r="C34" s="121">
        <f>SUM(C35:C36)</f>
        <v>453</v>
      </c>
      <c r="D34" s="88">
        <f t="shared" si="0"/>
        <v>1.2052980132450331</v>
      </c>
      <c r="E34" s="74">
        <f t="shared" si="1"/>
        <v>93</v>
      </c>
      <c r="F34" s="121">
        <f>SUM(F35:F36)</f>
        <v>890</v>
      </c>
      <c r="G34" s="121">
        <f>SUM(G35:G36)</f>
        <v>818</v>
      </c>
      <c r="H34" s="88">
        <f t="shared" si="2"/>
        <v>1.0880195599022005</v>
      </c>
      <c r="I34" s="74">
        <f t="shared" si="3"/>
        <v>72</v>
      </c>
      <c r="J34" s="88">
        <f t="shared" si="4"/>
        <v>0.61348314606741572</v>
      </c>
      <c r="K34" s="88">
        <f t="shared" si="5"/>
        <v>0.55378973105134477</v>
      </c>
      <c r="L34" s="87">
        <f t="shared" si="6"/>
        <v>5.969341501607095E-2</v>
      </c>
    </row>
    <row r="35" spans="1:12" x14ac:dyDescent="0.4">
      <c r="A35" s="37" t="s">
        <v>109</v>
      </c>
      <c r="B35" s="191">
        <v>282</v>
      </c>
      <c r="C35" s="191">
        <v>265</v>
      </c>
      <c r="D35" s="82">
        <f t="shared" si="0"/>
        <v>1.0641509433962264</v>
      </c>
      <c r="E35" s="83">
        <f t="shared" si="1"/>
        <v>17</v>
      </c>
      <c r="F35" s="191">
        <v>489</v>
      </c>
      <c r="G35" s="191">
        <v>467</v>
      </c>
      <c r="H35" s="82">
        <f t="shared" si="2"/>
        <v>1.0471092077087794</v>
      </c>
      <c r="I35" s="83">
        <f t="shared" si="3"/>
        <v>22</v>
      </c>
      <c r="J35" s="82">
        <f t="shared" si="4"/>
        <v>0.57668711656441718</v>
      </c>
      <c r="K35" s="82">
        <f t="shared" si="5"/>
        <v>0.56745182012847961</v>
      </c>
      <c r="L35" s="81">
        <f t="shared" si="6"/>
        <v>9.2352964359375678E-3</v>
      </c>
    </row>
    <row r="36" spans="1:12" x14ac:dyDescent="0.4">
      <c r="A36" s="38" t="s">
        <v>108</v>
      </c>
      <c r="B36" s="191">
        <v>264</v>
      </c>
      <c r="C36" s="191">
        <v>188</v>
      </c>
      <c r="D36" s="84">
        <f t="shared" si="0"/>
        <v>1.4042553191489362</v>
      </c>
      <c r="E36" s="71">
        <f t="shared" si="1"/>
        <v>76</v>
      </c>
      <c r="F36" s="191">
        <v>401</v>
      </c>
      <c r="G36" s="191">
        <v>351</v>
      </c>
      <c r="H36" s="84">
        <f t="shared" si="2"/>
        <v>1.1424501424501425</v>
      </c>
      <c r="I36" s="71">
        <f t="shared" si="3"/>
        <v>50</v>
      </c>
      <c r="J36" s="84">
        <f t="shared" si="4"/>
        <v>0.65835411471321692</v>
      </c>
      <c r="K36" s="84">
        <f t="shared" si="5"/>
        <v>0.53561253561253563</v>
      </c>
      <c r="L36" s="89">
        <f t="shared" si="6"/>
        <v>0.12274157910068129</v>
      </c>
    </row>
    <row r="37" spans="1:12" s="57" customFormat="1" x14ac:dyDescent="0.4">
      <c r="A37" s="66" t="s">
        <v>85</v>
      </c>
      <c r="B37" s="223">
        <f>B38+B54</f>
        <v>81287</v>
      </c>
      <c r="C37" s="223">
        <f>C38+C54</f>
        <v>89535</v>
      </c>
      <c r="D37" s="76">
        <f t="shared" si="0"/>
        <v>0.90787960015636349</v>
      </c>
      <c r="E37" s="77">
        <f t="shared" si="1"/>
        <v>-8248</v>
      </c>
      <c r="F37" s="223">
        <f>F38+F54</f>
        <v>116174</v>
      </c>
      <c r="G37" s="223">
        <f>G38+G54</f>
        <v>125940</v>
      </c>
      <c r="H37" s="76">
        <f t="shared" si="2"/>
        <v>0.92245513736700013</v>
      </c>
      <c r="I37" s="77">
        <f t="shared" si="3"/>
        <v>-9766</v>
      </c>
      <c r="J37" s="76">
        <f t="shared" si="4"/>
        <v>0.69970044932601094</v>
      </c>
      <c r="K37" s="76">
        <f t="shared" si="5"/>
        <v>0.71093377798951884</v>
      </c>
      <c r="L37" s="90">
        <f t="shared" si="6"/>
        <v>-1.1233328663507902E-2</v>
      </c>
    </row>
    <row r="38" spans="1:12" s="57" customFormat="1" x14ac:dyDescent="0.4">
      <c r="A38" s="69" t="s">
        <v>237</v>
      </c>
      <c r="B38" s="110">
        <f>SUM(B39:B53)</f>
        <v>81287</v>
      </c>
      <c r="C38" s="110">
        <f>SUM(C39:C53)</f>
        <v>89535</v>
      </c>
      <c r="D38" s="76">
        <f t="shared" si="0"/>
        <v>0.90787960015636349</v>
      </c>
      <c r="E38" s="77">
        <f t="shared" si="1"/>
        <v>-8248</v>
      </c>
      <c r="F38" s="110">
        <f>SUM(F39:F53)</f>
        <v>116174</v>
      </c>
      <c r="G38" s="110">
        <f>SUM(G39:G53)</f>
        <v>125940</v>
      </c>
      <c r="H38" s="76">
        <f t="shared" si="2"/>
        <v>0.92245513736700013</v>
      </c>
      <c r="I38" s="77">
        <f t="shared" si="3"/>
        <v>-9766</v>
      </c>
      <c r="J38" s="76">
        <f t="shared" si="4"/>
        <v>0.69970044932601094</v>
      </c>
      <c r="K38" s="76">
        <f t="shared" si="5"/>
        <v>0.71093377798951884</v>
      </c>
      <c r="L38" s="90">
        <f t="shared" si="6"/>
        <v>-1.1233328663507902E-2</v>
      </c>
    </row>
    <row r="39" spans="1:12" x14ac:dyDescent="0.4">
      <c r="A39" s="38" t="s">
        <v>84</v>
      </c>
      <c r="B39" s="108">
        <f>'[2]2月動向1-20)'!B38-'２月(上旬)'!B39</f>
        <v>32510</v>
      </c>
      <c r="C39" s="108">
        <f>'[2]2月動向1-20)'!C38-'２月(上旬)'!C39</f>
        <v>33765</v>
      </c>
      <c r="D39" s="107">
        <f t="shared" si="0"/>
        <v>0.96283133422182732</v>
      </c>
      <c r="E39" s="70">
        <f t="shared" si="1"/>
        <v>-1255</v>
      </c>
      <c r="F39" s="108">
        <f>'[2]2月動向1-20)'!F38-'２月(上旬)'!F39</f>
        <v>44006</v>
      </c>
      <c r="G39" s="108">
        <f>'[2]2月動向1-20)'!G38-'２月(上旬)'!G39</f>
        <v>44834</v>
      </c>
      <c r="H39" s="79">
        <f t="shared" si="2"/>
        <v>0.98153187313199808</v>
      </c>
      <c r="I39" s="70">
        <f t="shared" si="3"/>
        <v>-828</v>
      </c>
      <c r="J39" s="79">
        <f t="shared" si="4"/>
        <v>0.73876289596873157</v>
      </c>
      <c r="K39" s="79">
        <f t="shared" si="5"/>
        <v>0.75311147789623945</v>
      </c>
      <c r="L39" s="78">
        <f t="shared" si="6"/>
        <v>-1.4348581927507875E-2</v>
      </c>
    </row>
    <row r="40" spans="1:12" x14ac:dyDescent="0.4">
      <c r="A40" s="38" t="s">
        <v>165</v>
      </c>
      <c r="B40" s="112">
        <f>'[2]2月動向1-20)'!B39-'２月(上旬)'!B40</f>
        <v>1130</v>
      </c>
      <c r="C40" s="112">
        <f>'[2]2月動向1-20)'!C39-'２月(上旬)'!C40</f>
        <v>1391</v>
      </c>
      <c r="D40" s="84">
        <f t="shared" si="0"/>
        <v>0.81236520488856934</v>
      </c>
      <c r="E40" s="71">
        <f t="shared" si="1"/>
        <v>-261</v>
      </c>
      <c r="F40" s="163">
        <f>'[2]2月動向1-20)'!F39-'２月(上旬)'!F40</f>
        <v>2160</v>
      </c>
      <c r="G40" s="112">
        <f>'[2]2月動向1-20)'!G39-'２月(上旬)'!G40</f>
        <v>2152</v>
      </c>
      <c r="H40" s="84">
        <f t="shared" si="2"/>
        <v>1.003717472118959</v>
      </c>
      <c r="I40" s="71">
        <f t="shared" si="3"/>
        <v>8</v>
      </c>
      <c r="J40" s="84">
        <f t="shared" si="4"/>
        <v>0.52314814814814814</v>
      </c>
      <c r="K40" s="84">
        <f t="shared" si="5"/>
        <v>0.64637546468401486</v>
      </c>
      <c r="L40" s="89">
        <f t="shared" si="6"/>
        <v>-0.12322731653586672</v>
      </c>
    </row>
    <row r="41" spans="1:12" x14ac:dyDescent="0.4">
      <c r="A41" s="38" t="s">
        <v>105</v>
      </c>
      <c r="B41" s="112">
        <f>'[2]2月動向1-20)'!B40-'２月(上旬)'!B41</f>
        <v>4753</v>
      </c>
      <c r="C41" s="112">
        <f>'[2]2月動向1-20)'!C40-'２月(上旬)'!C41</f>
        <v>3256</v>
      </c>
      <c r="D41" s="84">
        <f t="shared" si="0"/>
        <v>1.4597665847665848</v>
      </c>
      <c r="E41" s="71">
        <f t="shared" si="1"/>
        <v>1497</v>
      </c>
      <c r="F41" s="163">
        <f>'[2]2月動向1-20)'!F40-'２月(上旬)'!F41</f>
        <v>5140</v>
      </c>
      <c r="G41" s="112">
        <f>'[2]2月動向1-20)'!G40-'２月(上旬)'!G41</f>
        <v>5240</v>
      </c>
      <c r="H41" s="169">
        <f t="shared" si="2"/>
        <v>0.98091603053435117</v>
      </c>
      <c r="I41" s="71">
        <f t="shared" si="3"/>
        <v>-100</v>
      </c>
      <c r="J41" s="84">
        <f t="shared" si="4"/>
        <v>0.92470817120622573</v>
      </c>
      <c r="K41" s="84">
        <f t="shared" si="5"/>
        <v>0.62137404580152666</v>
      </c>
      <c r="L41" s="89">
        <f t="shared" si="6"/>
        <v>0.30333412540469906</v>
      </c>
    </row>
    <row r="42" spans="1:12" x14ac:dyDescent="0.4">
      <c r="A42" s="44" t="s">
        <v>104</v>
      </c>
      <c r="B42" s="112">
        <f>'[2]2月動向1-20)'!B41-'２月(上旬)'!B42</f>
        <v>5638</v>
      </c>
      <c r="C42" s="112">
        <f>'[2]2月動向1-20)'!C41-'２月(上旬)'!C42</f>
        <v>8527</v>
      </c>
      <c r="D42" s="168">
        <f t="shared" si="0"/>
        <v>0.66119385481411985</v>
      </c>
      <c r="E42" s="91">
        <f t="shared" si="1"/>
        <v>-2889</v>
      </c>
      <c r="F42" s="112">
        <f>'[2]2月動向1-20)'!F41-'２月(上旬)'!F42</f>
        <v>10710</v>
      </c>
      <c r="G42" s="112">
        <f>'[2]2月動向1-20)'!G41-'２月(上旬)'!G42</f>
        <v>15240</v>
      </c>
      <c r="H42" s="169">
        <f t="shared" si="2"/>
        <v>0.702755905511811</v>
      </c>
      <c r="I42" s="71">
        <f t="shared" si="3"/>
        <v>-4530</v>
      </c>
      <c r="J42" s="84">
        <f t="shared" si="4"/>
        <v>0.52642390289449115</v>
      </c>
      <c r="K42" s="84">
        <f t="shared" si="5"/>
        <v>0.55951443569553805</v>
      </c>
      <c r="L42" s="89">
        <f t="shared" si="6"/>
        <v>-3.3090532801046901E-2</v>
      </c>
    </row>
    <row r="43" spans="1:12" x14ac:dyDescent="0.4">
      <c r="A43" s="44" t="s">
        <v>103</v>
      </c>
      <c r="B43" s="112">
        <f>'[2]2月動向1-20)'!B42-'２月(上旬)'!B43</f>
        <v>4555</v>
      </c>
      <c r="C43" s="112">
        <f>'[2]2月動向1-20)'!C42-'２月(上旬)'!C43</f>
        <v>5209</v>
      </c>
      <c r="D43" s="168">
        <f t="shared" si="0"/>
        <v>0.87444807064695718</v>
      </c>
      <c r="E43" s="91">
        <f t="shared" si="1"/>
        <v>-654</v>
      </c>
      <c r="F43" s="112">
        <f>'[2]2月動向1-20)'!F42-'２月(上旬)'!F43</f>
        <v>7060</v>
      </c>
      <c r="G43" s="112">
        <f>'[2]2月動向1-20)'!G42-'２月(上旬)'!G43</f>
        <v>7353</v>
      </c>
      <c r="H43" s="169">
        <f t="shared" si="2"/>
        <v>0.9601523187814498</v>
      </c>
      <c r="I43" s="71">
        <f t="shared" si="3"/>
        <v>-293</v>
      </c>
      <c r="J43" s="84">
        <f t="shared" si="4"/>
        <v>0.64518413597733715</v>
      </c>
      <c r="K43" s="84">
        <f t="shared" si="5"/>
        <v>0.70841833265333876</v>
      </c>
      <c r="L43" s="89">
        <f t="shared" si="6"/>
        <v>-6.3234196676001608E-2</v>
      </c>
    </row>
    <row r="44" spans="1:12" x14ac:dyDescent="0.4">
      <c r="A44" s="38" t="s">
        <v>82</v>
      </c>
      <c r="B44" s="112">
        <f>'[2]2月動向1-20)'!B43-'２月(上旬)'!B44</f>
        <v>12742</v>
      </c>
      <c r="C44" s="112">
        <f>'[2]2月動向1-20)'!C43-'２月(上旬)'!C44</f>
        <v>14830</v>
      </c>
      <c r="D44" s="168">
        <f t="shared" si="0"/>
        <v>0.85920431557653409</v>
      </c>
      <c r="E44" s="91">
        <f t="shared" si="1"/>
        <v>-2088</v>
      </c>
      <c r="F44" s="120">
        <f>'[2]2月動向1-20)'!F43-'２月(上旬)'!F44</f>
        <v>17394</v>
      </c>
      <c r="G44" s="120">
        <f>'[2]2月動向1-20)'!G43-'２月(上旬)'!G44</f>
        <v>20411</v>
      </c>
      <c r="H44" s="169">
        <f t="shared" si="2"/>
        <v>0.85218754593111556</v>
      </c>
      <c r="I44" s="71">
        <f t="shared" si="3"/>
        <v>-3017</v>
      </c>
      <c r="J44" s="84">
        <f t="shared" si="4"/>
        <v>0.73255145452454873</v>
      </c>
      <c r="K44" s="84">
        <f t="shared" si="5"/>
        <v>0.72656900690803983</v>
      </c>
      <c r="L44" s="89">
        <f t="shared" si="6"/>
        <v>5.9824476165089013E-3</v>
      </c>
    </row>
    <row r="45" spans="1:12" x14ac:dyDescent="0.4">
      <c r="A45" s="38" t="s">
        <v>83</v>
      </c>
      <c r="B45" s="112">
        <f>'[2]2月動向1-20)'!B44-'２月(上旬)'!B45</f>
        <v>8352</v>
      </c>
      <c r="C45" s="112">
        <f>'[2]2月動向1-20)'!C44-'２月(上旬)'!C45</f>
        <v>9308</v>
      </c>
      <c r="D45" s="168">
        <f t="shared" si="0"/>
        <v>0.89729265148259563</v>
      </c>
      <c r="E45" s="70">
        <f t="shared" si="1"/>
        <v>-956</v>
      </c>
      <c r="F45" s="163">
        <f>'[2]2月動向1-20)'!F44-'２月(上旬)'!F45</f>
        <v>10800</v>
      </c>
      <c r="G45" s="112">
        <f>'[2]2月動向1-20)'!G44-'２月(上旬)'!G45</f>
        <v>11090</v>
      </c>
      <c r="H45" s="169">
        <f t="shared" si="2"/>
        <v>0.9738503155996393</v>
      </c>
      <c r="I45" s="71">
        <f t="shared" si="3"/>
        <v>-290</v>
      </c>
      <c r="J45" s="84">
        <f t="shared" si="4"/>
        <v>0.77333333333333332</v>
      </c>
      <c r="K45" s="84">
        <f t="shared" si="5"/>
        <v>0.83931469792605951</v>
      </c>
      <c r="L45" s="89">
        <f t="shared" si="6"/>
        <v>-6.5981364592726188E-2</v>
      </c>
    </row>
    <row r="46" spans="1:12" x14ac:dyDescent="0.4">
      <c r="A46" s="38" t="s">
        <v>81</v>
      </c>
      <c r="B46" s="112">
        <f>'[2]2月動向1-20)'!B45-'２月(上旬)'!B46</f>
        <v>2109</v>
      </c>
      <c r="C46" s="112">
        <f>'[2]2月動向1-20)'!C45-'２月(上旬)'!C46</f>
        <v>2432</v>
      </c>
      <c r="D46" s="168">
        <f t="shared" si="0"/>
        <v>0.8671875</v>
      </c>
      <c r="E46" s="70">
        <f t="shared" si="1"/>
        <v>-323</v>
      </c>
      <c r="F46" s="165">
        <f>'[2]2月動向1-20)'!F45-'２月(上旬)'!F46</f>
        <v>2699</v>
      </c>
      <c r="G46" s="164">
        <f>'[2]2月動向1-20)'!G45-'２月(上旬)'!G46</f>
        <v>2790</v>
      </c>
      <c r="H46" s="166">
        <f t="shared" si="2"/>
        <v>0.96738351254480281</v>
      </c>
      <c r="I46" s="71">
        <f t="shared" si="3"/>
        <v>-91</v>
      </c>
      <c r="J46" s="84">
        <f t="shared" si="4"/>
        <v>0.78140051871063354</v>
      </c>
      <c r="K46" s="84">
        <f t="shared" si="5"/>
        <v>0.87168458781362013</v>
      </c>
      <c r="L46" s="89">
        <f t="shared" si="6"/>
        <v>-9.0284069102986586E-2</v>
      </c>
    </row>
    <row r="47" spans="1:12" x14ac:dyDescent="0.4">
      <c r="A47" s="38" t="s">
        <v>164</v>
      </c>
      <c r="B47" s="112">
        <f>'[2]2月動向1-20)'!B46-'２月(上旬)'!B47</f>
        <v>1010</v>
      </c>
      <c r="C47" s="112">
        <f>'[2]2月動向1-20)'!C46-'２月(上旬)'!C47</f>
        <v>979</v>
      </c>
      <c r="D47" s="168">
        <f t="shared" si="0"/>
        <v>1.0316649642492339</v>
      </c>
      <c r="E47" s="70">
        <f t="shared" si="1"/>
        <v>31</v>
      </c>
      <c r="F47" s="163">
        <f>'[2]2月動向1-20)'!F46-'２月(上旬)'!F47</f>
        <v>1660</v>
      </c>
      <c r="G47" s="112">
        <f>'[2]2月動向1-20)'!G46-'２月(上旬)'!G47</f>
        <v>1660</v>
      </c>
      <c r="H47" s="170">
        <f t="shared" si="2"/>
        <v>1</v>
      </c>
      <c r="I47" s="71">
        <f t="shared" si="3"/>
        <v>0</v>
      </c>
      <c r="J47" s="84">
        <f t="shared" si="4"/>
        <v>0.60843373493975905</v>
      </c>
      <c r="K47" s="84">
        <f t="shared" si="5"/>
        <v>0.58975903614457836</v>
      </c>
      <c r="L47" s="89">
        <f t="shared" si="6"/>
        <v>1.8674698795180689E-2</v>
      </c>
    </row>
    <row r="48" spans="1:12" x14ac:dyDescent="0.4">
      <c r="A48" s="38" t="s">
        <v>80</v>
      </c>
      <c r="B48" s="112">
        <f>'[2]2月動向1-20)'!B47-'２月(上旬)'!B48</f>
        <v>2144</v>
      </c>
      <c r="C48" s="112">
        <f>'[2]2月動向1-20)'!C47-'２月(上旬)'!C48</f>
        <v>2384</v>
      </c>
      <c r="D48" s="168">
        <f t="shared" si="0"/>
        <v>0.89932885906040272</v>
      </c>
      <c r="E48" s="70">
        <f t="shared" si="1"/>
        <v>-240</v>
      </c>
      <c r="F48" s="163">
        <f>'[2]2月動向1-20)'!F47-'２月(上旬)'!F48</f>
        <v>2700</v>
      </c>
      <c r="G48" s="112">
        <f>'[2]2月動向1-20)'!G47-'２月(上旬)'!G48</f>
        <v>2790</v>
      </c>
      <c r="H48" s="169">
        <f t="shared" si="2"/>
        <v>0.967741935483871</v>
      </c>
      <c r="I48" s="71">
        <f t="shared" si="3"/>
        <v>-90</v>
      </c>
      <c r="J48" s="84">
        <f t="shared" si="4"/>
        <v>0.79407407407407404</v>
      </c>
      <c r="K48" s="84">
        <f t="shared" si="5"/>
        <v>0.8544802867383513</v>
      </c>
      <c r="L48" s="89">
        <f t="shared" si="6"/>
        <v>-6.0406212664277259E-2</v>
      </c>
    </row>
    <row r="49" spans="1:12" x14ac:dyDescent="0.4">
      <c r="A49" s="44" t="s">
        <v>78</v>
      </c>
      <c r="B49" s="112">
        <f>'[2]2月動向1-20)'!B48-'２月(上旬)'!B49</f>
        <v>1308</v>
      </c>
      <c r="C49" s="112">
        <f>'[2]2月動向1-20)'!C48-'２月(上旬)'!C49</f>
        <v>1528</v>
      </c>
      <c r="D49" s="168">
        <f t="shared" si="0"/>
        <v>0.85602094240837701</v>
      </c>
      <c r="E49" s="70">
        <f t="shared" si="1"/>
        <v>-220</v>
      </c>
      <c r="F49" s="165">
        <f>'[2]2月動向1-20)'!F48-'２月(上旬)'!F49</f>
        <v>2700</v>
      </c>
      <c r="G49" s="164">
        <f>'[2]2月動向1-20)'!G48-'２月(上旬)'!G49</f>
        <v>2790</v>
      </c>
      <c r="H49" s="169">
        <f t="shared" si="2"/>
        <v>0.967741935483871</v>
      </c>
      <c r="I49" s="71">
        <f t="shared" si="3"/>
        <v>-90</v>
      </c>
      <c r="J49" s="84">
        <f t="shared" si="4"/>
        <v>0.48444444444444446</v>
      </c>
      <c r="K49" s="79">
        <f t="shared" si="5"/>
        <v>0.54767025089605736</v>
      </c>
      <c r="L49" s="78">
        <f t="shared" si="6"/>
        <v>-6.3225806451612909E-2</v>
      </c>
    </row>
    <row r="50" spans="1:12" x14ac:dyDescent="0.4">
      <c r="A50" s="38" t="s">
        <v>79</v>
      </c>
      <c r="B50" s="112">
        <f>'[2]2月動向1-20)'!B49-'２月(上旬)'!B50</f>
        <v>1428</v>
      </c>
      <c r="C50" s="112">
        <f>'[2]2月動向1-20)'!C49-'２月(上旬)'!C50</f>
        <v>1393</v>
      </c>
      <c r="D50" s="168">
        <f t="shared" si="0"/>
        <v>1.0251256281407035</v>
      </c>
      <c r="E50" s="71">
        <f t="shared" si="1"/>
        <v>35</v>
      </c>
      <c r="F50" s="163">
        <f>'[2]2月動向1-20)'!F49-'２月(上旬)'!F50</f>
        <v>2700</v>
      </c>
      <c r="G50" s="164">
        <f>'[2]2月動向1-20)'!G49-'２月(上旬)'!G50</f>
        <v>2790</v>
      </c>
      <c r="H50" s="166">
        <f t="shared" si="2"/>
        <v>0.967741935483871</v>
      </c>
      <c r="I50" s="71">
        <f t="shared" si="3"/>
        <v>-90</v>
      </c>
      <c r="J50" s="84">
        <f t="shared" si="4"/>
        <v>0.52888888888888885</v>
      </c>
      <c r="K50" s="84">
        <f t="shared" si="5"/>
        <v>0.4992831541218638</v>
      </c>
      <c r="L50" s="89">
        <f t="shared" si="6"/>
        <v>2.9605734767025049E-2</v>
      </c>
    </row>
    <row r="51" spans="1:12" x14ac:dyDescent="0.4">
      <c r="A51" s="38" t="s">
        <v>75</v>
      </c>
      <c r="B51" s="112">
        <f>'[2]2月動向1-20)'!B50-'２月(上旬)'!B51</f>
        <v>2072</v>
      </c>
      <c r="C51" s="112">
        <f>'[2]2月動向1-20)'!C50-'２月(上旬)'!C51</f>
        <v>2583</v>
      </c>
      <c r="D51" s="168">
        <f t="shared" si="0"/>
        <v>0.80216802168021684</v>
      </c>
      <c r="E51" s="71">
        <f t="shared" si="1"/>
        <v>-511</v>
      </c>
      <c r="F51" s="167">
        <f>'[2]2月動向1-20)'!F50-'２月(上旬)'!F51</f>
        <v>3585</v>
      </c>
      <c r="G51" s="112">
        <f>'[2]2月動向1-20)'!G50-'２月(上旬)'!G51</f>
        <v>3780</v>
      </c>
      <c r="H51" s="166">
        <f t="shared" si="2"/>
        <v>0.94841269841269837</v>
      </c>
      <c r="I51" s="71">
        <f t="shared" si="3"/>
        <v>-195</v>
      </c>
      <c r="J51" s="84">
        <f t="shared" si="4"/>
        <v>0.57796373779637378</v>
      </c>
      <c r="K51" s="84">
        <f t="shared" si="5"/>
        <v>0.68333333333333335</v>
      </c>
      <c r="L51" s="89">
        <f t="shared" si="6"/>
        <v>-0.10536959553695957</v>
      </c>
    </row>
    <row r="52" spans="1:12" x14ac:dyDescent="0.4">
      <c r="A52" s="38" t="s">
        <v>77</v>
      </c>
      <c r="B52" s="112">
        <f>'[2]2月動向1-20)'!B51-'２月(上旬)'!B52</f>
        <v>506</v>
      </c>
      <c r="C52" s="112">
        <f>'[2]2月動向1-20)'!C51-'２月(上旬)'!C52</f>
        <v>939</v>
      </c>
      <c r="D52" s="82">
        <f t="shared" si="0"/>
        <v>0.53887113951011711</v>
      </c>
      <c r="E52" s="71">
        <f t="shared" si="1"/>
        <v>-433</v>
      </c>
      <c r="F52" s="165">
        <f>'[2]2月動向1-20)'!F51-'２月(上旬)'!F52</f>
        <v>1200</v>
      </c>
      <c r="G52" s="164">
        <f>'[2]2月動向1-20)'!G51-'２月(上旬)'!G52</f>
        <v>1360</v>
      </c>
      <c r="H52" s="84">
        <f t="shared" si="2"/>
        <v>0.88235294117647056</v>
      </c>
      <c r="I52" s="71">
        <f t="shared" si="3"/>
        <v>-160</v>
      </c>
      <c r="J52" s="84">
        <f t="shared" si="4"/>
        <v>0.42166666666666669</v>
      </c>
      <c r="K52" s="84">
        <f t="shared" si="5"/>
        <v>0.69044117647058822</v>
      </c>
      <c r="L52" s="89">
        <f t="shared" si="6"/>
        <v>-0.26877450980392154</v>
      </c>
    </row>
    <row r="53" spans="1:12" x14ac:dyDescent="0.4">
      <c r="A53" s="38" t="s">
        <v>76</v>
      </c>
      <c r="B53" s="112">
        <f>'[2]2月動向1-20)'!B52-'２月(上旬)'!B53</f>
        <v>1030</v>
      </c>
      <c r="C53" s="112">
        <f>'[2]2月動向1-20)'!C52-'２月(上旬)'!C53</f>
        <v>1011</v>
      </c>
      <c r="D53" s="82">
        <f t="shared" si="0"/>
        <v>1.0187932739861523</v>
      </c>
      <c r="E53" s="71">
        <f t="shared" si="1"/>
        <v>19</v>
      </c>
      <c r="F53" s="163">
        <f>'[2]2月動向1-20)'!F52-'２月(上旬)'!F53</f>
        <v>1660</v>
      </c>
      <c r="G53" s="112">
        <f>'[2]2月動向1-20)'!G52-'２月(上旬)'!G53</f>
        <v>1660</v>
      </c>
      <c r="H53" s="84">
        <f t="shared" si="2"/>
        <v>1</v>
      </c>
      <c r="I53" s="71">
        <f t="shared" si="3"/>
        <v>0</v>
      </c>
      <c r="J53" s="84">
        <f t="shared" si="4"/>
        <v>0.62048192771084343</v>
      </c>
      <c r="K53" s="84">
        <f t="shared" si="5"/>
        <v>0.60903614457831323</v>
      </c>
      <c r="L53" s="89">
        <f t="shared" si="6"/>
        <v>1.1445783132530196E-2</v>
      </c>
    </row>
    <row r="54" spans="1:12" x14ac:dyDescent="0.4">
      <c r="A54" s="69" t="s">
        <v>236</v>
      </c>
      <c r="B54" s="227"/>
      <c r="C54" s="227"/>
      <c r="D54" s="225"/>
      <c r="E54" s="226"/>
      <c r="F54" s="227"/>
      <c r="G54" s="227"/>
      <c r="H54" s="225"/>
      <c r="I54" s="226"/>
      <c r="J54" s="225"/>
      <c r="K54" s="225"/>
      <c r="L54" s="224"/>
    </row>
    <row r="55" spans="1:12" x14ac:dyDescent="0.4">
      <c r="A55" s="37" t="s">
        <v>235</v>
      </c>
      <c r="B55" s="227"/>
      <c r="C55" s="228"/>
      <c r="D55" s="225"/>
      <c r="E55" s="226"/>
      <c r="F55" s="228"/>
      <c r="G55" s="227"/>
      <c r="H55" s="225"/>
      <c r="I55" s="226"/>
      <c r="J55" s="225"/>
      <c r="K55" s="225"/>
      <c r="L55" s="224"/>
    </row>
    <row r="56" spans="1:12" x14ac:dyDescent="0.4">
      <c r="A56" s="33" t="s">
        <v>234</v>
      </c>
      <c r="B56" s="227"/>
      <c r="C56" s="228"/>
      <c r="D56" s="225"/>
      <c r="E56" s="226"/>
      <c r="F56" s="228"/>
      <c r="G56" s="227"/>
      <c r="H56" s="225"/>
      <c r="I56" s="226"/>
      <c r="J56" s="225"/>
      <c r="K56" s="225"/>
      <c r="L56" s="224"/>
    </row>
    <row r="57" spans="1:12" x14ac:dyDescent="0.4">
      <c r="A57" s="66" t="s">
        <v>92</v>
      </c>
      <c r="B57" s="162"/>
      <c r="C57" s="162"/>
      <c r="D57" s="160"/>
      <c r="E57" s="161"/>
      <c r="F57" s="162"/>
      <c r="G57" s="162"/>
      <c r="H57" s="160"/>
      <c r="I57" s="161"/>
      <c r="J57" s="160"/>
      <c r="K57" s="160"/>
      <c r="L57" s="159"/>
    </row>
    <row r="58" spans="1:12" x14ac:dyDescent="0.4">
      <c r="A58" s="239" t="s">
        <v>163</v>
      </c>
      <c r="B58" s="238"/>
      <c r="C58" s="237"/>
      <c r="D58" s="225"/>
      <c r="E58" s="226"/>
      <c r="F58" s="238"/>
      <c r="G58" s="237"/>
      <c r="H58" s="225"/>
      <c r="I58" s="226"/>
      <c r="J58" s="236"/>
      <c r="K58" s="236"/>
      <c r="L58" s="235"/>
    </row>
    <row r="59" spans="1:12" x14ac:dyDescent="0.4">
      <c r="A59" s="99" t="s">
        <v>162</v>
      </c>
      <c r="B59" s="234"/>
      <c r="C59" s="233"/>
      <c r="D59" s="232"/>
      <c r="E59" s="231"/>
      <c r="F59" s="234"/>
      <c r="G59" s="233"/>
      <c r="H59" s="232"/>
      <c r="I59" s="231"/>
      <c r="J59" s="230"/>
      <c r="K59" s="230"/>
      <c r="L59" s="229"/>
    </row>
    <row r="60" spans="1:12" x14ac:dyDescent="0.4">
      <c r="A60" s="27" t="s">
        <v>233</v>
      </c>
      <c r="C60" s="30"/>
      <c r="E60" s="61"/>
      <c r="G60" s="30"/>
      <c r="I60" s="61"/>
      <c r="K60" s="30"/>
    </row>
    <row r="61" spans="1:12" x14ac:dyDescent="0.4">
      <c r="A61" s="27" t="s">
        <v>232</v>
      </c>
      <c r="C61" s="30"/>
      <c r="E61" s="61"/>
      <c r="G61" s="30"/>
      <c r="I61" s="61"/>
      <c r="K61" s="30"/>
    </row>
    <row r="62" spans="1:12" s="27" customFormat="1" x14ac:dyDescent="0.4">
      <c r="A62" s="27" t="s">
        <v>231</v>
      </c>
      <c r="B62" s="28"/>
      <c r="C62" s="28"/>
      <c r="F62" s="28"/>
      <c r="G62" s="28"/>
      <c r="J62" s="28"/>
      <c r="K62" s="28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2009年2月中旬航空旅客輸送実績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２月(下旬)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252</v>
      </c>
      <c r="C4" s="277" t="s">
        <v>251</v>
      </c>
      <c r="D4" s="261" t="s">
        <v>90</v>
      </c>
      <c r="E4" s="261"/>
      <c r="F4" s="258" t="str">
        <f>+B4</f>
        <v>(09'2/21～28)</v>
      </c>
      <c r="G4" s="258" t="str">
        <f>+C4</f>
        <v>(08'2/21～29)</v>
      </c>
      <c r="H4" s="261" t="s">
        <v>90</v>
      </c>
      <c r="I4" s="261"/>
      <c r="J4" s="258" t="str">
        <f>+B4</f>
        <v>(09'2/21～28)</v>
      </c>
      <c r="K4" s="258" t="str">
        <f>+C4</f>
        <v>(08'2/21～29)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f>+B7+B37+B57</f>
        <v>128527</v>
      </c>
      <c r="C6" s="110">
        <f>+C7+C37+C57</f>
        <v>155826</v>
      </c>
      <c r="D6" s="76">
        <f t="shared" ref="D6:D53" si="0">+B6/C6</f>
        <v>0.82481100714899958</v>
      </c>
      <c r="E6" s="77">
        <f t="shared" ref="E6:E53" si="1">+B6-C6</f>
        <v>-27299</v>
      </c>
      <c r="F6" s="110">
        <f>+F7+F37+F57</f>
        <v>180376</v>
      </c>
      <c r="G6" s="110">
        <f>+G7+G37+G57</f>
        <v>212089</v>
      </c>
      <c r="H6" s="76">
        <f t="shared" ref="H6:H53" si="2">+F6/G6</f>
        <v>0.85047315042269989</v>
      </c>
      <c r="I6" s="77">
        <f t="shared" ref="I6:I53" si="3">+F6-G6</f>
        <v>-31713</v>
      </c>
      <c r="J6" s="76">
        <f t="shared" ref="J6:J15" si="4">+B6/F6</f>
        <v>0.71255045017075447</v>
      </c>
      <c r="K6" s="76">
        <f t="shared" ref="K6:K15" si="5">+C6/G6</f>
        <v>0.73471985817274821</v>
      </c>
      <c r="L6" s="90">
        <f t="shared" ref="L6:L15" si="6">+J6-K6</f>
        <v>-2.216940800199374E-2</v>
      </c>
    </row>
    <row r="7" spans="1:17" s="57" customFormat="1" x14ac:dyDescent="0.4">
      <c r="A7" s="66" t="s">
        <v>87</v>
      </c>
      <c r="B7" s="176">
        <f>+B8+B17+B34</f>
        <v>64169</v>
      </c>
      <c r="C7" s="110">
        <f>+C8+C17+C34</f>
        <v>75549</v>
      </c>
      <c r="D7" s="76">
        <f t="shared" si="0"/>
        <v>0.84936928351136354</v>
      </c>
      <c r="E7" s="77">
        <f t="shared" si="1"/>
        <v>-11380</v>
      </c>
      <c r="F7" s="110">
        <f>+F8+F17+F34</f>
        <v>87379</v>
      </c>
      <c r="G7" s="110">
        <f>+G8+G17+G34</f>
        <v>98754</v>
      </c>
      <c r="H7" s="76">
        <f t="shared" si="2"/>
        <v>0.88481479231221016</v>
      </c>
      <c r="I7" s="175">
        <f t="shared" si="3"/>
        <v>-11375</v>
      </c>
      <c r="J7" s="76">
        <f t="shared" si="4"/>
        <v>0.73437553645612785</v>
      </c>
      <c r="K7" s="76">
        <f t="shared" si="5"/>
        <v>0.76502217631690872</v>
      </c>
      <c r="L7" s="90">
        <f t="shared" si="6"/>
        <v>-3.0646639860780867E-2</v>
      </c>
    </row>
    <row r="8" spans="1:17" x14ac:dyDescent="0.4">
      <c r="A8" s="69" t="s">
        <v>244</v>
      </c>
      <c r="B8" s="177">
        <f>SUM(B9:B16)</f>
        <v>52064</v>
      </c>
      <c r="C8" s="121">
        <f>SUM(C9:C16)</f>
        <v>62189</v>
      </c>
      <c r="D8" s="88">
        <f t="shared" si="0"/>
        <v>0.83718985672707391</v>
      </c>
      <c r="E8" s="93">
        <f t="shared" si="1"/>
        <v>-10125</v>
      </c>
      <c r="F8" s="121">
        <f>SUM(F9:F16)</f>
        <v>69476</v>
      </c>
      <c r="G8" s="121">
        <f>SUM(G9:G16)</f>
        <v>79070</v>
      </c>
      <c r="H8" s="88">
        <f t="shared" si="2"/>
        <v>0.8786644745162514</v>
      </c>
      <c r="I8" s="93">
        <f t="shared" si="3"/>
        <v>-9594</v>
      </c>
      <c r="J8" s="88">
        <f t="shared" si="4"/>
        <v>0.74938108123668601</v>
      </c>
      <c r="K8" s="88">
        <f t="shared" si="5"/>
        <v>0.78650562792462375</v>
      </c>
      <c r="L8" s="87">
        <f t="shared" si="6"/>
        <v>-3.7124546687937743E-2</v>
      </c>
    </row>
    <row r="9" spans="1:17" x14ac:dyDescent="0.4">
      <c r="A9" s="37" t="s">
        <v>84</v>
      </c>
      <c r="B9" s="167">
        <f>'２月(月間)'!B9-'[2]2月動向1-20)'!B8</f>
        <v>31955</v>
      </c>
      <c r="C9" s="120">
        <f>'２月(月間)'!C9-'[2]2月動向1-20)'!C8</f>
        <v>37081</v>
      </c>
      <c r="D9" s="82">
        <f t="shared" si="0"/>
        <v>0.86176208840106794</v>
      </c>
      <c r="E9" s="92">
        <f t="shared" si="1"/>
        <v>-5126</v>
      </c>
      <c r="F9" s="120">
        <f>'２月(月間)'!F9-'[2]2月動向1-20)'!F8</f>
        <v>42045</v>
      </c>
      <c r="G9" s="120">
        <f>'２月(月間)'!G9-'[2]2月動向1-20)'!G8</f>
        <v>46430</v>
      </c>
      <c r="H9" s="82">
        <f t="shared" si="2"/>
        <v>0.90555675209993536</v>
      </c>
      <c r="I9" s="92">
        <f t="shared" si="3"/>
        <v>-4385</v>
      </c>
      <c r="J9" s="82">
        <f t="shared" si="4"/>
        <v>0.76001902723272685</v>
      </c>
      <c r="K9" s="82">
        <f t="shared" si="5"/>
        <v>0.79864311867327165</v>
      </c>
      <c r="L9" s="81">
        <f t="shared" si="6"/>
        <v>-3.8624091440544794E-2</v>
      </c>
    </row>
    <row r="10" spans="1:17" x14ac:dyDescent="0.4">
      <c r="A10" s="38" t="s">
        <v>86</v>
      </c>
      <c r="B10" s="167">
        <f>'２月(月間)'!B10-'[2]2月動向1-20)'!B9</f>
        <v>3296</v>
      </c>
      <c r="C10" s="120">
        <f>'２月(月間)'!C10-'[2]2月動向1-20)'!C9</f>
        <v>3831</v>
      </c>
      <c r="D10" s="84">
        <f t="shared" si="0"/>
        <v>0.8603497781258157</v>
      </c>
      <c r="E10" s="91">
        <f t="shared" si="1"/>
        <v>-535</v>
      </c>
      <c r="F10" s="120">
        <f>'２月(月間)'!F10-'[2]2月動向1-20)'!F9</f>
        <v>4000</v>
      </c>
      <c r="G10" s="120">
        <f>'２月(月間)'!G10-'[2]2月動向1-20)'!G9</f>
        <v>4500</v>
      </c>
      <c r="H10" s="84">
        <f t="shared" si="2"/>
        <v>0.88888888888888884</v>
      </c>
      <c r="I10" s="91">
        <f t="shared" si="3"/>
        <v>-500</v>
      </c>
      <c r="J10" s="84">
        <f t="shared" si="4"/>
        <v>0.82399999999999995</v>
      </c>
      <c r="K10" s="84">
        <f t="shared" si="5"/>
        <v>0.85133333333333339</v>
      </c>
      <c r="L10" s="89">
        <f t="shared" si="6"/>
        <v>-2.7333333333333432E-2</v>
      </c>
    </row>
    <row r="11" spans="1:17" x14ac:dyDescent="0.4">
      <c r="A11" s="38" t="s">
        <v>104</v>
      </c>
      <c r="B11" s="167">
        <f>'２月(月間)'!B11-'[2]2月動向1-20)'!B10</f>
        <v>4365</v>
      </c>
      <c r="C11" s="120">
        <f>'２月(月間)'!C11-'[2]2月動向1-20)'!C10</f>
        <v>6455</v>
      </c>
      <c r="D11" s="84">
        <f t="shared" si="0"/>
        <v>0.67621998450813325</v>
      </c>
      <c r="E11" s="91">
        <f t="shared" si="1"/>
        <v>-2090</v>
      </c>
      <c r="F11" s="120">
        <f>'２月(月間)'!F11-'[2]2月動向1-20)'!F10</f>
        <v>6189</v>
      </c>
      <c r="G11" s="120">
        <f>'２月(月間)'!G11-'[2]2月動向1-20)'!G10</f>
        <v>8154</v>
      </c>
      <c r="H11" s="84">
        <f t="shared" si="2"/>
        <v>0.75901398086828553</v>
      </c>
      <c r="I11" s="91">
        <f t="shared" si="3"/>
        <v>-1965</v>
      </c>
      <c r="J11" s="84">
        <f t="shared" si="4"/>
        <v>0.70528356761997091</v>
      </c>
      <c r="K11" s="84">
        <f t="shared" si="5"/>
        <v>0.79163600686779489</v>
      </c>
      <c r="L11" s="89">
        <f t="shared" si="6"/>
        <v>-8.6352439247823987E-2</v>
      </c>
    </row>
    <row r="12" spans="1:17" x14ac:dyDescent="0.4">
      <c r="A12" s="38" t="s">
        <v>82</v>
      </c>
      <c r="B12" s="167">
        <f>'２月(月間)'!B12-'[2]2月動向1-20)'!B11</f>
        <v>5271</v>
      </c>
      <c r="C12" s="120">
        <f>'２月(月間)'!C12-'[2]2月動向1-20)'!C11</f>
        <v>5332</v>
      </c>
      <c r="D12" s="84">
        <f t="shared" si="0"/>
        <v>0.98855963990997753</v>
      </c>
      <c r="E12" s="91">
        <f t="shared" si="1"/>
        <v>-61</v>
      </c>
      <c r="F12" s="120">
        <f>'２月(月間)'!F12-'[2]2月動向1-20)'!F11</f>
        <v>7656</v>
      </c>
      <c r="G12" s="120">
        <f>'２月(月間)'!G12-'[2]2月動向1-20)'!G11</f>
        <v>6385</v>
      </c>
      <c r="H12" s="84">
        <f t="shared" si="2"/>
        <v>1.1990602975724354</v>
      </c>
      <c r="I12" s="91">
        <f t="shared" si="3"/>
        <v>1271</v>
      </c>
      <c r="J12" s="84">
        <f t="shared" si="4"/>
        <v>0.68847962382445138</v>
      </c>
      <c r="K12" s="84">
        <f t="shared" si="5"/>
        <v>0.83508222396241194</v>
      </c>
      <c r="L12" s="89">
        <f t="shared" si="6"/>
        <v>-0.14660260013796056</v>
      </c>
    </row>
    <row r="13" spans="1:17" x14ac:dyDescent="0.4">
      <c r="A13" s="38" t="s">
        <v>83</v>
      </c>
      <c r="B13" s="167">
        <f>'２月(月間)'!B13-'[2]2月動向1-20)'!B12</f>
        <v>7177</v>
      </c>
      <c r="C13" s="120">
        <f>'２月(月間)'!C13-'[2]2月動向1-20)'!C12</f>
        <v>7265</v>
      </c>
      <c r="D13" s="84">
        <f t="shared" si="0"/>
        <v>0.98788713007570539</v>
      </c>
      <c r="E13" s="91">
        <f t="shared" si="1"/>
        <v>-88</v>
      </c>
      <c r="F13" s="120">
        <f>'２月(月間)'!F13-'[2]2月動向1-20)'!F12</f>
        <v>9586</v>
      </c>
      <c r="G13" s="120">
        <f>'２月(月間)'!G13-'[2]2月動向1-20)'!G12</f>
        <v>11133</v>
      </c>
      <c r="H13" s="84">
        <f t="shared" si="2"/>
        <v>0.86104374382466542</v>
      </c>
      <c r="I13" s="91">
        <f t="shared" si="3"/>
        <v>-1547</v>
      </c>
      <c r="J13" s="84">
        <f t="shared" si="4"/>
        <v>0.74869601502190697</v>
      </c>
      <c r="K13" s="84">
        <f t="shared" si="5"/>
        <v>0.65256444803736635</v>
      </c>
      <c r="L13" s="89">
        <f t="shared" si="6"/>
        <v>9.6131566984540617E-2</v>
      </c>
    </row>
    <row r="14" spans="1:17" x14ac:dyDescent="0.4">
      <c r="A14" s="40" t="s">
        <v>243</v>
      </c>
      <c r="B14" s="167">
        <f>'２月(月間)'!B14-'[2]2月動向1-20)'!B13</f>
        <v>0</v>
      </c>
      <c r="C14" s="120">
        <f>'２月(月間)'!C14-'[2]2月動向1-20)'!C13</f>
        <v>0</v>
      </c>
      <c r="D14" s="35" t="e">
        <f t="shared" si="0"/>
        <v>#DIV/0!</v>
      </c>
      <c r="E14" s="48">
        <f t="shared" si="1"/>
        <v>0</v>
      </c>
      <c r="F14" s="120">
        <f>'２月(月間)'!F14-'[2]2月動向1-20)'!F13</f>
        <v>0</v>
      </c>
      <c r="G14" s="120">
        <f>'２月(月間)'!G14-'[2]2月動向1-20)'!G13</f>
        <v>0</v>
      </c>
      <c r="H14" s="84" t="e">
        <f t="shared" si="2"/>
        <v>#DIV/0!</v>
      </c>
      <c r="I14" s="91">
        <f t="shared" si="3"/>
        <v>0</v>
      </c>
      <c r="J14" s="84" t="e">
        <f t="shared" si="4"/>
        <v>#DIV/0!</v>
      </c>
      <c r="K14" s="84" t="e">
        <f t="shared" si="5"/>
        <v>#DIV/0!</v>
      </c>
      <c r="L14" s="89" t="e">
        <f t="shared" si="6"/>
        <v>#DIV/0!</v>
      </c>
    </row>
    <row r="15" spans="1:17" s="27" customFormat="1" x14ac:dyDescent="0.4">
      <c r="A15" s="44" t="s">
        <v>242</v>
      </c>
      <c r="B15" s="167">
        <f>'２月(月間)'!B15-'[2]2月動向1-20)'!B14</f>
        <v>0</v>
      </c>
      <c r="C15" s="120">
        <f>'２月(月間)'!C15-'[2]2月動向1-20)'!C14</f>
        <v>2225</v>
      </c>
      <c r="D15" s="84">
        <f t="shared" si="0"/>
        <v>0</v>
      </c>
      <c r="E15" s="91">
        <f t="shared" si="1"/>
        <v>-2225</v>
      </c>
      <c r="F15" s="120">
        <f>'２月(月間)'!F15-'[2]2月動向1-20)'!F14</f>
        <v>0</v>
      </c>
      <c r="G15" s="120">
        <f>'２月(月間)'!G15-'[2]2月動向1-20)'!G14</f>
        <v>2468</v>
      </c>
      <c r="H15" s="35">
        <f t="shared" si="2"/>
        <v>0</v>
      </c>
      <c r="I15" s="48">
        <f t="shared" si="3"/>
        <v>-2468</v>
      </c>
      <c r="J15" s="35" t="e">
        <f t="shared" si="4"/>
        <v>#DIV/0!</v>
      </c>
      <c r="K15" s="35">
        <f t="shared" si="5"/>
        <v>0.90153970826580232</v>
      </c>
      <c r="L15" s="34" t="e">
        <f t="shared" si="6"/>
        <v>#DIV/0!</v>
      </c>
    </row>
    <row r="16" spans="1:17" x14ac:dyDescent="0.4">
      <c r="A16" s="44" t="s">
        <v>174</v>
      </c>
      <c r="B16" s="114">
        <f>'２月(月間)'!B16-'[2]2月動向1-20)'!B15</f>
        <v>0</v>
      </c>
      <c r="C16" s="114">
        <f>'２月(月間)'!C16-'[2]2月動向1-20)'!C15</f>
        <v>0</v>
      </c>
      <c r="D16" s="79" t="e">
        <f t="shared" si="0"/>
        <v>#DIV/0!</v>
      </c>
      <c r="E16" s="70">
        <f t="shared" si="1"/>
        <v>0</v>
      </c>
      <c r="F16" s="114">
        <f>'２月(月間)'!F16-'[2]2月動向1-20)'!F15</f>
        <v>0</v>
      </c>
      <c r="G16" s="114">
        <f>'２月(月間)'!G16-'[2]2月動向1-20)'!G15</f>
        <v>0</v>
      </c>
      <c r="H16" s="42" t="e">
        <f t="shared" si="2"/>
        <v>#DIV/0!</v>
      </c>
      <c r="I16" s="53">
        <f t="shared" si="3"/>
        <v>0</v>
      </c>
      <c r="J16" s="79" t="e">
        <f t="shared" ref="J16:J53" si="7">+B16/F16</f>
        <v>#DIV/0!</v>
      </c>
      <c r="K16" s="86"/>
      <c r="L16" s="171"/>
    </row>
    <row r="17" spans="1:12" x14ac:dyDescent="0.4">
      <c r="A17" s="69" t="s">
        <v>241</v>
      </c>
      <c r="B17" s="177">
        <f>SUM(B18:B33)</f>
        <v>11714</v>
      </c>
      <c r="C17" s="177">
        <f>SUM(C18:C33)</f>
        <v>12799</v>
      </c>
      <c r="D17" s="88">
        <f t="shared" si="0"/>
        <v>0.91522775216813812</v>
      </c>
      <c r="E17" s="93">
        <f t="shared" si="1"/>
        <v>-1085</v>
      </c>
      <c r="F17" s="121">
        <f>SUM(F18:F33)</f>
        <v>17163</v>
      </c>
      <c r="G17" s="121">
        <f>SUM(G18:G33)</f>
        <v>18805</v>
      </c>
      <c r="H17" s="88">
        <f t="shared" si="2"/>
        <v>0.91268279712842326</v>
      </c>
      <c r="I17" s="93">
        <f t="shared" si="3"/>
        <v>-1642</v>
      </c>
      <c r="J17" s="88">
        <f t="shared" si="7"/>
        <v>0.6825147118802074</v>
      </c>
      <c r="K17" s="88">
        <f t="shared" ref="K17:K53" si="8">+C17/G17</f>
        <v>0.68061685721882481</v>
      </c>
      <c r="L17" s="87">
        <f t="shared" ref="L17:L53" si="9">+J17-K17</f>
        <v>1.897854661382592E-3</v>
      </c>
    </row>
    <row r="18" spans="1:12" x14ac:dyDescent="0.4">
      <c r="A18" s="37" t="s">
        <v>240</v>
      </c>
      <c r="B18" s="167">
        <f>'２月(月間)'!B18-'[2]2月動向1-20)'!B17</f>
        <v>0</v>
      </c>
      <c r="C18" s="120">
        <f>'２月(月間)'!C18-'[2]2月動向1-20)'!C17</f>
        <v>821</v>
      </c>
      <c r="D18" s="82">
        <f t="shared" si="0"/>
        <v>0</v>
      </c>
      <c r="E18" s="92">
        <f t="shared" si="1"/>
        <v>-821</v>
      </c>
      <c r="F18" s="120">
        <f>'２月(月間)'!F18-'[2]2月動向1-20)'!F17</f>
        <v>0</v>
      </c>
      <c r="G18" s="120">
        <f>'２月(月間)'!G18-'[2]2月動向1-20)'!G17</f>
        <v>1345</v>
      </c>
      <c r="H18" s="82">
        <f t="shared" si="2"/>
        <v>0</v>
      </c>
      <c r="I18" s="92">
        <f t="shared" si="3"/>
        <v>-1345</v>
      </c>
      <c r="J18" s="82" t="e">
        <f t="shared" si="7"/>
        <v>#DIV/0!</v>
      </c>
      <c r="K18" s="82">
        <f t="shared" si="8"/>
        <v>0.61040892193308549</v>
      </c>
      <c r="L18" s="81" t="e">
        <f t="shared" si="9"/>
        <v>#DIV/0!</v>
      </c>
    </row>
    <row r="19" spans="1:12" x14ac:dyDescent="0.4">
      <c r="A19" s="38" t="s">
        <v>104</v>
      </c>
      <c r="B19" s="167">
        <f>'２月(月間)'!B19-'[2]2月動向1-20)'!B18</f>
        <v>694</v>
      </c>
      <c r="C19" s="120">
        <f>'２月(月間)'!C19-'[2]2月動向1-20)'!C18</f>
        <v>755</v>
      </c>
      <c r="D19" s="84">
        <f t="shared" si="0"/>
        <v>0.91920529801324502</v>
      </c>
      <c r="E19" s="91">
        <f t="shared" si="1"/>
        <v>-61</v>
      </c>
      <c r="F19" s="120">
        <f>'２月(月間)'!F19-'[2]2月動向1-20)'!F18</f>
        <v>1200</v>
      </c>
      <c r="G19" s="120">
        <f>'２月(月間)'!G19-'[2]2月動向1-20)'!G18</f>
        <v>1345</v>
      </c>
      <c r="H19" s="84">
        <f t="shared" si="2"/>
        <v>0.89219330855018586</v>
      </c>
      <c r="I19" s="91">
        <f t="shared" si="3"/>
        <v>-145</v>
      </c>
      <c r="J19" s="84">
        <f t="shared" si="7"/>
        <v>0.57833333333333337</v>
      </c>
      <c r="K19" s="84">
        <f t="shared" si="8"/>
        <v>0.56133828996282531</v>
      </c>
      <c r="L19" s="89">
        <f t="shared" si="9"/>
        <v>1.6995043370508056E-2</v>
      </c>
    </row>
    <row r="20" spans="1:12" x14ac:dyDescent="0.4">
      <c r="A20" s="38" t="s">
        <v>123</v>
      </c>
      <c r="B20" s="167">
        <f>'２月(月間)'!B20-'[2]2月動向1-20)'!B19</f>
        <v>737</v>
      </c>
      <c r="C20" s="120">
        <f>'２月(月間)'!C20-'[2]2月動向1-20)'!C19</f>
        <v>721</v>
      </c>
      <c r="D20" s="84">
        <f t="shared" si="0"/>
        <v>1.0221914008321775</v>
      </c>
      <c r="E20" s="91">
        <f t="shared" si="1"/>
        <v>16</v>
      </c>
      <c r="F20" s="120">
        <f>'２月(月間)'!F20-'[2]2月動向1-20)'!F19</f>
        <v>1015</v>
      </c>
      <c r="G20" s="120">
        <f>'２月(月間)'!G20-'[2]2月動向1-20)'!G19</f>
        <v>1305</v>
      </c>
      <c r="H20" s="84">
        <f t="shared" si="2"/>
        <v>0.77777777777777779</v>
      </c>
      <c r="I20" s="91">
        <f t="shared" si="3"/>
        <v>-290</v>
      </c>
      <c r="J20" s="84">
        <f t="shared" si="7"/>
        <v>0.72610837438423648</v>
      </c>
      <c r="K20" s="84">
        <f t="shared" si="8"/>
        <v>0.55249042145593874</v>
      </c>
      <c r="L20" s="89">
        <f t="shared" si="9"/>
        <v>0.17361795292829774</v>
      </c>
    </row>
    <row r="21" spans="1:12" x14ac:dyDescent="0.4">
      <c r="A21" s="38" t="s">
        <v>172</v>
      </c>
      <c r="B21" s="167">
        <f>'２月(月間)'!B21-'[2]2月動向1-20)'!B20</f>
        <v>1380</v>
      </c>
      <c r="C21" s="120">
        <f>'２月(月間)'!C21-'[2]2月動向1-20)'!C20</f>
        <v>2017</v>
      </c>
      <c r="D21" s="84">
        <f t="shared" si="0"/>
        <v>0.68418443232523551</v>
      </c>
      <c r="E21" s="91">
        <f t="shared" si="1"/>
        <v>-637</v>
      </c>
      <c r="F21" s="120">
        <f>'２月(月間)'!F21-'[2]2月動向1-20)'!F20</f>
        <v>2245</v>
      </c>
      <c r="G21" s="120">
        <f>'２月(月間)'!G21-'[2]2月動向1-20)'!G20</f>
        <v>2690</v>
      </c>
      <c r="H21" s="84">
        <f t="shared" si="2"/>
        <v>0.83457249070631967</v>
      </c>
      <c r="I21" s="91">
        <f t="shared" si="3"/>
        <v>-445</v>
      </c>
      <c r="J21" s="84">
        <f t="shared" si="7"/>
        <v>0.6146993318485523</v>
      </c>
      <c r="K21" s="84">
        <f t="shared" si="8"/>
        <v>0.74981412639405209</v>
      </c>
      <c r="L21" s="89">
        <f t="shared" si="9"/>
        <v>-0.13511479454549979</v>
      </c>
    </row>
    <row r="22" spans="1:12" x14ac:dyDescent="0.4">
      <c r="A22" s="38" t="s">
        <v>171</v>
      </c>
      <c r="B22" s="167">
        <f>'２月(月間)'!B22-'[2]2月動向1-20)'!B21</f>
        <v>655</v>
      </c>
      <c r="C22" s="120">
        <f>'２月(月間)'!C22-'[2]2月動向1-20)'!C21</f>
        <v>1031</v>
      </c>
      <c r="D22" s="79">
        <f t="shared" si="0"/>
        <v>0.63530552861299705</v>
      </c>
      <c r="E22" s="97">
        <f t="shared" si="1"/>
        <v>-376</v>
      </c>
      <c r="F22" s="120">
        <f>'２月(月間)'!F22-'[2]2月動向1-20)'!F21</f>
        <v>1195</v>
      </c>
      <c r="G22" s="120">
        <f>'２月(月間)'!G22-'[2]2月動向1-20)'!G21</f>
        <v>1345</v>
      </c>
      <c r="H22" s="79">
        <f t="shared" si="2"/>
        <v>0.88847583643122674</v>
      </c>
      <c r="I22" s="97">
        <f t="shared" si="3"/>
        <v>-150</v>
      </c>
      <c r="J22" s="79">
        <f t="shared" si="7"/>
        <v>0.54811715481171552</v>
      </c>
      <c r="K22" s="79">
        <f t="shared" si="8"/>
        <v>0.76654275092936808</v>
      </c>
      <c r="L22" s="78">
        <f t="shared" si="9"/>
        <v>-0.21842559611765255</v>
      </c>
    </row>
    <row r="23" spans="1:12" x14ac:dyDescent="0.4">
      <c r="A23" s="44" t="s">
        <v>170</v>
      </c>
      <c r="B23" s="167">
        <f>'２月(月間)'!B23-'[2]2月動向1-20)'!B22</f>
        <v>0</v>
      </c>
      <c r="C23" s="120">
        <f>'２月(月間)'!C23-'[2]2月動向1-20)'!C22</f>
        <v>0</v>
      </c>
      <c r="D23" s="84" t="e">
        <f t="shared" si="0"/>
        <v>#DIV/0!</v>
      </c>
      <c r="E23" s="91">
        <f t="shared" si="1"/>
        <v>0</v>
      </c>
      <c r="F23" s="120">
        <f>'２月(月間)'!F23-'[2]2月動向1-20)'!F22</f>
        <v>0</v>
      </c>
      <c r="G23" s="120">
        <f>'２月(月間)'!G23-'[2]2月動向1-20)'!G22</f>
        <v>0</v>
      </c>
      <c r="H23" s="84" t="e">
        <f t="shared" si="2"/>
        <v>#DIV/0!</v>
      </c>
      <c r="I23" s="91">
        <f t="shared" si="3"/>
        <v>0</v>
      </c>
      <c r="J23" s="84" t="e">
        <f t="shared" si="7"/>
        <v>#DIV/0!</v>
      </c>
      <c r="K23" s="84" t="e">
        <f t="shared" si="8"/>
        <v>#DIV/0!</v>
      </c>
      <c r="L23" s="89" t="e">
        <f t="shared" si="9"/>
        <v>#DIV/0!</v>
      </c>
    </row>
    <row r="24" spans="1:12" x14ac:dyDescent="0.4">
      <c r="A24" s="44" t="s">
        <v>119</v>
      </c>
      <c r="B24" s="167">
        <f>'２月(月間)'!B24-'[2]2月動向1-20)'!B23</f>
        <v>715</v>
      </c>
      <c r="C24" s="120">
        <f>'２月(月間)'!C24-'[2]2月動向1-20)'!C23</f>
        <v>906</v>
      </c>
      <c r="D24" s="84">
        <f t="shared" si="0"/>
        <v>0.78918322295805743</v>
      </c>
      <c r="E24" s="91">
        <f t="shared" si="1"/>
        <v>-191</v>
      </c>
      <c r="F24" s="120">
        <f>'２月(月間)'!F24-'[2]2月動向1-20)'!F23</f>
        <v>1190</v>
      </c>
      <c r="G24" s="120">
        <f>'２月(月間)'!G24-'[2]2月動向1-20)'!G23</f>
        <v>1345</v>
      </c>
      <c r="H24" s="84">
        <f t="shared" si="2"/>
        <v>0.88475836431226762</v>
      </c>
      <c r="I24" s="91">
        <f t="shared" si="3"/>
        <v>-155</v>
      </c>
      <c r="J24" s="84">
        <f t="shared" si="7"/>
        <v>0.60084033613445376</v>
      </c>
      <c r="K24" s="84">
        <f t="shared" si="8"/>
        <v>0.67360594795539031</v>
      </c>
      <c r="L24" s="89">
        <f t="shared" si="9"/>
        <v>-7.2765611820936549E-2</v>
      </c>
    </row>
    <row r="25" spans="1:12" x14ac:dyDescent="0.4">
      <c r="A25" s="38" t="s">
        <v>169</v>
      </c>
      <c r="B25" s="167">
        <f>'２月(月間)'!B25-'[2]2月動向1-20)'!B24</f>
        <v>744</v>
      </c>
      <c r="C25" s="120">
        <f>'２月(月間)'!C25-'[2]2月動向1-20)'!C24</f>
        <v>864</v>
      </c>
      <c r="D25" s="84">
        <f t="shared" si="0"/>
        <v>0.86111111111111116</v>
      </c>
      <c r="E25" s="91">
        <f t="shared" si="1"/>
        <v>-120</v>
      </c>
      <c r="F25" s="120">
        <f>'２月(月間)'!F25-'[2]2月動向1-20)'!F24</f>
        <v>1195</v>
      </c>
      <c r="G25" s="120">
        <f>'２月(月間)'!G25-'[2]2月動向1-20)'!G24</f>
        <v>1345</v>
      </c>
      <c r="H25" s="84">
        <f t="shared" si="2"/>
        <v>0.88847583643122674</v>
      </c>
      <c r="I25" s="91">
        <f t="shared" si="3"/>
        <v>-150</v>
      </c>
      <c r="J25" s="84">
        <f t="shared" si="7"/>
        <v>0.62259414225941423</v>
      </c>
      <c r="K25" s="84">
        <f t="shared" si="8"/>
        <v>0.64237918215613388</v>
      </c>
      <c r="L25" s="89">
        <f t="shared" si="9"/>
        <v>-1.9785039896719647E-2</v>
      </c>
    </row>
    <row r="26" spans="1:12" x14ac:dyDescent="0.4">
      <c r="A26" s="38" t="s">
        <v>239</v>
      </c>
      <c r="B26" s="167">
        <f>'２月(月間)'!B26-'[2]2月動向1-20)'!B25</f>
        <v>863</v>
      </c>
      <c r="C26" s="120">
        <f>'２月(月間)'!C26-'[2]2月動向1-20)'!C25</f>
        <v>0</v>
      </c>
      <c r="D26" s="84" t="e">
        <f t="shared" si="0"/>
        <v>#DIV/0!</v>
      </c>
      <c r="E26" s="91">
        <f t="shared" si="1"/>
        <v>863</v>
      </c>
      <c r="F26" s="120">
        <f>'２月(月間)'!F26-'[2]2月動向1-20)'!F25</f>
        <v>1045</v>
      </c>
      <c r="G26" s="120">
        <f>'２月(月間)'!G26-'[2]2月動向1-20)'!G25</f>
        <v>0</v>
      </c>
      <c r="H26" s="84" t="e">
        <f t="shared" si="2"/>
        <v>#DIV/0!</v>
      </c>
      <c r="I26" s="91">
        <f t="shared" si="3"/>
        <v>1045</v>
      </c>
      <c r="J26" s="84">
        <f t="shared" si="7"/>
        <v>0.8258373205741627</v>
      </c>
      <c r="K26" s="84" t="e">
        <f t="shared" si="8"/>
        <v>#DIV/0!</v>
      </c>
      <c r="L26" s="89" t="e">
        <f t="shared" si="9"/>
        <v>#DIV/0!</v>
      </c>
    </row>
    <row r="27" spans="1:12" x14ac:dyDescent="0.4">
      <c r="A27" s="38" t="s">
        <v>116</v>
      </c>
      <c r="B27" s="167">
        <f>'２月(月間)'!B27-'[2]2月動向1-20)'!B26</f>
        <v>873</v>
      </c>
      <c r="C27" s="120">
        <f>'２月(月間)'!C27-'[2]2月動向1-20)'!C26</f>
        <v>562</v>
      </c>
      <c r="D27" s="79">
        <f t="shared" si="0"/>
        <v>1.5533807829181494</v>
      </c>
      <c r="E27" s="97">
        <f t="shared" si="1"/>
        <v>311</v>
      </c>
      <c r="F27" s="120">
        <f>'２月(月間)'!F27-'[2]2月動向1-20)'!F26</f>
        <v>1200</v>
      </c>
      <c r="G27" s="115">
        <f>'２月(月間)'!G27-'[2]2月動向1-20)'!G26</f>
        <v>750</v>
      </c>
      <c r="H27" s="79">
        <f t="shared" si="2"/>
        <v>1.6</v>
      </c>
      <c r="I27" s="97">
        <f t="shared" si="3"/>
        <v>450</v>
      </c>
      <c r="J27" s="79">
        <f t="shared" si="7"/>
        <v>0.72750000000000004</v>
      </c>
      <c r="K27" s="79">
        <f t="shared" si="8"/>
        <v>0.7493333333333333</v>
      </c>
      <c r="L27" s="78">
        <f t="shared" si="9"/>
        <v>-2.183333333333326E-2</v>
      </c>
    </row>
    <row r="28" spans="1:12" x14ac:dyDescent="0.4">
      <c r="A28" s="44" t="s">
        <v>115</v>
      </c>
      <c r="B28" s="167">
        <f>'２月(月間)'!B28-'[2]2月動向1-20)'!B27</f>
        <v>0</v>
      </c>
      <c r="C28" s="120">
        <f>'２月(月間)'!C28-'[2]2月動向1-20)'!C27</f>
        <v>279</v>
      </c>
      <c r="D28" s="84">
        <f t="shared" si="0"/>
        <v>0</v>
      </c>
      <c r="E28" s="91">
        <f t="shared" si="1"/>
        <v>-279</v>
      </c>
      <c r="F28" s="120">
        <f>'２月(月間)'!F28-'[2]2月動向1-20)'!F27</f>
        <v>0</v>
      </c>
      <c r="G28" s="115">
        <f>'２月(月間)'!G28-'[2]2月動向1-20)'!G27</f>
        <v>595</v>
      </c>
      <c r="H28" s="84">
        <f t="shared" si="2"/>
        <v>0</v>
      </c>
      <c r="I28" s="91">
        <f t="shared" si="3"/>
        <v>-595</v>
      </c>
      <c r="J28" s="84" t="e">
        <f t="shared" si="7"/>
        <v>#DIV/0!</v>
      </c>
      <c r="K28" s="84">
        <f t="shared" si="8"/>
        <v>0.46890756302521008</v>
      </c>
      <c r="L28" s="89" t="e">
        <f t="shared" si="9"/>
        <v>#DIV/0!</v>
      </c>
    </row>
    <row r="29" spans="1:12" x14ac:dyDescent="0.4">
      <c r="A29" s="38" t="s">
        <v>114</v>
      </c>
      <c r="B29" s="167">
        <f>'２月(月間)'!B29-'[2]2月動向1-20)'!B28</f>
        <v>989</v>
      </c>
      <c r="C29" s="120">
        <f>'２月(月間)'!C29-'[2]2月動向1-20)'!C28</f>
        <v>1206</v>
      </c>
      <c r="D29" s="84">
        <f t="shared" si="0"/>
        <v>0.82006633499170811</v>
      </c>
      <c r="E29" s="91">
        <f t="shared" si="1"/>
        <v>-217</v>
      </c>
      <c r="F29" s="120">
        <f>'２月(月間)'!F29-'[2]2月動向1-20)'!F28</f>
        <v>1200</v>
      </c>
      <c r="G29" s="115">
        <f>'２月(月間)'!G29-'[2]2月動向1-20)'!G28</f>
        <v>1345</v>
      </c>
      <c r="H29" s="84">
        <f t="shared" si="2"/>
        <v>0.89219330855018586</v>
      </c>
      <c r="I29" s="91">
        <f t="shared" si="3"/>
        <v>-145</v>
      </c>
      <c r="J29" s="84">
        <f t="shared" si="7"/>
        <v>0.82416666666666671</v>
      </c>
      <c r="K29" s="84">
        <f t="shared" si="8"/>
        <v>0.89665427509293683</v>
      </c>
      <c r="L29" s="89">
        <f t="shared" si="9"/>
        <v>-7.2487608426270111E-2</v>
      </c>
    </row>
    <row r="30" spans="1:12" x14ac:dyDescent="0.4">
      <c r="A30" s="44" t="s">
        <v>113</v>
      </c>
      <c r="B30" s="167">
        <f>'２月(月間)'!B30-'[2]2月動向1-20)'!B29</f>
        <v>0</v>
      </c>
      <c r="C30" s="120">
        <f>'２月(月間)'!C30-'[2]2月動向1-20)'!C29</f>
        <v>856</v>
      </c>
      <c r="D30" s="79">
        <f t="shared" si="0"/>
        <v>0</v>
      </c>
      <c r="E30" s="97">
        <f t="shared" si="1"/>
        <v>-856</v>
      </c>
      <c r="F30" s="120">
        <f>'２月(月間)'!F30-'[2]2月動向1-20)'!F29</f>
        <v>0</v>
      </c>
      <c r="G30" s="120">
        <f>'２月(月間)'!G30-'[2]2月動向1-20)'!G29</f>
        <v>1350</v>
      </c>
      <c r="H30" s="79">
        <f t="shared" si="2"/>
        <v>0</v>
      </c>
      <c r="I30" s="97">
        <f t="shared" si="3"/>
        <v>-1350</v>
      </c>
      <c r="J30" s="79" t="e">
        <f t="shared" si="7"/>
        <v>#DIV/0!</v>
      </c>
      <c r="K30" s="79">
        <f t="shared" si="8"/>
        <v>0.63407407407407412</v>
      </c>
      <c r="L30" s="78" t="e">
        <f t="shared" si="9"/>
        <v>#DIV/0!</v>
      </c>
    </row>
    <row r="31" spans="1:12" x14ac:dyDescent="0.4">
      <c r="A31" s="44" t="s">
        <v>112</v>
      </c>
      <c r="B31" s="165">
        <f>'２月(月間)'!B31-'[2]2月動向1-20)'!B30</f>
        <v>944</v>
      </c>
      <c r="C31" s="164">
        <f>'２月(月間)'!C31-'[2]2月動向1-20)'!C30</f>
        <v>1230</v>
      </c>
      <c r="D31" s="79">
        <f t="shared" si="0"/>
        <v>0.76747967479674795</v>
      </c>
      <c r="E31" s="97">
        <f t="shared" si="1"/>
        <v>-286</v>
      </c>
      <c r="F31" s="120">
        <f>'２月(月間)'!F31-'[2]2月動向1-20)'!F30</f>
        <v>1190</v>
      </c>
      <c r="G31" s="164">
        <f>'２月(月間)'!G31-'[2]2月動向1-20)'!G30</f>
        <v>1350</v>
      </c>
      <c r="H31" s="79">
        <f t="shared" si="2"/>
        <v>0.88148148148148153</v>
      </c>
      <c r="I31" s="97">
        <f t="shared" si="3"/>
        <v>-160</v>
      </c>
      <c r="J31" s="79">
        <f t="shared" si="7"/>
        <v>0.79327731092436971</v>
      </c>
      <c r="K31" s="79">
        <f t="shared" si="8"/>
        <v>0.91111111111111109</v>
      </c>
      <c r="L31" s="78">
        <f t="shared" si="9"/>
        <v>-0.11783380018674139</v>
      </c>
    </row>
    <row r="32" spans="1:12" x14ac:dyDescent="0.4">
      <c r="A32" s="38" t="s">
        <v>167</v>
      </c>
      <c r="B32" s="163">
        <f>'２月(月間)'!B32-'[2]2月動向1-20)'!B31</f>
        <v>890</v>
      </c>
      <c r="C32" s="112">
        <f>'２月(月間)'!C32-'[2]2月動向1-20)'!C31</f>
        <v>884</v>
      </c>
      <c r="D32" s="84">
        <f t="shared" si="0"/>
        <v>1.0067873303167421</v>
      </c>
      <c r="E32" s="91">
        <f t="shared" si="1"/>
        <v>6</v>
      </c>
      <c r="F32" s="120">
        <f>'２月(月間)'!F32-'[2]2月動向1-20)'!F31</f>
        <v>1200</v>
      </c>
      <c r="G32" s="112">
        <f>'２月(月間)'!G32-'[2]2月動向1-20)'!G31</f>
        <v>1345</v>
      </c>
      <c r="H32" s="84">
        <f t="shared" si="2"/>
        <v>0.89219330855018586</v>
      </c>
      <c r="I32" s="91">
        <f t="shared" si="3"/>
        <v>-145</v>
      </c>
      <c r="J32" s="84">
        <f t="shared" si="7"/>
        <v>0.7416666666666667</v>
      </c>
      <c r="K32" s="84">
        <f t="shared" si="8"/>
        <v>0.65724907063197024</v>
      </c>
      <c r="L32" s="89">
        <f t="shared" si="9"/>
        <v>8.4417596034696452E-2</v>
      </c>
    </row>
    <row r="33" spans="1:12" x14ac:dyDescent="0.4">
      <c r="A33" s="44" t="s">
        <v>166</v>
      </c>
      <c r="B33" s="165">
        <f>'２月(月間)'!B33-'[2]2月動向1-20)'!B32</f>
        <v>2230</v>
      </c>
      <c r="C33" s="164">
        <f>'２月(月間)'!C33-'[2]2月動向1-20)'!C32</f>
        <v>667</v>
      </c>
      <c r="D33" s="79">
        <f t="shared" si="0"/>
        <v>3.343328335832084</v>
      </c>
      <c r="E33" s="97">
        <f t="shared" si="1"/>
        <v>1563</v>
      </c>
      <c r="F33" s="164">
        <f>'２月(月間)'!F33-'[2]2月動向1-20)'!F32</f>
        <v>3288</v>
      </c>
      <c r="G33" s="164">
        <f>'２月(月間)'!G33-'[2]2月動向1-20)'!G32</f>
        <v>1350</v>
      </c>
      <c r="H33" s="79">
        <f t="shared" si="2"/>
        <v>2.4355555555555557</v>
      </c>
      <c r="I33" s="97">
        <f t="shared" si="3"/>
        <v>1938</v>
      </c>
      <c r="J33" s="79">
        <f t="shared" si="7"/>
        <v>0.67822384428223847</v>
      </c>
      <c r="K33" s="79">
        <f t="shared" si="8"/>
        <v>0.49407407407407405</v>
      </c>
      <c r="L33" s="78">
        <f t="shared" si="9"/>
        <v>0.18414977020816442</v>
      </c>
    </row>
    <row r="34" spans="1:12" x14ac:dyDescent="0.4">
      <c r="A34" s="69" t="s">
        <v>238</v>
      </c>
      <c r="B34" s="177">
        <f>SUM(B35:B36)</f>
        <v>391</v>
      </c>
      <c r="C34" s="121">
        <f>SUM(C35:C36)</f>
        <v>561</v>
      </c>
      <c r="D34" s="88">
        <f t="shared" si="0"/>
        <v>0.69696969696969702</v>
      </c>
      <c r="E34" s="93">
        <f t="shared" si="1"/>
        <v>-170</v>
      </c>
      <c r="F34" s="121">
        <f>SUM(F35:F36)</f>
        <v>740</v>
      </c>
      <c r="G34" s="121">
        <f>SUM(G35:G36)</f>
        <v>879</v>
      </c>
      <c r="H34" s="88">
        <f t="shared" si="2"/>
        <v>0.84186575654152451</v>
      </c>
      <c r="I34" s="93">
        <f t="shared" si="3"/>
        <v>-139</v>
      </c>
      <c r="J34" s="88">
        <f t="shared" si="7"/>
        <v>0.52837837837837842</v>
      </c>
      <c r="K34" s="88">
        <f t="shared" si="8"/>
        <v>0.63822525597269619</v>
      </c>
      <c r="L34" s="87">
        <f t="shared" si="9"/>
        <v>-0.10984687759431777</v>
      </c>
    </row>
    <row r="35" spans="1:12" x14ac:dyDescent="0.4">
      <c r="A35" s="37" t="s">
        <v>109</v>
      </c>
      <c r="B35" s="167">
        <f>'２月(月間)'!B35-'[2]2月動向1-20)'!B34</f>
        <v>220</v>
      </c>
      <c r="C35" s="120">
        <f>'２月(月間)'!C35-'[2]2月動向1-20)'!C34</f>
        <v>313</v>
      </c>
      <c r="D35" s="82">
        <f t="shared" si="0"/>
        <v>0.70287539936102239</v>
      </c>
      <c r="E35" s="92">
        <f t="shared" si="1"/>
        <v>-93</v>
      </c>
      <c r="F35" s="120">
        <f>'２月(月間)'!F35-'[2]2月動向1-20)'!F34</f>
        <v>389</v>
      </c>
      <c r="G35" s="120">
        <f>'２月(月間)'!G35-'[2]2月動向1-20)'!G34</f>
        <v>450</v>
      </c>
      <c r="H35" s="82">
        <f t="shared" si="2"/>
        <v>0.86444444444444446</v>
      </c>
      <c r="I35" s="92">
        <f t="shared" si="3"/>
        <v>-61</v>
      </c>
      <c r="J35" s="82">
        <f t="shared" si="7"/>
        <v>0.56555269922879181</v>
      </c>
      <c r="K35" s="82">
        <f t="shared" si="8"/>
        <v>0.69555555555555559</v>
      </c>
      <c r="L35" s="81">
        <f t="shared" si="9"/>
        <v>-0.13000285632676378</v>
      </c>
    </row>
    <row r="36" spans="1:12" x14ac:dyDescent="0.4">
      <c r="A36" s="38" t="s">
        <v>108</v>
      </c>
      <c r="B36" s="167">
        <f>'２月(月間)'!B36-'[2]2月動向1-20)'!B35</f>
        <v>171</v>
      </c>
      <c r="C36" s="120">
        <f>'２月(月間)'!C36-'[2]2月動向1-20)'!C35</f>
        <v>248</v>
      </c>
      <c r="D36" s="84">
        <f t="shared" si="0"/>
        <v>0.68951612903225812</v>
      </c>
      <c r="E36" s="91">
        <f t="shared" si="1"/>
        <v>-77</v>
      </c>
      <c r="F36" s="120">
        <f>'２月(月間)'!F36-'[2]2月動向1-20)'!F35</f>
        <v>351</v>
      </c>
      <c r="G36" s="120">
        <f>'２月(月間)'!G36-'[2]2月動向1-20)'!G35</f>
        <v>429</v>
      </c>
      <c r="H36" s="84">
        <f t="shared" si="2"/>
        <v>0.81818181818181823</v>
      </c>
      <c r="I36" s="91">
        <f t="shared" si="3"/>
        <v>-78</v>
      </c>
      <c r="J36" s="84">
        <f t="shared" si="7"/>
        <v>0.48717948717948717</v>
      </c>
      <c r="K36" s="84">
        <f t="shared" si="8"/>
        <v>0.57808857808857805</v>
      </c>
      <c r="L36" s="89">
        <f t="shared" si="9"/>
        <v>-9.0909090909090884E-2</v>
      </c>
    </row>
    <row r="37" spans="1:12" s="57" customFormat="1" x14ac:dyDescent="0.4">
      <c r="A37" s="66" t="s">
        <v>85</v>
      </c>
      <c r="B37" s="223">
        <f>B38+B54</f>
        <v>64358</v>
      </c>
      <c r="C37" s="223">
        <f>C38+C54</f>
        <v>80277</v>
      </c>
      <c r="D37" s="76">
        <f t="shared" si="0"/>
        <v>0.80169911680805217</v>
      </c>
      <c r="E37" s="77">
        <f t="shared" si="1"/>
        <v>-15919</v>
      </c>
      <c r="F37" s="223">
        <f>F38+F54</f>
        <v>92997</v>
      </c>
      <c r="G37" s="223">
        <f>G38+G54</f>
        <v>113335</v>
      </c>
      <c r="H37" s="76">
        <f t="shared" si="2"/>
        <v>0.82054969779856179</v>
      </c>
      <c r="I37" s="77">
        <f t="shared" si="3"/>
        <v>-20338</v>
      </c>
      <c r="J37" s="76">
        <f t="shared" si="7"/>
        <v>0.69204382937083997</v>
      </c>
      <c r="K37" s="76">
        <f t="shared" si="8"/>
        <v>0.70831605417567389</v>
      </c>
      <c r="L37" s="90">
        <f t="shared" si="9"/>
        <v>-1.6272224804833924E-2</v>
      </c>
    </row>
    <row r="38" spans="1:12" s="57" customFormat="1" x14ac:dyDescent="0.4">
      <c r="A38" s="69" t="s">
        <v>237</v>
      </c>
      <c r="B38" s="176">
        <f>SUM(B39:B53)</f>
        <v>64358</v>
      </c>
      <c r="C38" s="110">
        <f>SUM(C39:C53)</f>
        <v>80277</v>
      </c>
      <c r="D38" s="76">
        <f t="shared" si="0"/>
        <v>0.80169911680805217</v>
      </c>
      <c r="E38" s="175">
        <f t="shared" si="1"/>
        <v>-15919</v>
      </c>
      <c r="F38" s="176">
        <f>SUM(F39:F53)</f>
        <v>92997</v>
      </c>
      <c r="G38" s="110">
        <f>SUM(G39:G53)</f>
        <v>113335</v>
      </c>
      <c r="H38" s="76">
        <f t="shared" si="2"/>
        <v>0.82054969779856179</v>
      </c>
      <c r="I38" s="175">
        <f t="shared" si="3"/>
        <v>-20338</v>
      </c>
      <c r="J38" s="76">
        <f t="shared" si="7"/>
        <v>0.69204382937083997</v>
      </c>
      <c r="K38" s="76">
        <f t="shared" si="8"/>
        <v>0.70831605417567389</v>
      </c>
      <c r="L38" s="90">
        <f t="shared" si="9"/>
        <v>-1.6272224804833924E-2</v>
      </c>
    </row>
    <row r="39" spans="1:12" x14ac:dyDescent="0.4">
      <c r="A39" s="38" t="s">
        <v>84</v>
      </c>
      <c r="B39" s="174">
        <f>'２月(月間)'!B39-'[2]2月動向1-20)'!B38</f>
        <v>25789</v>
      </c>
      <c r="C39" s="118">
        <f>'２月(月間)'!C39-'[2]2月動向1-20)'!C38</f>
        <v>30558</v>
      </c>
      <c r="D39" s="98">
        <f t="shared" si="0"/>
        <v>0.8439361214739185</v>
      </c>
      <c r="E39" s="97">
        <f t="shared" si="1"/>
        <v>-4769</v>
      </c>
      <c r="F39" s="173">
        <f>'２月(月間)'!F39-'[2]2月動向1-20)'!F38</f>
        <v>35303</v>
      </c>
      <c r="G39" s="173">
        <f>'２月(月間)'!G39-'[2]2月動向1-20)'!G38</f>
        <v>40167</v>
      </c>
      <c r="H39" s="79">
        <f t="shared" si="2"/>
        <v>0.87890556924838803</v>
      </c>
      <c r="I39" s="91">
        <f t="shared" si="3"/>
        <v>-4864</v>
      </c>
      <c r="J39" s="84">
        <f t="shared" si="7"/>
        <v>0.73050448970342463</v>
      </c>
      <c r="K39" s="84">
        <f t="shared" si="8"/>
        <v>0.76077376951228626</v>
      </c>
      <c r="L39" s="89">
        <f t="shared" si="9"/>
        <v>-3.0269279808861627E-2</v>
      </c>
    </row>
    <row r="40" spans="1:12" x14ac:dyDescent="0.4">
      <c r="A40" s="38" t="s">
        <v>165</v>
      </c>
      <c r="B40" s="163">
        <f>'２月(月間)'!B40-'[2]2月動向1-20)'!B39</f>
        <v>1192</v>
      </c>
      <c r="C40" s="112">
        <f>'２月(月間)'!C40-'[2]2月動向1-20)'!C39</f>
        <v>1148</v>
      </c>
      <c r="D40" s="82">
        <f t="shared" si="0"/>
        <v>1.0383275261324041</v>
      </c>
      <c r="E40" s="97">
        <f t="shared" si="1"/>
        <v>44</v>
      </c>
      <c r="F40" s="163">
        <f>'２月(月間)'!F40-'[2]2月動向1-20)'!F39</f>
        <v>1728</v>
      </c>
      <c r="G40" s="163">
        <f>'２月(月間)'!G40-'[2]2月動向1-20)'!G39</f>
        <v>1929</v>
      </c>
      <c r="H40" s="79">
        <f t="shared" si="2"/>
        <v>0.89580093312597198</v>
      </c>
      <c r="I40" s="91">
        <f t="shared" si="3"/>
        <v>-201</v>
      </c>
      <c r="J40" s="84">
        <f t="shared" si="7"/>
        <v>0.68981481481481477</v>
      </c>
      <c r="K40" s="84">
        <f t="shared" si="8"/>
        <v>0.59512700881285641</v>
      </c>
      <c r="L40" s="89">
        <f t="shared" si="9"/>
        <v>9.4687806001958363E-2</v>
      </c>
    </row>
    <row r="41" spans="1:12" x14ac:dyDescent="0.4">
      <c r="A41" s="38" t="s">
        <v>105</v>
      </c>
      <c r="B41" s="163">
        <f>'２月(月間)'!B41-'[2]2月動向1-20)'!B40</f>
        <v>3799</v>
      </c>
      <c r="C41" s="112">
        <f>'２月(月間)'!C41-'[2]2月動向1-20)'!C40</f>
        <v>3214</v>
      </c>
      <c r="D41" s="82">
        <f t="shared" si="0"/>
        <v>1.1820161792159303</v>
      </c>
      <c r="E41" s="97">
        <f t="shared" si="1"/>
        <v>585</v>
      </c>
      <c r="F41" s="163">
        <f>'２月(月間)'!F41-'[2]2月動向1-20)'!F40</f>
        <v>4112</v>
      </c>
      <c r="G41" s="163">
        <f>'２月(月間)'!G41-'[2]2月動向1-20)'!G40</f>
        <v>4716</v>
      </c>
      <c r="H41" s="79">
        <f t="shared" si="2"/>
        <v>0.87192536047497882</v>
      </c>
      <c r="I41" s="91">
        <f t="shared" si="3"/>
        <v>-604</v>
      </c>
      <c r="J41" s="84">
        <f t="shared" si="7"/>
        <v>0.92388132295719849</v>
      </c>
      <c r="K41" s="84">
        <f t="shared" si="8"/>
        <v>0.68150975402883796</v>
      </c>
      <c r="L41" s="89">
        <f t="shared" si="9"/>
        <v>0.24237156892836054</v>
      </c>
    </row>
    <row r="42" spans="1:12" x14ac:dyDescent="0.4">
      <c r="A42" s="44" t="s">
        <v>104</v>
      </c>
      <c r="B42" s="163">
        <f>'２月(月間)'!B42-'[2]2月動向1-20)'!B41</f>
        <v>4494</v>
      </c>
      <c r="C42" s="112">
        <f>'２月(月間)'!C42-'[2]2月動向1-20)'!C41</f>
        <v>8231</v>
      </c>
      <c r="D42" s="82">
        <f t="shared" si="0"/>
        <v>0.54598469201798083</v>
      </c>
      <c r="E42" s="97">
        <f t="shared" si="1"/>
        <v>-3737</v>
      </c>
      <c r="F42" s="165">
        <f>'２月(月間)'!F42-'[2]2月動向1-20)'!F41</f>
        <v>8568</v>
      </c>
      <c r="G42" s="165">
        <f>'２月(月間)'!G42-'[2]2月動向1-20)'!G41</f>
        <v>13914</v>
      </c>
      <c r="H42" s="79">
        <f t="shared" si="2"/>
        <v>0.61578266494178524</v>
      </c>
      <c r="I42" s="91">
        <f t="shared" si="3"/>
        <v>-5346</v>
      </c>
      <c r="J42" s="84">
        <f t="shared" si="7"/>
        <v>0.52450980392156865</v>
      </c>
      <c r="K42" s="84">
        <f t="shared" si="8"/>
        <v>0.59156245508121319</v>
      </c>
      <c r="L42" s="89">
        <f t="shared" si="9"/>
        <v>-6.7052651159644538E-2</v>
      </c>
    </row>
    <row r="43" spans="1:12" x14ac:dyDescent="0.4">
      <c r="A43" s="44" t="s">
        <v>103</v>
      </c>
      <c r="B43" s="165">
        <f>'２月(月間)'!B43-'[2]2月動向1-20)'!B42</f>
        <v>3570</v>
      </c>
      <c r="C43" s="164">
        <f>'２月(月間)'!C43-'[2]2月動向1-20)'!C42</f>
        <v>4880</v>
      </c>
      <c r="D43" s="82">
        <f t="shared" si="0"/>
        <v>0.73155737704918034</v>
      </c>
      <c r="E43" s="97">
        <f t="shared" si="1"/>
        <v>-1310</v>
      </c>
      <c r="F43" s="172">
        <f>'２月(月間)'!F43-'[2]2月動向1-20)'!F42</f>
        <v>5648</v>
      </c>
      <c r="G43" s="172">
        <f>'２月(月間)'!G43-'[2]2月動向1-20)'!G42</f>
        <v>6516</v>
      </c>
      <c r="H43" s="79">
        <f t="shared" si="2"/>
        <v>0.86678944137507674</v>
      </c>
      <c r="I43" s="91">
        <f t="shared" si="3"/>
        <v>-868</v>
      </c>
      <c r="J43" s="84">
        <f t="shared" si="7"/>
        <v>0.63208215297450421</v>
      </c>
      <c r="K43" s="84">
        <f t="shared" si="8"/>
        <v>0.74892572130141188</v>
      </c>
      <c r="L43" s="89">
        <f t="shared" si="9"/>
        <v>-0.11684356832690768</v>
      </c>
    </row>
    <row r="44" spans="1:12" x14ac:dyDescent="0.4">
      <c r="A44" s="38" t="s">
        <v>82</v>
      </c>
      <c r="B44" s="163">
        <f>'２月(月間)'!B44-'[2]2月動向1-20)'!B43</f>
        <v>10501</v>
      </c>
      <c r="C44" s="112">
        <f>'２月(月間)'!C44-'[2]2月動向1-20)'!C43</f>
        <v>12801</v>
      </c>
      <c r="D44" s="82">
        <f t="shared" si="0"/>
        <v>0.82032653698929769</v>
      </c>
      <c r="E44" s="97">
        <f t="shared" si="1"/>
        <v>-2300</v>
      </c>
      <c r="F44" s="163">
        <f>'２月(月間)'!F44-'[2]2月動向1-20)'!F43</f>
        <v>13905</v>
      </c>
      <c r="G44" s="163">
        <f>'２月(月間)'!G44-'[2]2月動向1-20)'!G43</f>
        <v>18621</v>
      </c>
      <c r="H44" s="79">
        <f t="shared" si="2"/>
        <v>0.74673755437409373</v>
      </c>
      <c r="I44" s="91">
        <f t="shared" si="3"/>
        <v>-4716</v>
      </c>
      <c r="J44" s="84">
        <f t="shared" si="7"/>
        <v>0.7551959726717008</v>
      </c>
      <c r="K44" s="84">
        <f t="shared" si="8"/>
        <v>0.68744965361688415</v>
      </c>
      <c r="L44" s="89">
        <f t="shared" si="9"/>
        <v>6.7746319054816651E-2</v>
      </c>
    </row>
    <row r="45" spans="1:12" x14ac:dyDescent="0.4">
      <c r="A45" s="38" t="s">
        <v>83</v>
      </c>
      <c r="B45" s="165">
        <f>'２月(月間)'!B45-'[2]2月動向1-20)'!B44</f>
        <v>5737</v>
      </c>
      <c r="C45" s="164">
        <f>'２月(月間)'!C45-'[2]2月動向1-20)'!C44</f>
        <v>7471</v>
      </c>
      <c r="D45" s="86">
        <f t="shared" si="0"/>
        <v>0.76790255655200113</v>
      </c>
      <c r="E45" s="97">
        <f t="shared" si="1"/>
        <v>-1734</v>
      </c>
      <c r="F45" s="163">
        <f>'２月(月間)'!F45-'[2]2月動向1-20)'!F44</f>
        <v>8640</v>
      </c>
      <c r="G45" s="163">
        <f>'２月(月間)'!G45-'[2]2月動向1-20)'!G44</f>
        <v>9981</v>
      </c>
      <c r="H45" s="79">
        <f t="shared" si="2"/>
        <v>0.86564472497745715</v>
      </c>
      <c r="I45" s="91">
        <f t="shared" si="3"/>
        <v>-1341</v>
      </c>
      <c r="J45" s="84">
        <f t="shared" si="7"/>
        <v>0.66400462962962958</v>
      </c>
      <c r="K45" s="84">
        <f t="shared" si="8"/>
        <v>0.74852219216511373</v>
      </c>
      <c r="L45" s="89">
        <f t="shared" si="9"/>
        <v>-8.4517562535484148E-2</v>
      </c>
    </row>
    <row r="46" spans="1:12" x14ac:dyDescent="0.4">
      <c r="A46" s="38" t="s">
        <v>81</v>
      </c>
      <c r="B46" s="163">
        <f>'２月(月間)'!B46-'[2]2月動向1-20)'!B45</f>
        <v>1667</v>
      </c>
      <c r="C46" s="112">
        <f>'２月(月間)'!C46-'[2]2月動向1-20)'!C45</f>
        <v>2163</v>
      </c>
      <c r="D46" s="84">
        <f t="shared" si="0"/>
        <v>0.77068885806749887</v>
      </c>
      <c r="E46" s="97">
        <f t="shared" si="1"/>
        <v>-496</v>
      </c>
      <c r="F46" s="167">
        <f>'２月(月間)'!F46-'[2]2月動向1-20)'!F45</f>
        <v>2160</v>
      </c>
      <c r="G46" s="167">
        <f>'２月(月間)'!G46-'[2]2月動向1-20)'!G45</f>
        <v>2511</v>
      </c>
      <c r="H46" s="79">
        <f t="shared" si="2"/>
        <v>0.86021505376344087</v>
      </c>
      <c r="I46" s="91">
        <f t="shared" si="3"/>
        <v>-351</v>
      </c>
      <c r="J46" s="84">
        <f t="shared" si="7"/>
        <v>0.77175925925925926</v>
      </c>
      <c r="K46" s="84">
        <f t="shared" si="8"/>
        <v>0.86140979689366781</v>
      </c>
      <c r="L46" s="89">
        <f t="shared" si="9"/>
        <v>-8.9650537634408556E-2</v>
      </c>
    </row>
    <row r="47" spans="1:12" x14ac:dyDescent="0.4">
      <c r="A47" s="38" t="s">
        <v>164</v>
      </c>
      <c r="B47" s="165">
        <f>'２月(月間)'!B47-'[2]2月動向1-20)'!B46</f>
        <v>644</v>
      </c>
      <c r="C47" s="164">
        <f>'２月(月間)'!C47-'[2]2月動向1-20)'!C46</f>
        <v>954</v>
      </c>
      <c r="D47" s="82">
        <f t="shared" si="0"/>
        <v>0.6750524109014675</v>
      </c>
      <c r="E47" s="97">
        <f t="shared" si="1"/>
        <v>-310</v>
      </c>
      <c r="F47" s="165">
        <f>'２月(月間)'!F47-'[2]2月動向1-20)'!F46</f>
        <v>1328</v>
      </c>
      <c r="G47" s="163">
        <f>'２月(月間)'!G47-'[2]2月動向1-20)'!G46</f>
        <v>1328</v>
      </c>
      <c r="H47" s="79">
        <f t="shared" si="2"/>
        <v>1</v>
      </c>
      <c r="I47" s="91">
        <f t="shared" si="3"/>
        <v>0</v>
      </c>
      <c r="J47" s="84">
        <f t="shared" si="7"/>
        <v>0.48493975903614456</v>
      </c>
      <c r="K47" s="84">
        <f t="shared" si="8"/>
        <v>0.71837349397590367</v>
      </c>
      <c r="L47" s="89">
        <f t="shared" si="9"/>
        <v>-0.23343373493975911</v>
      </c>
    </row>
    <row r="48" spans="1:12" x14ac:dyDescent="0.4">
      <c r="A48" s="38" t="s">
        <v>80</v>
      </c>
      <c r="B48" s="163">
        <f>'２月(月間)'!B48-'[2]2月動向1-20)'!B47</f>
        <v>1740</v>
      </c>
      <c r="C48" s="112">
        <f>'２月(月間)'!C48-'[2]2月動向1-20)'!C47</f>
        <v>2242</v>
      </c>
      <c r="D48" s="82">
        <f t="shared" si="0"/>
        <v>0.77609277430865298</v>
      </c>
      <c r="E48" s="97">
        <f t="shared" si="1"/>
        <v>-502</v>
      </c>
      <c r="F48" s="163">
        <f>'２月(月間)'!F48-'[2]2月動向1-20)'!F47</f>
        <v>2160</v>
      </c>
      <c r="G48" s="163">
        <f>'２月(月間)'!G48-'[2]2月動向1-20)'!G47</f>
        <v>2511</v>
      </c>
      <c r="H48" s="79">
        <f t="shared" si="2"/>
        <v>0.86021505376344087</v>
      </c>
      <c r="I48" s="91">
        <f t="shared" si="3"/>
        <v>-351</v>
      </c>
      <c r="J48" s="84">
        <f t="shared" si="7"/>
        <v>0.80555555555555558</v>
      </c>
      <c r="K48" s="84">
        <f t="shared" si="8"/>
        <v>0.89287136598964556</v>
      </c>
      <c r="L48" s="89">
        <f t="shared" si="9"/>
        <v>-8.731581043408998E-2</v>
      </c>
    </row>
    <row r="49" spans="1:12" x14ac:dyDescent="0.4">
      <c r="A49" s="44" t="s">
        <v>78</v>
      </c>
      <c r="B49" s="165">
        <f>'２月(月間)'!B49-'[2]2月動向1-20)'!B48</f>
        <v>1305</v>
      </c>
      <c r="C49" s="164">
        <f>'２月(月間)'!C49-'[2]2月動向1-20)'!C48</f>
        <v>1160</v>
      </c>
      <c r="D49" s="82">
        <f t="shared" si="0"/>
        <v>1.125</v>
      </c>
      <c r="E49" s="97">
        <f t="shared" si="1"/>
        <v>145</v>
      </c>
      <c r="F49" s="163">
        <f>'２月(月間)'!F49-'[2]2月動向1-20)'!F48</f>
        <v>2160</v>
      </c>
      <c r="G49" s="163">
        <f>'２月(月間)'!G49-'[2]2月動向1-20)'!G48</f>
        <v>2511</v>
      </c>
      <c r="H49" s="79">
        <f t="shared" si="2"/>
        <v>0.86021505376344087</v>
      </c>
      <c r="I49" s="91">
        <f t="shared" si="3"/>
        <v>-351</v>
      </c>
      <c r="J49" s="84">
        <f t="shared" si="7"/>
        <v>0.60416666666666663</v>
      </c>
      <c r="K49" s="79">
        <f t="shared" si="8"/>
        <v>0.46196734368777381</v>
      </c>
      <c r="L49" s="78">
        <f t="shared" si="9"/>
        <v>0.14219932297889282</v>
      </c>
    </row>
    <row r="50" spans="1:12" x14ac:dyDescent="0.4">
      <c r="A50" s="38" t="s">
        <v>79</v>
      </c>
      <c r="B50" s="165">
        <f>'２月(月間)'!B50-'[2]2月動向1-20)'!B49</f>
        <v>1083</v>
      </c>
      <c r="C50" s="164">
        <f>'２月(月間)'!C50-'[2]2月動向1-20)'!C49</f>
        <v>1412</v>
      </c>
      <c r="D50" s="82">
        <f t="shared" si="0"/>
        <v>0.76699716713881017</v>
      </c>
      <c r="E50" s="91">
        <f t="shared" si="1"/>
        <v>-329</v>
      </c>
      <c r="F50" s="165">
        <f>'２月(月間)'!F50-'[2]2月動向1-20)'!F49</f>
        <v>2160</v>
      </c>
      <c r="G50" s="165">
        <f>'２月(月間)'!G50-'[2]2月動向1-20)'!G49</f>
        <v>2510</v>
      </c>
      <c r="H50" s="84">
        <f t="shared" si="2"/>
        <v>0.8605577689243028</v>
      </c>
      <c r="I50" s="91">
        <f t="shared" si="3"/>
        <v>-350</v>
      </c>
      <c r="J50" s="84">
        <f t="shared" si="7"/>
        <v>0.50138888888888888</v>
      </c>
      <c r="K50" s="84">
        <f t="shared" si="8"/>
        <v>0.56254980079681272</v>
      </c>
      <c r="L50" s="89">
        <f t="shared" si="9"/>
        <v>-6.1160911907923832E-2</v>
      </c>
    </row>
    <row r="51" spans="1:12" x14ac:dyDescent="0.4">
      <c r="A51" s="38" t="s">
        <v>75</v>
      </c>
      <c r="B51" s="163">
        <f>'２月(月間)'!B51-'[2]2月動向1-20)'!B50</f>
        <v>1533</v>
      </c>
      <c r="C51" s="112">
        <f>'２月(月間)'!C51-'[2]2月動向1-20)'!C50</f>
        <v>2201</v>
      </c>
      <c r="D51" s="82">
        <f t="shared" si="0"/>
        <v>0.696501590186279</v>
      </c>
      <c r="E51" s="91">
        <f t="shared" si="1"/>
        <v>-668</v>
      </c>
      <c r="F51" s="163">
        <f>'２月(月間)'!F51-'[2]2月動向1-20)'!F50</f>
        <v>2865</v>
      </c>
      <c r="G51" s="163">
        <f>'２月(月間)'!G51-'[2]2月動向1-20)'!G50</f>
        <v>3402</v>
      </c>
      <c r="H51" s="84">
        <f t="shared" si="2"/>
        <v>0.8421516754850088</v>
      </c>
      <c r="I51" s="91">
        <f t="shared" si="3"/>
        <v>-537</v>
      </c>
      <c r="J51" s="84">
        <f t="shared" si="7"/>
        <v>0.53507853403141359</v>
      </c>
      <c r="K51" s="84">
        <f t="shared" si="8"/>
        <v>0.64697236919459145</v>
      </c>
      <c r="L51" s="89">
        <f t="shared" si="9"/>
        <v>-0.11189383516317786</v>
      </c>
    </row>
    <row r="52" spans="1:12" x14ac:dyDescent="0.4">
      <c r="A52" s="38" t="s">
        <v>77</v>
      </c>
      <c r="B52" s="165">
        <f>'２月(月間)'!B52-'[2]2月動向1-20)'!B51</f>
        <v>560</v>
      </c>
      <c r="C52" s="164">
        <f>'２月(月間)'!C52-'[2]2月動向1-20)'!C51</f>
        <v>941</v>
      </c>
      <c r="D52" s="82">
        <f t="shared" si="0"/>
        <v>0.59511158342189163</v>
      </c>
      <c r="E52" s="91">
        <f t="shared" si="1"/>
        <v>-381</v>
      </c>
      <c r="F52" s="163">
        <f>'２月(月間)'!F52-'[2]2月動向1-20)'!F51</f>
        <v>932</v>
      </c>
      <c r="G52" s="163">
        <f>'２月(月間)'!G52-'[2]2月動向1-20)'!G51</f>
        <v>1224</v>
      </c>
      <c r="H52" s="84">
        <f t="shared" si="2"/>
        <v>0.76143790849673199</v>
      </c>
      <c r="I52" s="91">
        <f t="shared" si="3"/>
        <v>-292</v>
      </c>
      <c r="J52" s="84">
        <f t="shared" si="7"/>
        <v>0.60085836909871249</v>
      </c>
      <c r="K52" s="84">
        <f t="shared" si="8"/>
        <v>0.76879084967320266</v>
      </c>
      <c r="L52" s="89">
        <f t="shared" si="9"/>
        <v>-0.16793248057449017</v>
      </c>
    </row>
    <row r="53" spans="1:12" x14ac:dyDescent="0.4">
      <c r="A53" s="38" t="s">
        <v>76</v>
      </c>
      <c r="B53" s="163">
        <f>'２月(月間)'!B53-'[2]2月動向1-20)'!B52</f>
        <v>744</v>
      </c>
      <c r="C53" s="112">
        <f>'２月(月間)'!C53-'[2]2月動向1-20)'!C52</f>
        <v>901</v>
      </c>
      <c r="D53" s="82">
        <f t="shared" si="0"/>
        <v>0.82574916759156491</v>
      </c>
      <c r="E53" s="91">
        <f t="shared" si="1"/>
        <v>-157</v>
      </c>
      <c r="F53" s="165">
        <f>'２月(月間)'!F53-'[2]2月動向1-20)'!F52</f>
        <v>1328</v>
      </c>
      <c r="G53" s="165">
        <f>'２月(月間)'!G53-'[2]2月動向1-20)'!G52</f>
        <v>1494</v>
      </c>
      <c r="H53" s="84">
        <f t="shared" si="2"/>
        <v>0.88888888888888884</v>
      </c>
      <c r="I53" s="91">
        <f t="shared" si="3"/>
        <v>-166</v>
      </c>
      <c r="J53" s="84">
        <f t="shared" si="7"/>
        <v>0.56024096385542166</v>
      </c>
      <c r="K53" s="84">
        <f t="shared" si="8"/>
        <v>0.60307898259705484</v>
      </c>
      <c r="L53" s="89">
        <f t="shared" si="9"/>
        <v>-4.2838018741633177E-2</v>
      </c>
    </row>
    <row r="54" spans="1:12" x14ac:dyDescent="0.4">
      <c r="A54" s="69" t="s">
        <v>236</v>
      </c>
      <c r="B54" s="227"/>
      <c r="C54" s="227"/>
      <c r="D54" s="225"/>
      <c r="E54" s="226"/>
      <c r="F54" s="227"/>
      <c r="G54" s="227"/>
      <c r="H54" s="225"/>
      <c r="I54" s="226"/>
      <c r="J54" s="225"/>
      <c r="K54" s="225"/>
      <c r="L54" s="224"/>
    </row>
    <row r="55" spans="1:12" x14ac:dyDescent="0.4">
      <c r="A55" s="37" t="s">
        <v>235</v>
      </c>
      <c r="B55" s="227"/>
      <c r="C55" s="228"/>
      <c r="D55" s="225"/>
      <c r="E55" s="226"/>
      <c r="F55" s="228"/>
      <c r="G55" s="227"/>
      <c r="H55" s="225"/>
      <c r="I55" s="226"/>
      <c r="J55" s="225"/>
      <c r="K55" s="225"/>
      <c r="L55" s="224"/>
    </row>
    <row r="56" spans="1:12" x14ac:dyDescent="0.4">
      <c r="A56" s="33" t="s">
        <v>234</v>
      </c>
      <c r="B56" s="227"/>
      <c r="C56" s="228"/>
      <c r="D56" s="225"/>
      <c r="E56" s="226"/>
      <c r="F56" s="228"/>
      <c r="G56" s="227"/>
      <c r="H56" s="225"/>
      <c r="I56" s="226"/>
      <c r="J56" s="225"/>
      <c r="K56" s="225"/>
      <c r="L56" s="224"/>
    </row>
    <row r="57" spans="1:12" x14ac:dyDescent="0.4">
      <c r="A57" s="66" t="s">
        <v>92</v>
      </c>
      <c r="B57" s="162"/>
      <c r="C57" s="162"/>
      <c r="D57" s="160"/>
      <c r="E57" s="161"/>
      <c r="F57" s="162"/>
      <c r="G57" s="162"/>
      <c r="H57" s="160"/>
      <c r="I57" s="161"/>
      <c r="J57" s="160"/>
      <c r="K57" s="160"/>
      <c r="L57" s="159"/>
    </row>
    <row r="58" spans="1:12" x14ac:dyDescent="0.4">
      <c r="A58" s="109" t="s">
        <v>163</v>
      </c>
      <c r="B58" s="204"/>
      <c r="C58" s="203"/>
      <c r="D58" s="156"/>
      <c r="E58" s="155"/>
      <c r="F58" s="204"/>
      <c r="G58" s="203"/>
      <c r="H58" s="156"/>
      <c r="I58" s="155"/>
      <c r="J58" s="154"/>
      <c r="K58" s="154"/>
      <c r="L58" s="153"/>
    </row>
    <row r="59" spans="1:12" s="27" customFormat="1" x14ac:dyDescent="0.4">
      <c r="A59" s="33" t="s">
        <v>123</v>
      </c>
      <c r="B59" s="194"/>
      <c r="C59" s="193"/>
      <c r="D59" s="128"/>
      <c r="E59" s="127"/>
      <c r="F59" s="194"/>
      <c r="G59" s="193"/>
      <c r="H59" s="128"/>
      <c r="I59" s="127"/>
      <c r="J59" s="126"/>
      <c r="K59" s="126"/>
      <c r="L59" s="125"/>
    </row>
    <row r="60" spans="1:12" x14ac:dyDescent="0.4">
      <c r="A60" s="27" t="s">
        <v>233</v>
      </c>
      <c r="C60" s="30"/>
      <c r="E60" s="61"/>
      <c r="G60" s="30"/>
      <c r="I60" s="61"/>
      <c r="K60" s="30"/>
    </row>
    <row r="61" spans="1:12" x14ac:dyDescent="0.4">
      <c r="A61" s="27" t="s">
        <v>232</v>
      </c>
      <c r="C61" s="30"/>
      <c r="E61" s="61"/>
      <c r="G61" s="30"/>
      <c r="I61" s="61"/>
      <c r="K61" s="30"/>
    </row>
    <row r="62" spans="1:12" s="27" customFormat="1" x14ac:dyDescent="0.4">
      <c r="A62" s="27" t="s">
        <v>231</v>
      </c>
      <c r="B62" s="28"/>
      <c r="C62" s="28"/>
      <c r="F62" s="28"/>
      <c r="G62" s="28"/>
      <c r="J62" s="28"/>
      <c r="K62" s="28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2009年2月下旬航空旅客輸送実績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３月(月間)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255</v>
      </c>
      <c r="C4" s="277" t="s">
        <v>254</v>
      </c>
      <c r="D4" s="261" t="s">
        <v>90</v>
      </c>
      <c r="E4" s="261"/>
      <c r="F4" s="258" t="s">
        <v>255</v>
      </c>
      <c r="G4" s="258" t="s">
        <v>254</v>
      </c>
      <c r="H4" s="261" t="s">
        <v>90</v>
      </c>
      <c r="I4" s="261"/>
      <c r="J4" s="258" t="s">
        <v>255</v>
      </c>
      <c r="K4" s="258" t="s">
        <v>254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571811</v>
      </c>
      <c r="C6" s="110">
        <v>600022</v>
      </c>
      <c r="D6" s="76">
        <v>0.95298339060901105</v>
      </c>
      <c r="E6" s="77">
        <v>-28211</v>
      </c>
      <c r="F6" s="110">
        <v>753479</v>
      </c>
      <c r="G6" s="110">
        <v>784794</v>
      </c>
      <c r="H6" s="76">
        <v>0.96009780910659359</v>
      </c>
      <c r="I6" s="77">
        <v>-31315</v>
      </c>
      <c r="J6" s="76">
        <v>0.75889440847057454</v>
      </c>
      <c r="K6" s="76">
        <v>0.76455987176252627</v>
      </c>
      <c r="L6" s="90">
        <v>-5.6654632919517223E-3</v>
      </c>
    </row>
    <row r="7" spans="1:17" s="57" customFormat="1" x14ac:dyDescent="0.4">
      <c r="A7" s="66" t="s">
        <v>87</v>
      </c>
      <c r="B7" s="110">
        <v>271279</v>
      </c>
      <c r="C7" s="110">
        <v>280562</v>
      </c>
      <c r="D7" s="76">
        <v>0.96691283922983151</v>
      </c>
      <c r="E7" s="77">
        <v>-9283</v>
      </c>
      <c r="F7" s="110">
        <v>353826</v>
      </c>
      <c r="G7" s="110">
        <v>364975</v>
      </c>
      <c r="H7" s="76">
        <v>0.96945270223987945</v>
      </c>
      <c r="I7" s="77">
        <v>-11149</v>
      </c>
      <c r="J7" s="76">
        <v>0.76670171214099581</v>
      </c>
      <c r="K7" s="76">
        <v>0.76871566545653813</v>
      </c>
      <c r="L7" s="90">
        <v>-2.0139533155423273E-3</v>
      </c>
    </row>
    <row r="8" spans="1:17" x14ac:dyDescent="0.4">
      <c r="A8" s="69" t="s">
        <v>244</v>
      </c>
      <c r="B8" s="121">
        <v>218194</v>
      </c>
      <c r="C8" s="121">
        <v>231388</v>
      </c>
      <c r="D8" s="88">
        <v>0.942978892595986</v>
      </c>
      <c r="E8" s="74">
        <v>-13194</v>
      </c>
      <c r="F8" s="121">
        <v>282472</v>
      </c>
      <c r="G8" s="121">
        <v>297091</v>
      </c>
      <c r="H8" s="88">
        <v>0.95079285471454877</v>
      </c>
      <c r="I8" s="74">
        <v>-14619</v>
      </c>
      <c r="J8" s="88">
        <v>0.77244470248378605</v>
      </c>
      <c r="K8" s="88">
        <v>0.77884553890895381</v>
      </c>
      <c r="L8" s="87">
        <v>-6.4008364251677552E-3</v>
      </c>
    </row>
    <row r="9" spans="1:17" x14ac:dyDescent="0.4">
      <c r="A9" s="37" t="s">
        <v>84</v>
      </c>
      <c r="B9" s="191">
        <v>137998</v>
      </c>
      <c r="C9" s="191">
        <v>135031</v>
      </c>
      <c r="D9" s="82">
        <v>1.0219727321874237</v>
      </c>
      <c r="E9" s="83">
        <v>2967</v>
      </c>
      <c r="F9" s="191">
        <v>173425</v>
      </c>
      <c r="G9" s="191">
        <v>168111</v>
      </c>
      <c r="H9" s="82">
        <v>1.0316100671580086</v>
      </c>
      <c r="I9" s="83">
        <v>5314</v>
      </c>
      <c r="J9" s="82">
        <v>0.79572149344096876</v>
      </c>
      <c r="K9" s="82">
        <v>0.80322524998364175</v>
      </c>
      <c r="L9" s="81">
        <v>-7.5037565426729902E-3</v>
      </c>
    </row>
    <row r="10" spans="1:17" x14ac:dyDescent="0.4">
      <c r="A10" s="38" t="s">
        <v>86</v>
      </c>
      <c r="B10" s="183">
        <v>11665</v>
      </c>
      <c r="C10" s="183">
        <v>12650</v>
      </c>
      <c r="D10" s="84">
        <v>0.92213438735177866</v>
      </c>
      <c r="E10" s="71">
        <v>-985</v>
      </c>
      <c r="F10" s="183">
        <v>15500</v>
      </c>
      <c r="G10" s="183">
        <v>15500</v>
      </c>
      <c r="H10" s="84">
        <v>1</v>
      </c>
      <c r="I10" s="71">
        <v>0</v>
      </c>
      <c r="J10" s="84">
        <v>0.75258064516129031</v>
      </c>
      <c r="K10" s="84">
        <v>0.81612903225806455</v>
      </c>
      <c r="L10" s="89">
        <v>-6.3548387096774239E-2</v>
      </c>
    </row>
    <row r="11" spans="1:17" x14ac:dyDescent="0.4">
      <c r="A11" s="38" t="s">
        <v>104</v>
      </c>
      <c r="B11" s="183">
        <v>18690</v>
      </c>
      <c r="C11" s="183">
        <v>24158</v>
      </c>
      <c r="D11" s="84">
        <v>0.77365675966553527</v>
      </c>
      <c r="E11" s="71">
        <v>-5468</v>
      </c>
      <c r="F11" s="183">
        <v>24039</v>
      </c>
      <c r="G11" s="183">
        <v>31682</v>
      </c>
      <c r="H11" s="84">
        <v>0.75875891673505458</v>
      </c>
      <c r="I11" s="71">
        <v>-7643</v>
      </c>
      <c r="J11" s="84">
        <v>0.77748658430051165</v>
      </c>
      <c r="K11" s="84">
        <v>0.76251499274035728</v>
      </c>
      <c r="L11" s="89">
        <v>1.4971591560154374E-2</v>
      </c>
    </row>
    <row r="12" spans="1:17" x14ac:dyDescent="0.4">
      <c r="A12" s="38" t="s">
        <v>82</v>
      </c>
      <c r="B12" s="183">
        <v>21124</v>
      </c>
      <c r="C12" s="183">
        <v>20934</v>
      </c>
      <c r="D12" s="84">
        <v>1.0090761440718448</v>
      </c>
      <c r="E12" s="71">
        <v>190</v>
      </c>
      <c r="F12" s="183">
        <v>30432</v>
      </c>
      <c r="G12" s="183">
        <v>29312</v>
      </c>
      <c r="H12" s="84">
        <v>1.0382096069868996</v>
      </c>
      <c r="I12" s="71">
        <v>1120</v>
      </c>
      <c r="J12" s="84">
        <v>0.69413774973711884</v>
      </c>
      <c r="K12" s="84">
        <v>0.71417849344978168</v>
      </c>
      <c r="L12" s="89">
        <v>-2.0040743712662845E-2</v>
      </c>
    </row>
    <row r="13" spans="1:17" x14ac:dyDescent="0.4">
      <c r="A13" s="38" t="s">
        <v>83</v>
      </c>
      <c r="B13" s="183">
        <v>28169</v>
      </c>
      <c r="C13" s="183">
        <v>29794</v>
      </c>
      <c r="D13" s="84">
        <v>0.94545881721151914</v>
      </c>
      <c r="E13" s="71">
        <v>-1625</v>
      </c>
      <c r="F13" s="183">
        <v>38347</v>
      </c>
      <c r="G13" s="183">
        <v>41911</v>
      </c>
      <c r="H13" s="84">
        <v>0.9149626589678127</v>
      </c>
      <c r="I13" s="71">
        <v>-3564</v>
      </c>
      <c r="J13" s="84">
        <v>0.734581583957024</v>
      </c>
      <c r="K13" s="84">
        <v>0.71088735654124213</v>
      </c>
      <c r="L13" s="89">
        <v>2.3694227415781866E-2</v>
      </c>
    </row>
    <row r="14" spans="1:17" x14ac:dyDescent="0.4">
      <c r="A14" s="40" t="s">
        <v>243</v>
      </c>
      <c r="B14" s="183">
        <v>0</v>
      </c>
      <c r="C14" s="182">
        <v>0</v>
      </c>
      <c r="D14" s="35" t="e">
        <v>#DIV/0!</v>
      </c>
      <c r="E14" s="36">
        <v>0</v>
      </c>
      <c r="F14" s="183">
        <v>0</v>
      </c>
      <c r="G14" s="182">
        <v>0</v>
      </c>
      <c r="H14" s="84" t="e">
        <v>#DIV/0!</v>
      </c>
      <c r="I14" s="71">
        <v>0</v>
      </c>
      <c r="J14" s="84" t="e">
        <v>#DIV/0!</v>
      </c>
      <c r="K14" s="84" t="e">
        <v>#DIV/0!</v>
      </c>
      <c r="L14" s="89" t="e">
        <v>#DIV/0!</v>
      </c>
    </row>
    <row r="15" spans="1:17" s="27" customFormat="1" x14ac:dyDescent="0.4">
      <c r="A15" s="44" t="s">
        <v>242</v>
      </c>
      <c r="B15" s="182">
        <v>0</v>
      </c>
      <c r="C15" s="182">
        <v>7114</v>
      </c>
      <c r="D15" s="35">
        <v>0</v>
      </c>
      <c r="E15" s="36">
        <v>-7114</v>
      </c>
      <c r="F15" s="182">
        <v>0</v>
      </c>
      <c r="G15" s="182">
        <v>8091</v>
      </c>
      <c r="H15" s="35">
        <v>0</v>
      </c>
      <c r="I15" s="48">
        <v>-8091</v>
      </c>
      <c r="J15" s="35" t="e">
        <v>#DIV/0!</v>
      </c>
      <c r="K15" s="35">
        <v>0.8792485477691262</v>
      </c>
      <c r="L15" s="34" t="e">
        <v>#DIV/0!</v>
      </c>
    </row>
    <row r="16" spans="1:17" x14ac:dyDescent="0.4">
      <c r="A16" s="44" t="s">
        <v>174</v>
      </c>
      <c r="B16" s="185">
        <v>548</v>
      </c>
      <c r="C16" s="185">
        <v>1707</v>
      </c>
      <c r="D16" s="79">
        <v>0.32103104862331577</v>
      </c>
      <c r="E16" s="70">
        <v>-1159</v>
      </c>
      <c r="F16" s="185">
        <v>729</v>
      </c>
      <c r="G16" s="185">
        <v>2484</v>
      </c>
      <c r="H16" s="42">
        <v>0.29347826086956524</v>
      </c>
      <c r="I16" s="70">
        <v>-1755</v>
      </c>
      <c r="J16" s="79">
        <v>0.75171467764060351</v>
      </c>
      <c r="K16" s="79">
        <v>0.6871980676328503</v>
      </c>
      <c r="L16" s="78">
        <v>6.4516610007753217E-2</v>
      </c>
    </row>
    <row r="17" spans="1:12" x14ac:dyDescent="0.4">
      <c r="A17" s="69" t="s">
        <v>241</v>
      </c>
      <c r="B17" s="121">
        <v>51081</v>
      </c>
      <c r="C17" s="121">
        <v>47075</v>
      </c>
      <c r="D17" s="88">
        <v>1.0850982474774296</v>
      </c>
      <c r="E17" s="74">
        <v>4006</v>
      </c>
      <c r="F17" s="121">
        <v>68348</v>
      </c>
      <c r="G17" s="121">
        <v>64790</v>
      </c>
      <c r="H17" s="88">
        <v>1.054915882080568</v>
      </c>
      <c r="I17" s="74">
        <v>3558</v>
      </c>
      <c r="J17" s="88">
        <v>0.74736641891496458</v>
      </c>
      <c r="K17" s="88">
        <v>0.72657817564438953</v>
      </c>
      <c r="L17" s="87">
        <v>2.0788243270575046E-2</v>
      </c>
    </row>
    <row r="18" spans="1:12" x14ac:dyDescent="0.4">
      <c r="A18" s="37" t="s">
        <v>240</v>
      </c>
      <c r="B18" s="191">
        <v>0</v>
      </c>
      <c r="C18" s="186">
        <v>3307</v>
      </c>
      <c r="D18" s="82">
        <v>0</v>
      </c>
      <c r="E18" s="83">
        <v>-3307</v>
      </c>
      <c r="F18" s="191">
        <v>0</v>
      </c>
      <c r="G18" s="186">
        <v>4800</v>
      </c>
      <c r="H18" s="82">
        <v>0</v>
      </c>
      <c r="I18" s="83">
        <v>-4800</v>
      </c>
      <c r="J18" s="82" t="e">
        <v>#DIV/0!</v>
      </c>
      <c r="K18" s="82">
        <v>0.68895833333333334</v>
      </c>
      <c r="L18" s="81" t="e">
        <v>#DIV/0!</v>
      </c>
    </row>
    <row r="19" spans="1:12" x14ac:dyDescent="0.4">
      <c r="A19" s="38" t="s">
        <v>104</v>
      </c>
      <c r="B19" s="183">
        <v>3362</v>
      </c>
      <c r="C19" s="182">
        <v>2503</v>
      </c>
      <c r="D19" s="84">
        <v>1.3431881741909708</v>
      </c>
      <c r="E19" s="71">
        <v>859</v>
      </c>
      <c r="F19" s="183">
        <v>4610</v>
      </c>
      <c r="G19" s="182">
        <v>4495</v>
      </c>
      <c r="H19" s="84">
        <v>1.0255839822024471</v>
      </c>
      <c r="I19" s="71">
        <v>115</v>
      </c>
      <c r="J19" s="84">
        <v>0.72928416485900216</v>
      </c>
      <c r="K19" s="84">
        <v>0.55684093437152393</v>
      </c>
      <c r="L19" s="89">
        <v>0.17244323048747823</v>
      </c>
    </row>
    <row r="20" spans="1:12" x14ac:dyDescent="0.4">
      <c r="A20" s="38" t="s">
        <v>123</v>
      </c>
      <c r="B20" s="183">
        <v>3329</v>
      </c>
      <c r="C20" s="182">
        <v>3100</v>
      </c>
      <c r="D20" s="84">
        <v>1.0738709677419356</v>
      </c>
      <c r="E20" s="71">
        <v>229</v>
      </c>
      <c r="F20" s="183">
        <v>4500</v>
      </c>
      <c r="G20" s="182">
        <v>4510</v>
      </c>
      <c r="H20" s="84">
        <v>0.99778270509977829</v>
      </c>
      <c r="I20" s="71">
        <v>-10</v>
      </c>
      <c r="J20" s="84">
        <v>0.73977777777777776</v>
      </c>
      <c r="K20" s="84">
        <v>0.68736141906873616</v>
      </c>
      <c r="L20" s="89">
        <v>5.2416358709041599E-2</v>
      </c>
    </row>
    <row r="21" spans="1:12" x14ac:dyDescent="0.4">
      <c r="A21" s="38" t="s">
        <v>172</v>
      </c>
      <c r="B21" s="183">
        <v>7008</v>
      </c>
      <c r="C21" s="182">
        <v>7875</v>
      </c>
      <c r="D21" s="84">
        <v>0.88990476190476187</v>
      </c>
      <c r="E21" s="71">
        <v>-867</v>
      </c>
      <c r="F21" s="183">
        <v>9285</v>
      </c>
      <c r="G21" s="182">
        <v>9150</v>
      </c>
      <c r="H21" s="84">
        <v>1.0147540983606558</v>
      </c>
      <c r="I21" s="71">
        <v>135</v>
      </c>
      <c r="J21" s="84">
        <v>0.7547657512116317</v>
      </c>
      <c r="K21" s="84">
        <v>0.86065573770491799</v>
      </c>
      <c r="L21" s="89">
        <v>-0.10588998649328629</v>
      </c>
    </row>
    <row r="22" spans="1:12" x14ac:dyDescent="0.4">
      <c r="A22" s="38" t="s">
        <v>171</v>
      </c>
      <c r="B22" s="185">
        <v>3261</v>
      </c>
      <c r="C22" s="184">
        <v>3319</v>
      </c>
      <c r="D22" s="79">
        <v>0.98252485688460378</v>
      </c>
      <c r="E22" s="70">
        <v>-58</v>
      </c>
      <c r="F22" s="185">
        <v>4650</v>
      </c>
      <c r="G22" s="184">
        <v>4650</v>
      </c>
      <c r="H22" s="79">
        <v>1</v>
      </c>
      <c r="I22" s="70">
        <v>0</v>
      </c>
      <c r="J22" s="79">
        <v>0.70129032258064516</v>
      </c>
      <c r="K22" s="79">
        <v>0.71376344086021504</v>
      </c>
      <c r="L22" s="78">
        <v>-1.2473118279569873E-2</v>
      </c>
    </row>
    <row r="23" spans="1:12" x14ac:dyDescent="0.4">
      <c r="A23" s="44" t="s">
        <v>170</v>
      </c>
      <c r="B23" s="183">
        <v>0</v>
      </c>
      <c r="C23" s="182">
        <v>0</v>
      </c>
      <c r="D23" s="84" t="e">
        <v>#DIV/0!</v>
      </c>
      <c r="E23" s="71">
        <v>0</v>
      </c>
      <c r="F23" s="183">
        <v>0</v>
      </c>
      <c r="G23" s="182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4" t="s">
        <v>119</v>
      </c>
      <c r="B24" s="183">
        <v>3180</v>
      </c>
      <c r="C24" s="182">
        <v>3644</v>
      </c>
      <c r="D24" s="84">
        <v>0.87266739846322727</v>
      </c>
      <c r="E24" s="71">
        <v>-464</v>
      </c>
      <c r="F24" s="183">
        <v>4650</v>
      </c>
      <c r="G24" s="182">
        <v>4650</v>
      </c>
      <c r="H24" s="84">
        <v>1</v>
      </c>
      <c r="I24" s="71">
        <v>0</v>
      </c>
      <c r="J24" s="84">
        <v>0.68387096774193545</v>
      </c>
      <c r="K24" s="84">
        <v>0.78365591397849466</v>
      </c>
      <c r="L24" s="89">
        <v>-9.9784946236559202E-2</v>
      </c>
    </row>
    <row r="25" spans="1:12" x14ac:dyDescent="0.4">
      <c r="A25" s="38" t="s">
        <v>169</v>
      </c>
      <c r="B25" s="183">
        <v>3407</v>
      </c>
      <c r="C25" s="182">
        <v>3046</v>
      </c>
      <c r="D25" s="84">
        <v>1.118516086671044</v>
      </c>
      <c r="E25" s="71">
        <v>361</v>
      </c>
      <c r="F25" s="183">
        <v>4650</v>
      </c>
      <c r="G25" s="182">
        <v>4650</v>
      </c>
      <c r="H25" s="84">
        <v>1</v>
      </c>
      <c r="I25" s="71">
        <v>0</v>
      </c>
      <c r="J25" s="84">
        <v>0.73268817204301073</v>
      </c>
      <c r="K25" s="84">
        <v>0.65505376344086019</v>
      </c>
      <c r="L25" s="89">
        <v>7.763440860215054E-2</v>
      </c>
    </row>
    <row r="26" spans="1:12" x14ac:dyDescent="0.4">
      <c r="A26" s="38" t="s">
        <v>239</v>
      </c>
      <c r="B26" s="183">
        <v>4108</v>
      </c>
      <c r="C26" s="182">
        <v>0</v>
      </c>
      <c r="D26" s="84" t="e">
        <v>#DIV/0!</v>
      </c>
      <c r="E26" s="71">
        <v>4108</v>
      </c>
      <c r="F26" s="183">
        <v>4645</v>
      </c>
      <c r="G26" s="182">
        <v>0</v>
      </c>
      <c r="H26" s="84" t="e">
        <v>#DIV/0!</v>
      </c>
      <c r="I26" s="71">
        <v>4645</v>
      </c>
      <c r="J26" s="84">
        <v>0.88439181916038756</v>
      </c>
      <c r="K26" s="84" t="e">
        <v>#DIV/0!</v>
      </c>
      <c r="L26" s="89" t="e">
        <v>#DIV/0!</v>
      </c>
    </row>
    <row r="27" spans="1:12" x14ac:dyDescent="0.4">
      <c r="A27" s="38" t="s">
        <v>116</v>
      </c>
      <c r="B27" s="185">
        <v>3295</v>
      </c>
      <c r="C27" s="184">
        <v>1900</v>
      </c>
      <c r="D27" s="79">
        <v>1.7342105263157894</v>
      </c>
      <c r="E27" s="70">
        <v>1395</v>
      </c>
      <c r="F27" s="185">
        <v>4495</v>
      </c>
      <c r="G27" s="184">
        <v>2545</v>
      </c>
      <c r="H27" s="79">
        <v>1.7662082514734774</v>
      </c>
      <c r="I27" s="70">
        <v>1950</v>
      </c>
      <c r="J27" s="79">
        <v>0.7330367074527252</v>
      </c>
      <c r="K27" s="79">
        <v>0.74656188605108054</v>
      </c>
      <c r="L27" s="78">
        <v>-1.3525178598355336E-2</v>
      </c>
    </row>
    <row r="28" spans="1:12" x14ac:dyDescent="0.4">
      <c r="A28" s="44" t="s">
        <v>115</v>
      </c>
      <c r="B28" s="183">
        <v>0</v>
      </c>
      <c r="C28" s="182">
        <v>1296</v>
      </c>
      <c r="D28" s="84">
        <v>0</v>
      </c>
      <c r="E28" s="71">
        <v>-1296</v>
      </c>
      <c r="F28" s="183">
        <v>0</v>
      </c>
      <c r="G28" s="182">
        <v>2100</v>
      </c>
      <c r="H28" s="84">
        <v>0</v>
      </c>
      <c r="I28" s="71">
        <v>-2100</v>
      </c>
      <c r="J28" s="84" t="e">
        <v>#DIV/0!</v>
      </c>
      <c r="K28" s="84">
        <v>0.6171428571428571</v>
      </c>
      <c r="L28" s="89" t="e">
        <v>#DIV/0!</v>
      </c>
    </row>
    <row r="29" spans="1:12" x14ac:dyDescent="0.4">
      <c r="A29" s="38" t="s">
        <v>114</v>
      </c>
      <c r="B29" s="183">
        <v>3816</v>
      </c>
      <c r="C29" s="182">
        <v>3613</v>
      </c>
      <c r="D29" s="84">
        <v>1.0561859950179906</v>
      </c>
      <c r="E29" s="71">
        <v>203</v>
      </c>
      <c r="F29" s="183">
        <v>4800</v>
      </c>
      <c r="G29" s="182">
        <v>4645</v>
      </c>
      <c r="H29" s="84">
        <v>1.0333692142088267</v>
      </c>
      <c r="I29" s="71">
        <v>155</v>
      </c>
      <c r="J29" s="84">
        <v>0.79500000000000004</v>
      </c>
      <c r="K29" s="84">
        <v>0.77782561894510227</v>
      </c>
      <c r="L29" s="89">
        <v>1.7174381054897769E-2</v>
      </c>
    </row>
    <row r="30" spans="1:12" x14ac:dyDescent="0.4">
      <c r="A30" s="44" t="s">
        <v>113</v>
      </c>
      <c r="B30" s="185">
        <v>0</v>
      </c>
      <c r="C30" s="184">
        <v>3080</v>
      </c>
      <c r="D30" s="79">
        <v>0</v>
      </c>
      <c r="E30" s="70">
        <v>-3080</v>
      </c>
      <c r="F30" s="185">
        <v>0</v>
      </c>
      <c r="G30" s="184">
        <v>4650</v>
      </c>
      <c r="H30" s="79">
        <v>0</v>
      </c>
      <c r="I30" s="70">
        <v>-4650</v>
      </c>
      <c r="J30" s="79" t="e">
        <v>#DIV/0!</v>
      </c>
      <c r="K30" s="79">
        <v>0.66236559139784945</v>
      </c>
      <c r="L30" s="78" t="e">
        <v>#DIV/0!</v>
      </c>
    </row>
    <row r="31" spans="1:12" x14ac:dyDescent="0.4">
      <c r="A31" s="44" t="s">
        <v>112</v>
      </c>
      <c r="B31" s="185">
        <v>3743</v>
      </c>
      <c r="C31" s="184">
        <v>3686</v>
      </c>
      <c r="D31" s="79">
        <v>1.0154639175257731</v>
      </c>
      <c r="E31" s="70">
        <v>57</v>
      </c>
      <c r="F31" s="185">
        <v>4650</v>
      </c>
      <c r="G31" s="184">
        <v>4650</v>
      </c>
      <c r="H31" s="79">
        <v>1</v>
      </c>
      <c r="I31" s="70">
        <v>0</v>
      </c>
      <c r="J31" s="79">
        <v>0.80494623655913977</v>
      </c>
      <c r="K31" s="79">
        <v>0.79268817204301079</v>
      </c>
      <c r="L31" s="78">
        <v>1.2258064516128986E-2</v>
      </c>
    </row>
    <row r="32" spans="1:12" x14ac:dyDescent="0.4">
      <c r="A32" s="38" t="s">
        <v>167</v>
      </c>
      <c r="B32" s="183">
        <v>3464</v>
      </c>
      <c r="C32" s="182">
        <v>3688</v>
      </c>
      <c r="D32" s="84">
        <v>0.93926247288503251</v>
      </c>
      <c r="E32" s="71">
        <v>-224</v>
      </c>
      <c r="F32" s="183">
        <v>4650</v>
      </c>
      <c r="G32" s="182">
        <v>4650</v>
      </c>
      <c r="H32" s="84">
        <v>1</v>
      </c>
      <c r="I32" s="71">
        <v>0</v>
      </c>
      <c r="J32" s="84">
        <v>0.74494623655913983</v>
      </c>
      <c r="K32" s="84">
        <v>0.79311827956989245</v>
      </c>
      <c r="L32" s="89">
        <v>-4.8172043010752619E-2</v>
      </c>
    </row>
    <row r="33" spans="1:12" x14ac:dyDescent="0.4">
      <c r="A33" s="44" t="s">
        <v>166</v>
      </c>
      <c r="B33" s="185">
        <v>9108</v>
      </c>
      <c r="C33" s="184">
        <v>3018</v>
      </c>
      <c r="D33" s="79">
        <v>3.017892644135189</v>
      </c>
      <c r="E33" s="70">
        <v>6090</v>
      </c>
      <c r="F33" s="185">
        <v>12763</v>
      </c>
      <c r="G33" s="184">
        <v>4645</v>
      </c>
      <c r="H33" s="79">
        <v>2.747685683530678</v>
      </c>
      <c r="I33" s="70">
        <v>8118</v>
      </c>
      <c r="J33" s="79">
        <v>0.71362532319987459</v>
      </c>
      <c r="K33" s="79">
        <v>0.64973089343379975</v>
      </c>
      <c r="L33" s="78">
        <v>6.3894429766074845E-2</v>
      </c>
    </row>
    <row r="34" spans="1:12" x14ac:dyDescent="0.4">
      <c r="A34" s="69" t="s">
        <v>238</v>
      </c>
      <c r="B34" s="121">
        <v>2004</v>
      </c>
      <c r="C34" s="121">
        <v>2099</v>
      </c>
      <c r="D34" s="88">
        <v>0.95474035254883283</v>
      </c>
      <c r="E34" s="74">
        <v>-95</v>
      </c>
      <c r="F34" s="121">
        <v>3006</v>
      </c>
      <c r="G34" s="121">
        <v>3094</v>
      </c>
      <c r="H34" s="88">
        <v>0.97155785391079508</v>
      </c>
      <c r="I34" s="74">
        <v>-88</v>
      </c>
      <c r="J34" s="88">
        <v>0.66666666666666663</v>
      </c>
      <c r="K34" s="88">
        <v>0.67840982546864903</v>
      </c>
      <c r="L34" s="87">
        <v>-1.1743158801982401E-2</v>
      </c>
    </row>
    <row r="35" spans="1:12" x14ac:dyDescent="0.4">
      <c r="A35" s="37" t="s">
        <v>109</v>
      </c>
      <c r="B35" s="191">
        <v>1262</v>
      </c>
      <c r="C35" s="186">
        <v>1320</v>
      </c>
      <c r="D35" s="82">
        <v>0.95606060606060606</v>
      </c>
      <c r="E35" s="83">
        <v>-58</v>
      </c>
      <c r="F35" s="191">
        <v>1797</v>
      </c>
      <c r="G35" s="186">
        <v>1885</v>
      </c>
      <c r="H35" s="82">
        <v>0.95331564986737405</v>
      </c>
      <c r="I35" s="83">
        <v>-88</v>
      </c>
      <c r="J35" s="82">
        <v>0.70228158041179745</v>
      </c>
      <c r="K35" s="82">
        <v>0.70026525198938994</v>
      </c>
      <c r="L35" s="81">
        <v>2.0163284224075095E-3</v>
      </c>
    </row>
    <row r="36" spans="1:12" x14ac:dyDescent="0.4">
      <c r="A36" s="38" t="s">
        <v>108</v>
      </c>
      <c r="B36" s="183">
        <v>742</v>
      </c>
      <c r="C36" s="182">
        <v>779</v>
      </c>
      <c r="D36" s="84">
        <v>0.95250320924261878</v>
      </c>
      <c r="E36" s="71">
        <v>-37</v>
      </c>
      <c r="F36" s="183">
        <v>1209</v>
      </c>
      <c r="G36" s="182">
        <v>1209</v>
      </c>
      <c r="H36" s="84">
        <v>1</v>
      </c>
      <c r="I36" s="71">
        <v>0</v>
      </c>
      <c r="J36" s="84">
        <v>0.61373035566583956</v>
      </c>
      <c r="K36" s="84">
        <v>0.6443341604631927</v>
      </c>
      <c r="L36" s="89">
        <v>-3.060380479735314E-2</v>
      </c>
    </row>
    <row r="37" spans="1:12" s="57" customFormat="1" x14ac:dyDescent="0.4">
      <c r="A37" s="66" t="s">
        <v>85</v>
      </c>
      <c r="B37" s="223">
        <v>281823</v>
      </c>
      <c r="C37" s="223">
        <v>297411</v>
      </c>
      <c r="D37" s="76">
        <v>0.94758768169301066</v>
      </c>
      <c r="E37" s="77">
        <v>-15588</v>
      </c>
      <c r="F37" s="223">
        <v>371755</v>
      </c>
      <c r="G37" s="223">
        <v>393519</v>
      </c>
      <c r="H37" s="76">
        <v>0.94469390296275402</v>
      </c>
      <c r="I37" s="77">
        <v>-21764</v>
      </c>
      <c r="J37" s="76">
        <v>0.75808798805665023</v>
      </c>
      <c r="K37" s="76">
        <v>0.75577291058373297</v>
      </c>
      <c r="L37" s="90">
        <v>2.3150774729172596E-3</v>
      </c>
    </row>
    <row r="38" spans="1:12" s="57" customFormat="1" x14ac:dyDescent="0.4">
      <c r="A38" s="69" t="s">
        <v>237</v>
      </c>
      <c r="B38" s="110">
        <v>279765</v>
      </c>
      <c r="C38" s="110">
        <v>297411</v>
      </c>
      <c r="D38" s="76">
        <v>0.94066796453392776</v>
      </c>
      <c r="E38" s="77">
        <v>-17646</v>
      </c>
      <c r="F38" s="110">
        <v>368863</v>
      </c>
      <c r="G38" s="110">
        <v>393519</v>
      </c>
      <c r="H38" s="76">
        <v>0.93734482960162024</v>
      </c>
      <c r="I38" s="77">
        <v>-24656</v>
      </c>
      <c r="J38" s="76">
        <v>0.75845232511799776</v>
      </c>
      <c r="K38" s="76">
        <v>0.75577291058373297</v>
      </c>
      <c r="L38" s="90">
        <v>2.6794145342647901E-3</v>
      </c>
    </row>
    <row r="39" spans="1:12" x14ac:dyDescent="0.4">
      <c r="A39" s="38" t="s">
        <v>84</v>
      </c>
      <c r="B39" s="182">
        <v>113210</v>
      </c>
      <c r="C39" s="190">
        <v>113805</v>
      </c>
      <c r="D39" s="98">
        <v>0.99477175871007428</v>
      </c>
      <c r="E39" s="70">
        <v>-595</v>
      </c>
      <c r="F39" s="189">
        <v>140995</v>
      </c>
      <c r="G39" s="182">
        <v>141315</v>
      </c>
      <c r="H39" s="79">
        <v>0.99773555531967595</v>
      </c>
      <c r="I39" s="71">
        <v>-320</v>
      </c>
      <c r="J39" s="84">
        <v>0.80293627433596937</v>
      </c>
      <c r="K39" s="84">
        <v>0.80532852138838762</v>
      </c>
      <c r="L39" s="89">
        <v>-2.3922470524182504E-3</v>
      </c>
    </row>
    <row r="40" spans="1:12" x14ac:dyDescent="0.4">
      <c r="A40" s="38" t="s">
        <v>165</v>
      </c>
      <c r="B40" s="182">
        <v>4582</v>
      </c>
      <c r="C40" s="182">
        <v>4792</v>
      </c>
      <c r="D40" s="82">
        <v>0.95617696160267107</v>
      </c>
      <c r="E40" s="70">
        <v>-210</v>
      </c>
      <c r="F40" s="183">
        <v>6688</v>
      </c>
      <c r="G40" s="182">
        <v>6695</v>
      </c>
      <c r="H40" s="79">
        <v>0.99895444361463781</v>
      </c>
      <c r="I40" s="71">
        <v>-7</v>
      </c>
      <c r="J40" s="84">
        <v>0.68510765550239239</v>
      </c>
      <c r="K40" s="84">
        <v>0.71575802837938762</v>
      </c>
      <c r="L40" s="89">
        <v>-3.0650372876995235E-2</v>
      </c>
    </row>
    <row r="41" spans="1:12" x14ac:dyDescent="0.4">
      <c r="A41" s="38" t="s">
        <v>105</v>
      </c>
      <c r="B41" s="182">
        <v>15034</v>
      </c>
      <c r="C41" s="182">
        <v>12707</v>
      </c>
      <c r="D41" s="82">
        <v>1.1831274100889273</v>
      </c>
      <c r="E41" s="70">
        <v>2327</v>
      </c>
      <c r="F41" s="183">
        <v>15934</v>
      </c>
      <c r="G41" s="182">
        <v>16244</v>
      </c>
      <c r="H41" s="79">
        <v>0.98091603053435117</v>
      </c>
      <c r="I41" s="71">
        <v>-310</v>
      </c>
      <c r="J41" s="84">
        <v>0.94351700765658342</v>
      </c>
      <c r="K41" s="84">
        <v>0.782258064516129</v>
      </c>
      <c r="L41" s="89">
        <v>0.16125894314045441</v>
      </c>
    </row>
    <row r="42" spans="1:12" x14ac:dyDescent="0.4">
      <c r="A42" s="44" t="s">
        <v>104</v>
      </c>
      <c r="B42" s="182">
        <v>24860</v>
      </c>
      <c r="C42" s="182">
        <v>30597</v>
      </c>
      <c r="D42" s="82">
        <v>0.81249795731607677</v>
      </c>
      <c r="E42" s="70">
        <v>-5737</v>
      </c>
      <c r="F42" s="183">
        <v>34083</v>
      </c>
      <c r="G42" s="182">
        <v>47214</v>
      </c>
      <c r="H42" s="79">
        <v>0.72188333968738083</v>
      </c>
      <c r="I42" s="71">
        <v>-13131</v>
      </c>
      <c r="J42" s="84">
        <v>0.72939588651233755</v>
      </c>
      <c r="K42" s="84">
        <v>0.64804930740881939</v>
      </c>
      <c r="L42" s="89">
        <v>8.1346579103518168E-2</v>
      </c>
    </row>
    <row r="43" spans="1:12" x14ac:dyDescent="0.4">
      <c r="A43" s="44" t="s">
        <v>103</v>
      </c>
      <c r="B43" s="182">
        <v>16643</v>
      </c>
      <c r="C43" s="182">
        <v>17857</v>
      </c>
      <c r="D43" s="82">
        <v>0.932015456123649</v>
      </c>
      <c r="E43" s="70">
        <v>-1214</v>
      </c>
      <c r="F43" s="183">
        <v>23101</v>
      </c>
      <c r="G43" s="182">
        <v>22444</v>
      </c>
      <c r="H43" s="79">
        <v>1.0292728568882552</v>
      </c>
      <c r="I43" s="71">
        <v>657</v>
      </c>
      <c r="J43" s="84">
        <v>0.7204450023808493</v>
      </c>
      <c r="K43" s="84">
        <v>0.79562466583496705</v>
      </c>
      <c r="L43" s="89">
        <v>-7.5179663454117751E-2</v>
      </c>
    </row>
    <row r="44" spans="1:12" x14ac:dyDescent="0.4">
      <c r="A44" s="38" t="s">
        <v>82</v>
      </c>
      <c r="B44" s="182">
        <v>37539</v>
      </c>
      <c r="C44" s="182">
        <v>43519</v>
      </c>
      <c r="D44" s="82">
        <v>0.86258875433718607</v>
      </c>
      <c r="E44" s="70">
        <v>-5980</v>
      </c>
      <c r="F44" s="183">
        <v>53092</v>
      </c>
      <c r="G44" s="182">
        <v>64045</v>
      </c>
      <c r="H44" s="79">
        <v>0.82897962370208444</v>
      </c>
      <c r="I44" s="71">
        <v>-10953</v>
      </c>
      <c r="J44" s="84">
        <v>0.70705567693814508</v>
      </c>
      <c r="K44" s="84">
        <v>0.67950659692403781</v>
      </c>
      <c r="L44" s="89">
        <v>2.7549080014107274E-2</v>
      </c>
    </row>
    <row r="45" spans="1:12" x14ac:dyDescent="0.4">
      <c r="A45" s="38" t="s">
        <v>83</v>
      </c>
      <c r="B45" s="182">
        <v>26645</v>
      </c>
      <c r="C45" s="182">
        <v>30160</v>
      </c>
      <c r="D45" s="82">
        <v>0.88345490716180375</v>
      </c>
      <c r="E45" s="70">
        <v>-3515</v>
      </c>
      <c r="F45" s="188">
        <v>35910</v>
      </c>
      <c r="G45" s="182">
        <v>34979</v>
      </c>
      <c r="H45" s="79">
        <v>1.0266159695817489</v>
      </c>
      <c r="I45" s="71">
        <v>931</v>
      </c>
      <c r="J45" s="84">
        <v>0.74199387357282098</v>
      </c>
      <c r="K45" s="84">
        <v>0.8622316246890992</v>
      </c>
      <c r="L45" s="89">
        <v>-0.12023775111627821</v>
      </c>
    </row>
    <row r="46" spans="1:12" x14ac:dyDescent="0.4">
      <c r="A46" s="38" t="s">
        <v>81</v>
      </c>
      <c r="B46" s="182">
        <v>7244</v>
      </c>
      <c r="C46" s="182">
        <v>7412</v>
      </c>
      <c r="D46" s="82">
        <v>0.97733405288720998</v>
      </c>
      <c r="E46" s="70">
        <v>-168</v>
      </c>
      <c r="F46" s="187">
        <v>8370</v>
      </c>
      <c r="G46" s="182">
        <v>8649</v>
      </c>
      <c r="H46" s="79">
        <v>0.967741935483871</v>
      </c>
      <c r="I46" s="71">
        <v>-279</v>
      </c>
      <c r="J46" s="84">
        <v>0.86547192353643965</v>
      </c>
      <c r="K46" s="84">
        <v>0.8569776852815354</v>
      </c>
      <c r="L46" s="89">
        <v>8.4942382549042517E-3</v>
      </c>
    </row>
    <row r="47" spans="1:12" x14ac:dyDescent="0.4">
      <c r="A47" s="38" t="s">
        <v>164</v>
      </c>
      <c r="B47" s="182">
        <v>3110</v>
      </c>
      <c r="C47" s="186">
        <v>3446</v>
      </c>
      <c r="D47" s="82">
        <v>0.90249564712710384</v>
      </c>
      <c r="E47" s="70">
        <v>-336</v>
      </c>
      <c r="F47" s="183">
        <v>5146</v>
      </c>
      <c r="G47" s="182">
        <v>5146</v>
      </c>
      <c r="H47" s="79">
        <v>1</v>
      </c>
      <c r="I47" s="71">
        <v>0</v>
      </c>
      <c r="J47" s="84">
        <v>0.60435289545277882</v>
      </c>
      <c r="K47" s="84">
        <v>0.66964632724446171</v>
      </c>
      <c r="L47" s="89">
        <v>-6.5293431791682899E-2</v>
      </c>
    </row>
    <row r="48" spans="1:12" x14ac:dyDescent="0.4">
      <c r="A48" s="38" t="s">
        <v>80</v>
      </c>
      <c r="B48" s="182">
        <v>7700</v>
      </c>
      <c r="C48" s="182">
        <v>8169</v>
      </c>
      <c r="D48" s="82">
        <v>0.94258783204798624</v>
      </c>
      <c r="E48" s="70">
        <v>-469</v>
      </c>
      <c r="F48" s="185">
        <v>8370</v>
      </c>
      <c r="G48" s="182">
        <v>8649</v>
      </c>
      <c r="H48" s="79">
        <v>0.967741935483871</v>
      </c>
      <c r="I48" s="71">
        <v>-279</v>
      </c>
      <c r="J48" s="84">
        <v>0.9199522102747909</v>
      </c>
      <c r="K48" s="84">
        <v>0.94450225459590709</v>
      </c>
      <c r="L48" s="89">
        <v>-2.4550044321116182E-2</v>
      </c>
    </row>
    <row r="49" spans="1:12" x14ac:dyDescent="0.4">
      <c r="A49" s="44" t="s">
        <v>78</v>
      </c>
      <c r="B49" s="182">
        <v>4792</v>
      </c>
      <c r="C49" s="184">
        <v>4656</v>
      </c>
      <c r="D49" s="82">
        <v>1.029209621993127</v>
      </c>
      <c r="E49" s="70">
        <v>136</v>
      </c>
      <c r="F49" s="183">
        <v>8370</v>
      </c>
      <c r="G49" s="182">
        <v>8649</v>
      </c>
      <c r="H49" s="79">
        <v>0.967741935483871</v>
      </c>
      <c r="I49" s="71">
        <v>-279</v>
      </c>
      <c r="J49" s="84">
        <v>0.57252090800477895</v>
      </c>
      <c r="K49" s="79">
        <v>0.53832813041970173</v>
      </c>
      <c r="L49" s="78">
        <v>3.4192777585077216E-2</v>
      </c>
    </row>
    <row r="50" spans="1:12" x14ac:dyDescent="0.4">
      <c r="A50" s="38" t="s">
        <v>79</v>
      </c>
      <c r="B50" s="182">
        <v>5465</v>
      </c>
      <c r="C50" s="182">
        <v>5800</v>
      </c>
      <c r="D50" s="82">
        <v>0.9422413793103448</v>
      </c>
      <c r="E50" s="71">
        <v>-335</v>
      </c>
      <c r="F50" s="183">
        <v>8370</v>
      </c>
      <c r="G50" s="182">
        <v>8370</v>
      </c>
      <c r="H50" s="84">
        <v>1</v>
      </c>
      <c r="I50" s="71">
        <v>0</v>
      </c>
      <c r="J50" s="84">
        <v>0.65292712066905612</v>
      </c>
      <c r="K50" s="84">
        <v>0.69295101553166072</v>
      </c>
      <c r="L50" s="89">
        <v>-4.0023894862604603E-2</v>
      </c>
    </row>
    <row r="51" spans="1:12" x14ac:dyDescent="0.4">
      <c r="A51" s="38" t="s">
        <v>75</v>
      </c>
      <c r="B51" s="182">
        <v>6903</v>
      </c>
      <c r="C51" s="182">
        <v>7997</v>
      </c>
      <c r="D51" s="82">
        <v>0.86319869951231709</v>
      </c>
      <c r="E51" s="71">
        <v>-1094</v>
      </c>
      <c r="F51" s="183">
        <v>10983</v>
      </c>
      <c r="G51" s="182">
        <v>11758</v>
      </c>
      <c r="H51" s="84">
        <v>0.93408742983500592</v>
      </c>
      <c r="I51" s="71">
        <v>-775</v>
      </c>
      <c r="J51" s="84">
        <v>0.62851679868888277</v>
      </c>
      <c r="K51" s="84">
        <v>0.68013267562510626</v>
      </c>
      <c r="L51" s="89">
        <v>-5.1615876936223493E-2</v>
      </c>
    </row>
    <row r="52" spans="1:12" x14ac:dyDescent="0.4">
      <c r="A52" s="38" t="s">
        <v>77</v>
      </c>
      <c r="B52" s="182">
        <v>2173</v>
      </c>
      <c r="C52" s="182">
        <v>3096</v>
      </c>
      <c r="D52" s="82">
        <v>0.70187338501291985</v>
      </c>
      <c r="E52" s="71">
        <v>-923</v>
      </c>
      <c r="F52" s="183">
        <v>3675</v>
      </c>
      <c r="G52" s="182">
        <v>4216</v>
      </c>
      <c r="H52" s="84">
        <v>0.87167931688804556</v>
      </c>
      <c r="I52" s="71">
        <v>-541</v>
      </c>
      <c r="J52" s="84">
        <v>0.59129251700680274</v>
      </c>
      <c r="K52" s="84">
        <v>0.73434535104364329</v>
      </c>
      <c r="L52" s="89">
        <v>-0.14305283403684055</v>
      </c>
    </row>
    <row r="53" spans="1:12" x14ac:dyDescent="0.4">
      <c r="A53" s="38" t="s">
        <v>76</v>
      </c>
      <c r="B53" s="182">
        <v>3428</v>
      </c>
      <c r="C53" s="182">
        <v>3398</v>
      </c>
      <c r="D53" s="82">
        <v>1.0088287227781048</v>
      </c>
      <c r="E53" s="71">
        <v>30</v>
      </c>
      <c r="F53" s="183">
        <v>5146</v>
      </c>
      <c r="G53" s="182">
        <v>5146</v>
      </c>
      <c r="H53" s="84">
        <v>1</v>
      </c>
      <c r="I53" s="71">
        <v>0</v>
      </c>
      <c r="J53" s="84">
        <v>0.66614846482705015</v>
      </c>
      <c r="K53" s="84">
        <v>0.66031869413136413</v>
      </c>
      <c r="L53" s="89">
        <v>5.8297706956860207E-3</v>
      </c>
    </row>
    <row r="54" spans="1:12" x14ac:dyDescent="0.4">
      <c r="A54" s="40" t="s">
        <v>119</v>
      </c>
      <c r="B54" s="192">
        <v>437</v>
      </c>
      <c r="C54" s="192">
        <v>0</v>
      </c>
      <c r="D54" s="86" t="e">
        <v>#DIV/0!</v>
      </c>
      <c r="E54" s="85">
        <v>437</v>
      </c>
      <c r="F54" s="205">
        <v>630</v>
      </c>
      <c r="G54" s="192">
        <v>0</v>
      </c>
      <c r="H54" s="86" t="e">
        <v>#DIV/0!</v>
      </c>
      <c r="I54" s="85">
        <v>630</v>
      </c>
      <c r="J54" s="86">
        <v>0.69365079365079363</v>
      </c>
      <c r="K54" s="86" t="e">
        <v>#DIV/0!</v>
      </c>
      <c r="L54" s="171" t="e">
        <v>#DIV/0!</v>
      </c>
    </row>
    <row r="55" spans="1:12" x14ac:dyDescent="0.4">
      <c r="A55" s="69" t="s">
        <v>236</v>
      </c>
      <c r="B55" s="222">
        <v>2058</v>
      </c>
      <c r="C55" s="222">
        <v>0</v>
      </c>
      <c r="D55" s="88" t="e">
        <v>#DIV/0!</v>
      </c>
      <c r="E55" s="74">
        <v>2058</v>
      </c>
      <c r="F55" s="222">
        <v>2892</v>
      </c>
      <c r="G55" s="222">
        <v>0</v>
      </c>
      <c r="H55" s="88" t="e">
        <v>#DIV/0!</v>
      </c>
      <c r="I55" s="74">
        <v>2892</v>
      </c>
      <c r="J55" s="88">
        <v>0.71161825726141081</v>
      </c>
      <c r="K55" s="88" t="e">
        <v>#DIV/0!</v>
      </c>
      <c r="L55" s="87" t="e">
        <v>#DIV/0!</v>
      </c>
    </row>
    <row r="56" spans="1:12" x14ac:dyDescent="0.4">
      <c r="A56" s="37" t="s">
        <v>235</v>
      </c>
      <c r="B56" s="186">
        <v>686</v>
      </c>
      <c r="C56" s="186">
        <v>0</v>
      </c>
      <c r="D56" s="82" t="e">
        <v>#DIV/0!</v>
      </c>
      <c r="E56" s="83">
        <v>686</v>
      </c>
      <c r="F56" s="186">
        <v>975</v>
      </c>
      <c r="G56" s="186">
        <v>0</v>
      </c>
      <c r="H56" s="82" t="e">
        <v>#DIV/0!</v>
      </c>
      <c r="I56" s="83">
        <v>975</v>
      </c>
      <c r="J56" s="82">
        <v>0.70358974358974358</v>
      </c>
      <c r="K56" s="82" t="e">
        <v>#DIV/0!</v>
      </c>
      <c r="L56" s="81" t="e">
        <v>#DIV/0!</v>
      </c>
    </row>
    <row r="57" spans="1:12" x14ac:dyDescent="0.4">
      <c r="A57" s="33" t="s">
        <v>234</v>
      </c>
      <c r="B57" s="182">
        <v>1372</v>
      </c>
      <c r="C57" s="182">
        <v>0</v>
      </c>
      <c r="D57" s="84" t="e">
        <v>#DIV/0!</v>
      </c>
      <c r="E57" s="71">
        <v>1372</v>
      </c>
      <c r="F57" s="182">
        <v>1917</v>
      </c>
      <c r="G57" s="182">
        <v>0</v>
      </c>
      <c r="H57" s="84" t="e">
        <v>#DIV/0!</v>
      </c>
      <c r="I57" s="71">
        <v>1917</v>
      </c>
      <c r="J57" s="84">
        <v>0.71570161711006786</v>
      </c>
      <c r="K57" s="84" t="e">
        <v>#DIV/0!</v>
      </c>
      <c r="L57" s="89" t="e">
        <v>#DIV/0!</v>
      </c>
    </row>
    <row r="58" spans="1:12" x14ac:dyDescent="0.4">
      <c r="A58" s="66" t="s">
        <v>92</v>
      </c>
      <c r="B58" s="110">
        <v>18709</v>
      </c>
      <c r="C58" s="110">
        <v>22049</v>
      </c>
      <c r="D58" s="76">
        <v>0.84851920722028207</v>
      </c>
      <c r="E58" s="77">
        <v>-3340</v>
      </c>
      <c r="F58" s="110">
        <v>27898</v>
      </c>
      <c r="G58" s="110">
        <v>26300</v>
      </c>
      <c r="H58" s="76">
        <v>1.0607604562737643</v>
      </c>
      <c r="I58" s="77">
        <v>1598</v>
      </c>
      <c r="J58" s="76">
        <v>0.67062154993189471</v>
      </c>
      <c r="K58" s="76">
        <v>0.83836501901140681</v>
      </c>
      <c r="L58" s="90">
        <v>-0.1677434690795121</v>
      </c>
    </row>
    <row r="59" spans="1:12" x14ac:dyDescent="0.4">
      <c r="A59" s="109" t="s">
        <v>163</v>
      </c>
      <c r="B59" s="181">
        <v>14862</v>
      </c>
      <c r="C59" s="181">
        <v>22049</v>
      </c>
      <c r="D59" s="107">
        <v>0.67404417433897224</v>
      </c>
      <c r="E59" s="106">
        <v>-7187</v>
      </c>
      <c r="F59" s="181">
        <v>19225</v>
      </c>
      <c r="G59" s="181">
        <v>26300</v>
      </c>
      <c r="H59" s="107">
        <v>0.73098859315589348</v>
      </c>
      <c r="I59" s="106">
        <v>-7075</v>
      </c>
      <c r="J59" s="105">
        <v>0.77305591677503249</v>
      </c>
      <c r="K59" s="105">
        <v>0.83836501901140681</v>
      </c>
      <c r="L59" s="104">
        <v>-6.5309102236374317E-2</v>
      </c>
    </row>
    <row r="60" spans="1:12" s="27" customFormat="1" x14ac:dyDescent="0.4">
      <c r="A60" s="33" t="s">
        <v>123</v>
      </c>
      <c r="B60" s="221">
        <v>3847</v>
      </c>
      <c r="C60" s="220">
        <v>0</v>
      </c>
      <c r="D60" s="95" t="e">
        <v>#DIV/0!</v>
      </c>
      <c r="E60" s="67">
        <v>3847</v>
      </c>
      <c r="F60" s="221">
        <v>8673</v>
      </c>
      <c r="G60" s="220">
        <v>0</v>
      </c>
      <c r="H60" s="95" t="e">
        <v>#DIV/0!</v>
      </c>
      <c r="I60" s="67">
        <v>8673</v>
      </c>
      <c r="J60" s="101">
        <v>0.44356047503747259</v>
      </c>
      <c r="K60" s="101" t="e">
        <v>#DIV/0!</v>
      </c>
      <c r="L60" s="100" t="e">
        <v>#DIV/0!</v>
      </c>
    </row>
    <row r="61" spans="1:12" x14ac:dyDescent="0.4">
      <c r="A61" s="27" t="s">
        <v>233</v>
      </c>
      <c r="C61" s="30"/>
      <c r="E61" s="61"/>
      <c r="G61" s="30"/>
      <c r="I61" s="61"/>
      <c r="K61" s="30"/>
    </row>
    <row r="62" spans="1:12" x14ac:dyDescent="0.4">
      <c r="A62" s="27" t="s">
        <v>232</v>
      </c>
    </row>
    <row r="63" spans="1:12" s="27" customFormat="1" x14ac:dyDescent="0.4">
      <c r="A63" s="27" t="s">
        <v>253</v>
      </c>
      <c r="B63" s="28"/>
      <c r="C63" s="28"/>
      <c r="F63" s="28"/>
      <c r="G63" s="28"/>
      <c r="J63" s="28"/>
      <c r="K63" s="28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2009年3月月間航空旅客輸送実績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28" customWidth="1"/>
    <col min="4" max="5" width="11.25" style="27" customWidth="1"/>
    <col min="6" max="7" width="11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３月(上旬)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259</v>
      </c>
      <c r="C4" s="277" t="s">
        <v>258</v>
      </c>
      <c r="D4" s="270" t="s">
        <v>90</v>
      </c>
      <c r="E4" s="270"/>
      <c r="F4" s="267" t="s">
        <v>259</v>
      </c>
      <c r="G4" s="267" t="s">
        <v>258</v>
      </c>
      <c r="H4" s="270" t="s">
        <v>90</v>
      </c>
      <c r="I4" s="270"/>
      <c r="J4" s="267" t="s">
        <v>259</v>
      </c>
      <c r="K4" s="267" t="s">
        <v>258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165813</v>
      </c>
      <c r="C6" s="145">
        <v>184137</v>
      </c>
      <c r="D6" s="65">
        <v>0.90048713729451446</v>
      </c>
      <c r="E6" s="80">
        <v>-18324</v>
      </c>
      <c r="F6" s="145">
        <v>225953</v>
      </c>
      <c r="G6" s="145">
        <v>240551</v>
      </c>
      <c r="H6" s="65">
        <v>0.9393143241973636</v>
      </c>
      <c r="I6" s="80">
        <v>-14598</v>
      </c>
      <c r="J6" s="65">
        <v>0.73383845312963314</v>
      </c>
      <c r="K6" s="65">
        <v>0.7654800853041559</v>
      </c>
      <c r="L6" s="75">
        <v>-3.164163217452276E-2</v>
      </c>
    </row>
    <row r="7" spans="1:17" s="29" customFormat="1" x14ac:dyDescent="0.4">
      <c r="A7" s="66" t="s">
        <v>87</v>
      </c>
      <c r="B7" s="145">
        <v>81418</v>
      </c>
      <c r="C7" s="145">
        <v>88393</v>
      </c>
      <c r="D7" s="65">
        <v>0.92109103662054692</v>
      </c>
      <c r="E7" s="80">
        <v>-6975</v>
      </c>
      <c r="F7" s="145">
        <v>109578</v>
      </c>
      <c r="G7" s="145">
        <v>115010</v>
      </c>
      <c r="H7" s="65">
        <v>0.95276932440657336</v>
      </c>
      <c r="I7" s="80">
        <v>-5432</v>
      </c>
      <c r="J7" s="65">
        <v>0.74301410867144868</v>
      </c>
      <c r="K7" s="65">
        <v>0.76856795061299021</v>
      </c>
      <c r="L7" s="75">
        <v>-2.5553841941541533E-2</v>
      </c>
    </row>
    <row r="8" spans="1:17" x14ac:dyDescent="0.4">
      <c r="A8" s="69" t="s">
        <v>244</v>
      </c>
      <c r="B8" s="146">
        <v>65593</v>
      </c>
      <c r="C8" s="146">
        <v>73452</v>
      </c>
      <c r="D8" s="68">
        <v>0.89300495561727389</v>
      </c>
      <c r="E8" s="73">
        <v>-7859</v>
      </c>
      <c r="F8" s="146">
        <v>86271</v>
      </c>
      <c r="G8" s="146">
        <v>92824</v>
      </c>
      <c r="H8" s="68">
        <v>0.92940403343962763</v>
      </c>
      <c r="I8" s="73">
        <v>-6553</v>
      </c>
      <c r="J8" s="68">
        <v>0.76031343093275838</v>
      </c>
      <c r="K8" s="68">
        <v>0.79130397311040246</v>
      </c>
      <c r="L8" s="72">
        <v>-3.0990542177644076E-2</v>
      </c>
    </row>
    <row r="9" spans="1:17" x14ac:dyDescent="0.4">
      <c r="A9" s="37" t="s">
        <v>84</v>
      </c>
      <c r="B9" s="191">
        <v>41654</v>
      </c>
      <c r="C9" s="191">
        <v>42833</v>
      </c>
      <c r="D9" s="45">
        <v>0.97247449396493357</v>
      </c>
      <c r="E9" s="51">
        <v>-1179</v>
      </c>
      <c r="F9" s="191">
        <v>52626</v>
      </c>
      <c r="G9" s="191">
        <v>53053</v>
      </c>
      <c r="H9" s="45">
        <v>0.99195144478163344</v>
      </c>
      <c r="I9" s="51">
        <v>-427</v>
      </c>
      <c r="J9" s="45">
        <v>0.79150990004940525</v>
      </c>
      <c r="K9" s="45">
        <v>0.8073624488718828</v>
      </c>
      <c r="L9" s="58">
        <v>-1.5852548822477552E-2</v>
      </c>
    </row>
    <row r="10" spans="1:17" x14ac:dyDescent="0.4">
      <c r="A10" s="38" t="s">
        <v>86</v>
      </c>
      <c r="B10" s="183">
        <v>3331</v>
      </c>
      <c r="C10" s="183">
        <v>4245</v>
      </c>
      <c r="D10" s="35">
        <v>0.78468786808009428</v>
      </c>
      <c r="E10" s="36">
        <v>-914</v>
      </c>
      <c r="F10" s="183">
        <v>5000</v>
      </c>
      <c r="G10" s="183">
        <v>5000</v>
      </c>
      <c r="H10" s="35">
        <v>1</v>
      </c>
      <c r="I10" s="36">
        <v>0</v>
      </c>
      <c r="J10" s="35">
        <v>0.66620000000000001</v>
      </c>
      <c r="K10" s="35">
        <v>0.84899999999999998</v>
      </c>
      <c r="L10" s="34">
        <v>-0.18279999999999996</v>
      </c>
    </row>
    <row r="11" spans="1:17" x14ac:dyDescent="0.4">
      <c r="A11" s="38" t="s">
        <v>104</v>
      </c>
      <c r="B11" s="183">
        <v>5390</v>
      </c>
      <c r="C11" s="183">
        <v>8074</v>
      </c>
      <c r="D11" s="35">
        <v>0.66757493188010897</v>
      </c>
      <c r="E11" s="36">
        <v>-2684</v>
      </c>
      <c r="F11" s="183">
        <v>6705</v>
      </c>
      <c r="G11" s="183">
        <v>10220</v>
      </c>
      <c r="H11" s="35">
        <v>0.65606653620352251</v>
      </c>
      <c r="I11" s="36">
        <v>-3515</v>
      </c>
      <c r="J11" s="35">
        <v>0.80387770320656227</v>
      </c>
      <c r="K11" s="35">
        <v>0.79001956947162422</v>
      </c>
      <c r="L11" s="34">
        <v>1.385813373493805E-2</v>
      </c>
    </row>
    <row r="12" spans="1:17" x14ac:dyDescent="0.4">
      <c r="A12" s="38" t="s">
        <v>82</v>
      </c>
      <c r="B12" s="183">
        <v>6147</v>
      </c>
      <c r="C12" s="183">
        <v>6486</v>
      </c>
      <c r="D12" s="35">
        <v>0.94773358001850139</v>
      </c>
      <c r="E12" s="36">
        <v>-339</v>
      </c>
      <c r="F12" s="183">
        <v>9570</v>
      </c>
      <c r="G12" s="183">
        <v>9310</v>
      </c>
      <c r="H12" s="35">
        <v>1.0279269602577874</v>
      </c>
      <c r="I12" s="36">
        <v>260</v>
      </c>
      <c r="J12" s="35">
        <v>0.64231974921630097</v>
      </c>
      <c r="K12" s="35">
        <v>0.69667024704618685</v>
      </c>
      <c r="L12" s="34">
        <v>-5.435049782988588E-2</v>
      </c>
    </row>
    <row r="13" spans="1:17" x14ac:dyDescent="0.4">
      <c r="A13" s="38" t="s">
        <v>83</v>
      </c>
      <c r="B13" s="183">
        <v>9071</v>
      </c>
      <c r="C13" s="183">
        <v>9395</v>
      </c>
      <c r="D13" s="35">
        <v>0.96551357104843005</v>
      </c>
      <c r="E13" s="36">
        <v>-324</v>
      </c>
      <c r="F13" s="183">
        <v>12370</v>
      </c>
      <c r="G13" s="183">
        <v>12631</v>
      </c>
      <c r="H13" s="35">
        <v>0.97933655292534239</v>
      </c>
      <c r="I13" s="36">
        <v>-261</v>
      </c>
      <c r="J13" s="35">
        <v>0.73330638641875501</v>
      </c>
      <c r="K13" s="35">
        <v>0.74380492439236801</v>
      </c>
      <c r="L13" s="34">
        <v>-1.0498537973612998E-2</v>
      </c>
    </row>
    <row r="14" spans="1:17" x14ac:dyDescent="0.4">
      <c r="A14" s="40" t="s">
        <v>243</v>
      </c>
      <c r="B14" s="183">
        <v>0</v>
      </c>
      <c r="C14" s="182">
        <v>0</v>
      </c>
      <c r="D14" s="35" t="e">
        <v>#DIV/0!</v>
      </c>
      <c r="E14" s="62">
        <v>0</v>
      </c>
      <c r="F14" s="183">
        <v>0</v>
      </c>
      <c r="G14" s="183">
        <v>0</v>
      </c>
      <c r="H14" s="45" t="e">
        <v>#DIV/0!</v>
      </c>
      <c r="I14" s="51">
        <v>0</v>
      </c>
      <c r="J14" s="59" t="e">
        <v>#DIV/0!</v>
      </c>
      <c r="K14" s="35" t="e">
        <v>#DIV/0!</v>
      </c>
      <c r="L14" s="34" t="e">
        <v>#DIV/0!</v>
      </c>
    </row>
    <row r="15" spans="1:17" x14ac:dyDescent="0.4">
      <c r="A15" s="44" t="s">
        <v>242</v>
      </c>
      <c r="B15" s="182">
        <v>0</v>
      </c>
      <c r="C15" s="182">
        <v>2419</v>
      </c>
      <c r="D15" s="59">
        <v>0</v>
      </c>
      <c r="E15" s="36">
        <v>-2419</v>
      </c>
      <c r="F15" s="182">
        <v>0</v>
      </c>
      <c r="G15" s="182">
        <v>2610</v>
      </c>
      <c r="H15" s="45">
        <v>0</v>
      </c>
      <c r="I15" s="51">
        <v>-2610</v>
      </c>
      <c r="J15" s="35" t="e">
        <v>#DIV/0!</v>
      </c>
      <c r="K15" s="35">
        <v>0.92681992337164754</v>
      </c>
      <c r="L15" s="34" t="e">
        <v>#DIV/0!</v>
      </c>
    </row>
    <row r="16" spans="1:17" s="30" customFormat="1" x14ac:dyDescent="0.4">
      <c r="A16" s="44" t="s">
        <v>174</v>
      </c>
      <c r="B16" s="185">
        <v>0</v>
      </c>
      <c r="C16" s="185">
        <v>0</v>
      </c>
      <c r="D16" s="79" t="e">
        <v>#DIV/0!</v>
      </c>
      <c r="E16" s="70">
        <v>0</v>
      </c>
      <c r="F16" s="185">
        <v>0</v>
      </c>
      <c r="G16" s="185">
        <v>0</v>
      </c>
      <c r="H16" s="79" t="e">
        <v>#DIV/0!</v>
      </c>
      <c r="I16" s="70">
        <v>0</v>
      </c>
      <c r="J16" s="79" t="e">
        <v>#DIV/0!</v>
      </c>
      <c r="K16" s="79" t="e">
        <v>#DIV/0!</v>
      </c>
      <c r="L16" s="78" t="e">
        <v>#DIV/0!</v>
      </c>
    </row>
    <row r="17" spans="1:12" x14ac:dyDescent="0.4">
      <c r="A17" s="69" t="s">
        <v>241</v>
      </c>
      <c r="B17" s="146">
        <v>15080</v>
      </c>
      <c r="C17" s="146">
        <v>14239</v>
      </c>
      <c r="D17" s="68">
        <v>1.0590631364562118</v>
      </c>
      <c r="E17" s="73">
        <v>841</v>
      </c>
      <c r="F17" s="146">
        <v>22049</v>
      </c>
      <c r="G17" s="146">
        <v>20945</v>
      </c>
      <c r="H17" s="68">
        <v>1.0527094772021963</v>
      </c>
      <c r="I17" s="73">
        <v>1104</v>
      </c>
      <c r="J17" s="68">
        <v>0.68393124404734906</v>
      </c>
      <c r="K17" s="68">
        <v>0.67982812126999281</v>
      </c>
      <c r="L17" s="72">
        <v>4.1031227773562495E-3</v>
      </c>
    </row>
    <row r="18" spans="1:12" x14ac:dyDescent="0.4">
      <c r="A18" s="37" t="s">
        <v>240</v>
      </c>
      <c r="B18" s="186">
        <v>0</v>
      </c>
      <c r="C18" s="186">
        <v>867</v>
      </c>
      <c r="D18" s="35">
        <v>0</v>
      </c>
      <c r="E18" s="36">
        <v>-867</v>
      </c>
      <c r="F18" s="186">
        <v>0</v>
      </c>
      <c r="G18" s="186">
        <v>1500</v>
      </c>
      <c r="H18" s="45">
        <v>0</v>
      </c>
      <c r="I18" s="36">
        <v>-1500</v>
      </c>
      <c r="J18" s="35" t="e">
        <v>#DIV/0!</v>
      </c>
      <c r="K18" s="35">
        <v>0.57799999999999996</v>
      </c>
      <c r="L18" s="58" t="e">
        <v>#DIV/0!</v>
      </c>
    </row>
    <row r="19" spans="1:12" x14ac:dyDescent="0.4">
      <c r="A19" s="38" t="s">
        <v>104</v>
      </c>
      <c r="B19" s="182">
        <v>823</v>
      </c>
      <c r="C19" s="182">
        <v>594</v>
      </c>
      <c r="D19" s="35">
        <v>1.3855218855218856</v>
      </c>
      <c r="E19" s="36">
        <v>229</v>
      </c>
      <c r="F19" s="182">
        <v>1495</v>
      </c>
      <c r="G19" s="182">
        <v>1500</v>
      </c>
      <c r="H19" s="35">
        <v>0.9966666666666667</v>
      </c>
      <c r="I19" s="36">
        <v>-5</v>
      </c>
      <c r="J19" s="42">
        <v>0.55050167224080271</v>
      </c>
      <c r="K19" s="35">
        <v>0.39600000000000002</v>
      </c>
      <c r="L19" s="34">
        <v>0.15450167224080269</v>
      </c>
    </row>
    <row r="20" spans="1:12" x14ac:dyDescent="0.4">
      <c r="A20" s="38" t="s">
        <v>123</v>
      </c>
      <c r="B20" s="182">
        <v>975</v>
      </c>
      <c r="C20" s="182">
        <v>800</v>
      </c>
      <c r="D20" s="35">
        <v>1.21875</v>
      </c>
      <c r="E20" s="36">
        <v>175</v>
      </c>
      <c r="F20" s="182">
        <v>1450</v>
      </c>
      <c r="G20" s="182">
        <v>1455</v>
      </c>
      <c r="H20" s="42">
        <v>0.99656357388316152</v>
      </c>
      <c r="I20" s="36">
        <v>-5</v>
      </c>
      <c r="J20" s="35">
        <v>0.67241379310344829</v>
      </c>
      <c r="K20" s="35">
        <v>0.54982817869415812</v>
      </c>
      <c r="L20" s="34">
        <v>0.12258561440929017</v>
      </c>
    </row>
    <row r="21" spans="1:12" x14ac:dyDescent="0.4">
      <c r="A21" s="38" t="s">
        <v>172</v>
      </c>
      <c r="B21" s="182">
        <v>2090</v>
      </c>
      <c r="C21" s="182">
        <v>2532</v>
      </c>
      <c r="D21" s="35">
        <v>0.825434439178515</v>
      </c>
      <c r="E21" s="36">
        <v>-442</v>
      </c>
      <c r="F21" s="182">
        <v>2990</v>
      </c>
      <c r="G21" s="182">
        <v>3000</v>
      </c>
      <c r="H21" s="35">
        <v>0.9966666666666667</v>
      </c>
      <c r="I21" s="36">
        <v>-10</v>
      </c>
      <c r="J21" s="35">
        <v>0.69899665551839463</v>
      </c>
      <c r="K21" s="35">
        <v>0.84399999999999997</v>
      </c>
      <c r="L21" s="34">
        <v>-0.14500334448160535</v>
      </c>
    </row>
    <row r="22" spans="1:12" x14ac:dyDescent="0.4">
      <c r="A22" s="38" t="s">
        <v>171</v>
      </c>
      <c r="B22" s="184">
        <v>961</v>
      </c>
      <c r="C22" s="184">
        <v>1106</v>
      </c>
      <c r="D22" s="35">
        <v>0.86889692585895117</v>
      </c>
      <c r="E22" s="43">
        <v>-145</v>
      </c>
      <c r="F22" s="184">
        <v>1500</v>
      </c>
      <c r="G22" s="184">
        <v>1500</v>
      </c>
      <c r="H22" s="42">
        <v>1</v>
      </c>
      <c r="I22" s="43">
        <v>0</v>
      </c>
      <c r="J22" s="42">
        <v>0.64066666666666672</v>
      </c>
      <c r="K22" s="35">
        <v>0.73733333333333329</v>
      </c>
      <c r="L22" s="41">
        <v>-9.6666666666666567E-2</v>
      </c>
    </row>
    <row r="23" spans="1:12" x14ac:dyDescent="0.4">
      <c r="A23" s="44" t="s">
        <v>170</v>
      </c>
      <c r="B23" s="182">
        <v>0</v>
      </c>
      <c r="C23" s="182">
        <v>0</v>
      </c>
      <c r="D23" s="35" t="e">
        <v>#DIV/0!</v>
      </c>
      <c r="E23" s="36">
        <v>0</v>
      </c>
      <c r="F23" s="182">
        <v>0</v>
      </c>
      <c r="G23" s="182">
        <v>0</v>
      </c>
      <c r="H23" s="35" t="e">
        <v>#DIV/0!</v>
      </c>
      <c r="I23" s="36">
        <v>0</v>
      </c>
      <c r="J23" s="35" t="e">
        <v>#DIV/0!</v>
      </c>
      <c r="K23" s="35" t="e">
        <v>#DIV/0!</v>
      </c>
      <c r="L23" s="34" t="e">
        <v>#DIV/0!</v>
      </c>
    </row>
    <row r="24" spans="1:12" x14ac:dyDescent="0.4">
      <c r="A24" s="44" t="s">
        <v>119</v>
      </c>
      <c r="B24" s="182">
        <v>969</v>
      </c>
      <c r="C24" s="182">
        <v>1223</v>
      </c>
      <c r="D24" s="35">
        <v>0.79231398201144732</v>
      </c>
      <c r="E24" s="36">
        <v>-254</v>
      </c>
      <c r="F24" s="182">
        <v>1500</v>
      </c>
      <c r="G24" s="182">
        <v>1500</v>
      </c>
      <c r="H24" s="35">
        <v>1</v>
      </c>
      <c r="I24" s="36">
        <v>0</v>
      </c>
      <c r="J24" s="35">
        <v>0.64600000000000002</v>
      </c>
      <c r="K24" s="35">
        <v>0.81533333333333335</v>
      </c>
      <c r="L24" s="34">
        <v>-0.16933333333333334</v>
      </c>
    </row>
    <row r="25" spans="1:12" x14ac:dyDescent="0.4">
      <c r="A25" s="38" t="s">
        <v>169</v>
      </c>
      <c r="B25" s="182">
        <v>1054</v>
      </c>
      <c r="C25" s="182">
        <v>928</v>
      </c>
      <c r="D25" s="35">
        <v>1.1357758620689655</v>
      </c>
      <c r="E25" s="36">
        <v>126</v>
      </c>
      <c r="F25" s="182">
        <v>1500</v>
      </c>
      <c r="G25" s="182">
        <v>1500</v>
      </c>
      <c r="H25" s="35">
        <v>1</v>
      </c>
      <c r="I25" s="36">
        <v>0</v>
      </c>
      <c r="J25" s="35">
        <v>0.70266666666666666</v>
      </c>
      <c r="K25" s="35">
        <v>0.6186666666666667</v>
      </c>
      <c r="L25" s="34">
        <v>8.3999999999999964E-2</v>
      </c>
    </row>
    <row r="26" spans="1:12" x14ac:dyDescent="0.4">
      <c r="A26" s="38" t="s">
        <v>239</v>
      </c>
      <c r="B26" s="186">
        <v>1350</v>
      </c>
      <c r="C26" s="186">
        <v>0</v>
      </c>
      <c r="D26" s="35" t="e">
        <v>#DIV/0!</v>
      </c>
      <c r="E26" s="36">
        <v>1350</v>
      </c>
      <c r="F26" s="186">
        <v>1500</v>
      </c>
      <c r="G26" s="186">
        <v>0</v>
      </c>
      <c r="H26" s="35" t="e">
        <v>#DIV/0!</v>
      </c>
      <c r="I26" s="36">
        <v>1500</v>
      </c>
      <c r="J26" s="35">
        <v>0.9</v>
      </c>
      <c r="K26" s="35" t="e">
        <v>#DIV/0!</v>
      </c>
      <c r="L26" s="34" t="e">
        <v>#DIV/0!</v>
      </c>
    </row>
    <row r="27" spans="1:12" x14ac:dyDescent="0.4">
      <c r="A27" s="38" t="s">
        <v>116</v>
      </c>
      <c r="B27" s="184">
        <v>1009</v>
      </c>
      <c r="C27" s="184">
        <v>496</v>
      </c>
      <c r="D27" s="35">
        <v>2.034274193548387</v>
      </c>
      <c r="E27" s="43">
        <v>513</v>
      </c>
      <c r="F27" s="184">
        <v>1500</v>
      </c>
      <c r="G27" s="184">
        <v>750</v>
      </c>
      <c r="H27" s="42">
        <v>2</v>
      </c>
      <c r="I27" s="43">
        <v>750</v>
      </c>
      <c r="J27" s="42">
        <v>0.67266666666666663</v>
      </c>
      <c r="K27" s="35">
        <v>0.66133333333333333</v>
      </c>
      <c r="L27" s="41">
        <v>1.1333333333333306E-2</v>
      </c>
    </row>
    <row r="28" spans="1:12" x14ac:dyDescent="0.4">
      <c r="A28" s="44" t="s">
        <v>115</v>
      </c>
      <c r="B28" s="182">
        <v>0</v>
      </c>
      <c r="C28" s="182">
        <v>490</v>
      </c>
      <c r="D28" s="35">
        <v>0</v>
      </c>
      <c r="E28" s="36">
        <v>-490</v>
      </c>
      <c r="F28" s="182">
        <v>0</v>
      </c>
      <c r="G28" s="182">
        <v>750</v>
      </c>
      <c r="H28" s="35">
        <v>0</v>
      </c>
      <c r="I28" s="36">
        <v>-750</v>
      </c>
      <c r="J28" s="35" t="e">
        <v>#DIV/0!</v>
      </c>
      <c r="K28" s="35">
        <v>0.65333333333333332</v>
      </c>
      <c r="L28" s="34" t="e">
        <v>#DIV/0!</v>
      </c>
    </row>
    <row r="29" spans="1:12" x14ac:dyDescent="0.4">
      <c r="A29" s="38" t="s">
        <v>114</v>
      </c>
      <c r="B29" s="182">
        <v>1147</v>
      </c>
      <c r="C29" s="182">
        <v>1074</v>
      </c>
      <c r="D29" s="35">
        <v>1.0679702048417132</v>
      </c>
      <c r="E29" s="36">
        <v>73</v>
      </c>
      <c r="F29" s="182">
        <v>1500</v>
      </c>
      <c r="G29" s="182">
        <v>1495</v>
      </c>
      <c r="H29" s="35">
        <v>1.0033444816053512</v>
      </c>
      <c r="I29" s="36">
        <v>5</v>
      </c>
      <c r="J29" s="35">
        <v>0.76466666666666672</v>
      </c>
      <c r="K29" s="35">
        <v>0.71839464882943149</v>
      </c>
      <c r="L29" s="34">
        <v>4.6272017837235224E-2</v>
      </c>
    </row>
    <row r="30" spans="1:12" x14ac:dyDescent="0.4">
      <c r="A30" s="44" t="s">
        <v>113</v>
      </c>
      <c r="B30" s="184">
        <v>0</v>
      </c>
      <c r="C30" s="184">
        <v>1073</v>
      </c>
      <c r="D30" s="35">
        <v>0</v>
      </c>
      <c r="E30" s="43">
        <v>-1073</v>
      </c>
      <c r="F30" s="184">
        <v>0</v>
      </c>
      <c r="G30" s="184">
        <v>1500</v>
      </c>
      <c r="H30" s="42">
        <v>0</v>
      </c>
      <c r="I30" s="43">
        <v>-1500</v>
      </c>
      <c r="J30" s="42" t="e">
        <v>#DIV/0!</v>
      </c>
      <c r="K30" s="35">
        <v>0.71533333333333338</v>
      </c>
      <c r="L30" s="41" t="e">
        <v>#DIV/0!</v>
      </c>
    </row>
    <row r="31" spans="1:12" x14ac:dyDescent="0.4">
      <c r="A31" s="44" t="s">
        <v>112</v>
      </c>
      <c r="B31" s="184">
        <v>1297</v>
      </c>
      <c r="C31" s="184">
        <v>1220</v>
      </c>
      <c r="D31" s="42">
        <v>1.0631147540983608</v>
      </c>
      <c r="E31" s="43">
        <v>77</v>
      </c>
      <c r="F31" s="184">
        <v>1500</v>
      </c>
      <c r="G31" s="184">
        <v>1500</v>
      </c>
      <c r="H31" s="42">
        <v>1</v>
      </c>
      <c r="I31" s="43">
        <v>0</v>
      </c>
      <c r="J31" s="42">
        <v>0.86466666666666669</v>
      </c>
      <c r="K31" s="42">
        <v>0.81333333333333335</v>
      </c>
      <c r="L31" s="41">
        <v>5.1333333333333342E-2</v>
      </c>
    </row>
    <row r="32" spans="1:12" x14ac:dyDescent="0.4">
      <c r="A32" s="38" t="s">
        <v>167</v>
      </c>
      <c r="B32" s="182">
        <v>896</v>
      </c>
      <c r="C32" s="182">
        <v>1187</v>
      </c>
      <c r="D32" s="35">
        <v>0.75484414490311713</v>
      </c>
      <c r="E32" s="36">
        <v>-291</v>
      </c>
      <c r="F32" s="182">
        <v>1500</v>
      </c>
      <c r="G32" s="182">
        <v>1500</v>
      </c>
      <c r="H32" s="35">
        <v>1</v>
      </c>
      <c r="I32" s="36">
        <v>0</v>
      </c>
      <c r="J32" s="35">
        <v>0.59733333333333338</v>
      </c>
      <c r="K32" s="35">
        <v>0.79133333333333333</v>
      </c>
      <c r="L32" s="34">
        <v>-0.19399999999999995</v>
      </c>
    </row>
    <row r="33" spans="1:64" x14ac:dyDescent="0.4">
      <c r="A33" s="44" t="s">
        <v>257</v>
      </c>
      <c r="B33" s="184">
        <v>2509</v>
      </c>
      <c r="C33" s="184">
        <v>649</v>
      </c>
      <c r="D33" s="42">
        <v>3.8659476117103235</v>
      </c>
      <c r="E33" s="43">
        <v>1860</v>
      </c>
      <c r="F33" s="184">
        <v>4114</v>
      </c>
      <c r="G33" s="184">
        <v>1495</v>
      </c>
      <c r="H33" s="42">
        <v>2.7518394648829432</v>
      </c>
      <c r="I33" s="43">
        <v>2619</v>
      </c>
      <c r="J33" s="42">
        <v>0.60986874088478371</v>
      </c>
      <c r="K33" s="42">
        <v>0.43411371237458196</v>
      </c>
      <c r="L33" s="41">
        <v>0.17575502851020175</v>
      </c>
    </row>
    <row r="34" spans="1:64" x14ac:dyDescent="0.4">
      <c r="A34" s="69" t="s">
        <v>238</v>
      </c>
      <c r="B34" s="146">
        <v>745</v>
      </c>
      <c r="C34" s="146">
        <v>702</v>
      </c>
      <c r="D34" s="68">
        <v>1.0612535612535612</v>
      </c>
      <c r="E34" s="73">
        <v>43</v>
      </c>
      <c r="F34" s="146">
        <v>1258</v>
      </c>
      <c r="G34" s="146">
        <v>1241</v>
      </c>
      <c r="H34" s="68">
        <v>1.0136986301369864</v>
      </c>
      <c r="I34" s="73">
        <v>17</v>
      </c>
      <c r="J34" s="68">
        <v>0.59220985691573924</v>
      </c>
      <c r="K34" s="68">
        <v>0.5656728444802579</v>
      </c>
      <c r="L34" s="72">
        <v>2.6537012435481344E-2</v>
      </c>
    </row>
    <row r="35" spans="1:64" x14ac:dyDescent="0.4">
      <c r="A35" s="37" t="s">
        <v>109</v>
      </c>
      <c r="B35" s="186">
        <v>541</v>
      </c>
      <c r="C35" s="186">
        <v>477</v>
      </c>
      <c r="D35" s="45">
        <v>1.1341719077568133</v>
      </c>
      <c r="E35" s="51">
        <v>64</v>
      </c>
      <c r="F35" s="186">
        <v>868</v>
      </c>
      <c r="G35" s="186">
        <v>851</v>
      </c>
      <c r="H35" s="45">
        <v>1.0199764982373678</v>
      </c>
      <c r="I35" s="51">
        <v>17</v>
      </c>
      <c r="J35" s="45">
        <v>0.62327188940092171</v>
      </c>
      <c r="K35" s="45">
        <v>0.56051703877790837</v>
      </c>
      <c r="L35" s="58">
        <v>6.2754850623013336E-2</v>
      </c>
    </row>
    <row r="36" spans="1:64" x14ac:dyDescent="0.4">
      <c r="A36" s="38" t="s">
        <v>108</v>
      </c>
      <c r="B36" s="182">
        <v>204</v>
      </c>
      <c r="C36" s="182">
        <v>225</v>
      </c>
      <c r="D36" s="35">
        <v>0.90666666666666662</v>
      </c>
      <c r="E36" s="36">
        <v>-21</v>
      </c>
      <c r="F36" s="182">
        <v>390</v>
      </c>
      <c r="G36" s="182">
        <v>390</v>
      </c>
      <c r="H36" s="35">
        <v>1</v>
      </c>
      <c r="I36" s="36">
        <v>0</v>
      </c>
      <c r="J36" s="35">
        <v>0.52307692307692311</v>
      </c>
      <c r="K36" s="35">
        <v>0.57692307692307687</v>
      </c>
      <c r="L36" s="34">
        <v>-5.3846153846153766E-2</v>
      </c>
    </row>
    <row r="37" spans="1:64" s="57" customFormat="1" x14ac:dyDescent="0.4">
      <c r="A37" s="66" t="s">
        <v>85</v>
      </c>
      <c r="B37" s="223">
        <v>84395</v>
      </c>
      <c r="C37" s="223">
        <v>95744</v>
      </c>
      <c r="D37" s="76">
        <v>0.8814651570855615</v>
      </c>
      <c r="E37" s="77">
        <v>-11349</v>
      </c>
      <c r="F37" s="223">
        <v>116375</v>
      </c>
      <c r="G37" s="223">
        <v>125541</v>
      </c>
      <c r="H37" s="76">
        <v>0.92698799595351322</v>
      </c>
      <c r="I37" s="77">
        <v>-9166</v>
      </c>
      <c r="J37" s="76">
        <v>0.72519871106337275</v>
      </c>
      <c r="K37" s="76">
        <v>0.76265124540986606</v>
      </c>
      <c r="L37" s="90">
        <v>-3.7452534346493316E-2</v>
      </c>
    </row>
    <row r="38" spans="1:64" s="29" customFormat="1" x14ac:dyDescent="0.4">
      <c r="A38" s="69" t="s">
        <v>237</v>
      </c>
      <c r="B38" s="145">
        <v>83882</v>
      </c>
      <c r="C38" s="145">
        <v>95744</v>
      </c>
      <c r="D38" s="65">
        <v>0.87610711898395721</v>
      </c>
      <c r="E38" s="80">
        <v>-11862</v>
      </c>
      <c r="F38" s="145">
        <v>115460</v>
      </c>
      <c r="G38" s="145">
        <v>125541</v>
      </c>
      <c r="H38" s="65">
        <v>0.91969954038919555</v>
      </c>
      <c r="I38" s="80">
        <v>-10081</v>
      </c>
      <c r="J38" s="65">
        <v>0.72650268491252379</v>
      </c>
      <c r="K38" s="65">
        <v>0.76265124540986606</v>
      </c>
      <c r="L38" s="75">
        <v>-3.6148560497342275E-2</v>
      </c>
    </row>
    <row r="39" spans="1:64" x14ac:dyDescent="0.4">
      <c r="A39" s="38" t="s">
        <v>84</v>
      </c>
      <c r="B39" s="189">
        <v>33883</v>
      </c>
      <c r="C39" s="190">
        <v>36520</v>
      </c>
      <c r="D39" s="39">
        <v>0.9277929901423877</v>
      </c>
      <c r="E39" s="43">
        <v>-2637</v>
      </c>
      <c r="F39" s="189">
        <v>43294</v>
      </c>
      <c r="G39" s="182">
        <v>44265</v>
      </c>
      <c r="H39" s="42">
        <v>0.97806393313001239</v>
      </c>
      <c r="I39" s="48">
        <v>-971</v>
      </c>
      <c r="J39" s="35">
        <v>0.78262576800480432</v>
      </c>
      <c r="K39" s="35">
        <v>0.8250310629165255</v>
      </c>
      <c r="L39" s="46">
        <v>-4.2405294911721181E-2</v>
      </c>
    </row>
    <row r="40" spans="1:64" x14ac:dyDescent="0.4">
      <c r="A40" s="38" t="s">
        <v>165</v>
      </c>
      <c r="B40" s="183">
        <v>1399</v>
      </c>
      <c r="C40" s="198">
        <v>1337</v>
      </c>
      <c r="D40" s="45">
        <v>1.0463724756918473</v>
      </c>
      <c r="E40" s="43">
        <v>62</v>
      </c>
      <c r="F40" s="183">
        <v>2158</v>
      </c>
      <c r="G40" s="197">
        <v>2159</v>
      </c>
      <c r="H40" s="42">
        <v>0.99953682260305698</v>
      </c>
      <c r="I40" s="48">
        <v>-1</v>
      </c>
      <c r="J40" s="35">
        <v>0.64828544949026878</v>
      </c>
      <c r="K40" s="35">
        <v>0.61926817971282999</v>
      </c>
      <c r="L40" s="46">
        <v>2.9017269777438792E-2</v>
      </c>
    </row>
    <row r="41" spans="1:64" x14ac:dyDescent="0.4">
      <c r="A41" s="38" t="s">
        <v>105</v>
      </c>
      <c r="B41" s="183">
        <v>4978</v>
      </c>
      <c r="C41" s="197">
        <v>4504</v>
      </c>
      <c r="D41" s="45">
        <v>1.1052397868561279</v>
      </c>
      <c r="E41" s="43">
        <v>474</v>
      </c>
      <c r="F41" s="183">
        <v>5140</v>
      </c>
      <c r="G41" s="197">
        <v>5240</v>
      </c>
      <c r="H41" s="50">
        <v>0.98091603053435117</v>
      </c>
      <c r="I41" s="48">
        <v>-100</v>
      </c>
      <c r="J41" s="35">
        <v>0.96848249027237354</v>
      </c>
      <c r="K41" s="35">
        <v>0.85954198473282439</v>
      </c>
      <c r="L41" s="46">
        <v>0.10894050553954915</v>
      </c>
    </row>
    <row r="42" spans="1:64" x14ac:dyDescent="0.4">
      <c r="A42" s="44" t="s">
        <v>104</v>
      </c>
      <c r="B42" s="183">
        <v>7124</v>
      </c>
      <c r="C42" s="197">
        <v>10475</v>
      </c>
      <c r="D42" s="47">
        <v>0.68009546539379473</v>
      </c>
      <c r="E42" s="48">
        <v>-3351</v>
      </c>
      <c r="F42" s="183">
        <v>10710</v>
      </c>
      <c r="G42" s="200">
        <v>15240</v>
      </c>
      <c r="H42" s="50">
        <v>0.702755905511811</v>
      </c>
      <c r="I42" s="53">
        <v>-4530</v>
      </c>
      <c r="J42" s="47">
        <v>0.66517273576097102</v>
      </c>
      <c r="K42" s="47">
        <v>0.68733595800524938</v>
      </c>
      <c r="L42" s="55">
        <v>-2.2163222244278358E-2</v>
      </c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64" s="54" customFormat="1" x14ac:dyDescent="0.4">
      <c r="A43" s="44" t="s">
        <v>103</v>
      </c>
      <c r="B43" s="183">
        <v>4941</v>
      </c>
      <c r="C43" s="199">
        <v>6072</v>
      </c>
      <c r="D43" s="47">
        <v>0.81373517786561267</v>
      </c>
      <c r="E43" s="48">
        <v>-1131</v>
      </c>
      <c r="F43" s="183">
        <v>7060</v>
      </c>
      <c r="G43" s="197">
        <v>7240</v>
      </c>
      <c r="H43" s="50">
        <v>0.97513812154696133</v>
      </c>
      <c r="I43" s="53">
        <v>-180</v>
      </c>
      <c r="J43" s="47">
        <v>0.69985835694050991</v>
      </c>
      <c r="K43" s="56">
        <v>0.83867403314917122</v>
      </c>
      <c r="L43" s="55">
        <v>-0.13881567620866131</v>
      </c>
    </row>
    <row r="44" spans="1:64" x14ac:dyDescent="0.4">
      <c r="A44" s="38" t="s">
        <v>82</v>
      </c>
      <c r="B44" s="183">
        <v>11059</v>
      </c>
      <c r="C44" s="197">
        <v>13224</v>
      </c>
      <c r="D44" s="49">
        <v>0.83628251663641862</v>
      </c>
      <c r="E44" s="52">
        <v>-2165</v>
      </c>
      <c r="F44" s="183">
        <v>17267</v>
      </c>
      <c r="G44" s="198">
        <v>20687</v>
      </c>
      <c r="H44" s="47">
        <v>0.83467878377725147</v>
      </c>
      <c r="I44" s="48">
        <v>-3420</v>
      </c>
      <c r="J44" s="49">
        <v>0.64047026119186889</v>
      </c>
      <c r="K44" s="47">
        <v>0.63924203606129448</v>
      </c>
      <c r="L44" s="46">
        <v>1.2282251305744118E-3</v>
      </c>
    </row>
    <row r="45" spans="1:64" x14ac:dyDescent="0.4">
      <c r="A45" s="38" t="s">
        <v>83</v>
      </c>
      <c r="B45" s="188">
        <v>7764</v>
      </c>
      <c r="C45" s="182">
        <v>9434</v>
      </c>
      <c r="D45" s="49">
        <v>0.82298070807716772</v>
      </c>
      <c r="E45" s="53">
        <v>-1670</v>
      </c>
      <c r="F45" s="188">
        <v>10800</v>
      </c>
      <c r="G45" s="182">
        <v>11090</v>
      </c>
      <c r="H45" s="47">
        <v>0.9738503155996393</v>
      </c>
      <c r="I45" s="48">
        <v>-290</v>
      </c>
      <c r="J45" s="47">
        <v>0.71888888888888891</v>
      </c>
      <c r="K45" s="47">
        <v>0.85067628494138858</v>
      </c>
      <c r="L45" s="46">
        <v>-0.13178739605249967</v>
      </c>
    </row>
    <row r="46" spans="1:64" x14ac:dyDescent="0.4">
      <c r="A46" s="38" t="s">
        <v>81</v>
      </c>
      <c r="B46" s="187">
        <v>2483</v>
      </c>
      <c r="C46" s="182">
        <v>2541</v>
      </c>
      <c r="D46" s="49">
        <v>0.97717434081070442</v>
      </c>
      <c r="E46" s="48">
        <v>-58</v>
      </c>
      <c r="F46" s="187">
        <v>2700</v>
      </c>
      <c r="G46" s="182">
        <v>2790</v>
      </c>
      <c r="H46" s="42">
        <v>0.967741935483871</v>
      </c>
      <c r="I46" s="36">
        <v>-90</v>
      </c>
      <c r="J46" s="35">
        <v>0.91962962962962957</v>
      </c>
      <c r="K46" s="47">
        <v>0.91075268817204302</v>
      </c>
      <c r="L46" s="46">
        <v>8.8769414575865513E-3</v>
      </c>
    </row>
    <row r="47" spans="1:64" x14ac:dyDescent="0.4">
      <c r="A47" s="38" t="s">
        <v>164</v>
      </c>
      <c r="B47" s="183">
        <v>995</v>
      </c>
      <c r="C47" s="186">
        <v>1202</v>
      </c>
      <c r="D47" s="45">
        <v>0.82778702163061568</v>
      </c>
      <c r="E47" s="43">
        <v>-207</v>
      </c>
      <c r="F47" s="183">
        <v>1660</v>
      </c>
      <c r="G47" s="197">
        <v>1660</v>
      </c>
      <c r="H47" s="42">
        <v>1</v>
      </c>
      <c r="I47" s="36">
        <v>0</v>
      </c>
      <c r="J47" s="35">
        <v>0.5993975903614458</v>
      </c>
      <c r="K47" s="35">
        <v>0.72409638554216871</v>
      </c>
      <c r="L47" s="34">
        <v>-0.12469879518072291</v>
      </c>
    </row>
    <row r="48" spans="1:64" x14ac:dyDescent="0.4">
      <c r="A48" s="38" t="s">
        <v>80</v>
      </c>
      <c r="B48" s="185">
        <v>2568</v>
      </c>
      <c r="C48" s="182">
        <v>2704</v>
      </c>
      <c r="D48" s="45">
        <v>0.94970414201183428</v>
      </c>
      <c r="E48" s="43">
        <v>-136</v>
      </c>
      <c r="F48" s="185">
        <v>2700</v>
      </c>
      <c r="G48" s="182">
        <v>2790</v>
      </c>
      <c r="H48" s="42">
        <v>0.967741935483871</v>
      </c>
      <c r="I48" s="36">
        <v>-90</v>
      </c>
      <c r="J48" s="35">
        <v>0.95111111111111113</v>
      </c>
      <c r="K48" s="35">
        <v>0.96917562724014339</v>
      </c>
      <c r="L48" s="34">
        <v>-1.806451612903226E-2</v>
      </c>
    </row>
    <row r="49" spans="1:12" x14ac:dyDescent="0.4">
      <c r="A49" s="44" t="s">
        <v>78</v>
      </c>
      <c r="B49" s="183">
        <v>1418</v>
      </c>
      <c r="C49" s="184">
        <v>1435</v>
      </c>
      <c r="D49" s="45">
        <v>0.98815331010452967</v>
      </c>
      <c r="E49" s="43">
        <v>-17</v>
      </c>
      <c r="F49" s="183">
        <v>2700</v>
      </c>
      <c r="G49" s="184">
        <v>2790</v>
      </c>
      <c r="H49" s="42">
        <v>0.967741935483871</v>
      </c>
      <c r="I49" s="36">
        <v>-90</v>
      </c>
      <c r="J49" s="35">
        <v>0.5251851851851852</v>
      </c>
      <c r="K49" s="42">
        <v>0.51433691756272404</v>
      </c>
      <c r="L49" s="41">
        <v>1.0848267622461161E-2</v>
      </c>
    </row>
    <row r="50" spans="1:12" x14ac:dyDescent="0.4">
      <c r="A50" s="38" t="s">
        <v>79</v>
      </c>
      <c r="B50" s="183">
        <v>1519</v>
      </c>
      <c r="C50" s="182">
        <v>1701</v>
      </c>
      <c r="D50" s="45">
        <v>0.89300411522633749</v>
      </c>
      <c r="E50" s="36">
        <v>-182</v>
      </c>
      <c r="F50" s="183">
        <v>2700</v>
      </c>
      <c r="G50" s="182">
        <v>2790</v>
      </c>
      <c r="H50" s="35">
        <v>0.967741935483871</v>
      </c>
      <c r="I50" s="36">
        <v>-90</v>
      </c>
      <c r="J50" s="35">
        <v>0.56259259259259264</v>
      </c>
      <c r="K50" s="35">
        <v>0.60967741935483866</v>
      </c>
      <c r="L50" s="34">
        <v>-4.7084826762246013E-2</v>
      </c>
    </row>
    <row r="51" spans="1:12" x14ac:dyDescent="0.4">
      <c r="A51" s="38" t="s">
        <v>75</v>
      </c>
      <c r="B51" s="183">
        <v>1942</v>
      </c>
      <c r="C51" s="182">
        <v>2523</v>
      </c>
      <c r="D51" s="45">
        <v>0.76971858898137135</v>
      </c>
      <c r="E51" s="36">
        <v>-581</v>
      </c>
      <c r="F51" s="183">
        <v>3590</v>
      </c>
      <c r="G51" s="182">
        <v>3780</v>
      </c>
      <c r="H51" s="35">
        <v>0.94973544973544977</v>
      </c>
      <c r="I51" s="36">
        <v>-190</v>
      </c>
      <c r="J51" s="35">
        <v>0.54094707520891361</v>
      </c>
      <c r="K51" s="35">
        <v>0.66746031746031742</v>
      </c>
      <c r="L51" s="34">
        <v>-0.12651324225140381</v>
      </c>
    </row>
    <row r="52" spans="1:12" x14ac:dyDescent="0.4">
      <c r="A52" s="38" t="s">
        <v>77</v>
      </c>
      <c r="B52" s="183">
        <v>639</v>
      </c>
      <c r="C52" s="182">
        <v>950</v>
      </c>
      <c r="D52" s="45">
        <v>0.67263157894736847</v>
      </c>
      <c r="E52" s="36">
        <v>-311</v>
      </c>
      <c r="F52" s="183">
        <v>1195</v>
      </c>
      <c r="G52" s="182">
        <v>1360</v>
      </c>
      <c r="H52" s="35">
        <v>0.87867647058823528</v>
      </c>
      <c r="I52" s="36">
        <v>-165</v>
      </c>
      <c r="J52" s="35">
        <v>0.5347280334728034</v>
      </c>
      <c r="K52" s="35">
        <v>0.69852941176470584</v>
      </c>
      <c r="L52" s="34">
        <v>-0.16380137829190244</v>
      </c>
    </row>
    <row r="53" spans="1:12" x14ac:dyDescent="0.4">
      <c r="A53" s="38" t="s">
        <v>76</v>
      </c>
      <c r="B53" s="185">
        <v>1077</v>
      </c>
      <c r="C53" s="184">
        <v>1122</v>
      </c>
      <c r="D53" s="59">
        <v>0.9598930481283422</v>
      </c>
      <c r="E53" s="43">
        <v>-45</v>
      </c>
      <c r="F53" s="185">
        <v>1660</v>
      </c>
      <c r="G53" s="184">
        <v>1660</v>
      </c>
      <c r="H53" s="42">
        <v>1</v>
      </c>
      <c r="I53" s="43">
        <v>0</v>
      </c>
      <c r="J53" s="42">
        <v>0.64879518072289155</v>
      </c>
      <c r="K53" s="42">
        <v>0.67590361445783131</v>
      </c>
      <c r="L53" s="41">
        <v>-2.7108433734939763E-2</v>
      </c>
    </row>
    <row r="54" spans="1:12" x14ac:dyDescent="0.4">
      <c r="A54" s="40" t="s">
        <v>256</v>
      </c>
      <c r="B54" s="180">
        <v>93</v>
      </c>
      <c r="C54" s="207">
        <v>0</v>
      </c>
      <c r="D54" s="31" t="e">
        <v>#DIV/0!</v>
      </c>
      <c r="E54" s="32">
        <v>93</v>
      </c>
      <c r="F54" s="180">
        <v>126</v>
      </c>
      <c r="G54" s="207"/>
      <c r="H54" s="31" t="e">
        <v>#DIV/0!</v>
      </c>
      <c r="I54" s="32">
        <v>126</v>
      </c>
      <c r="J54" s="31">
        <v>0.73809523809523814</v>
      </c>
      <c r="K54" s="42" t="e">
        <v>#DIV/0!</v>
      </c>
      <c r="L54" s="41" t="e">
        <v>#DIV/0!</v>
      </c>
    </row>
    <row r="55" spans="1:12" s="30" customFormat="1" x14ac:dyDescent="0.4">
      <c r="A55" s="69" t="s">
        <v>236</v>
      </c>
      <c r="B55" s="146">
        <v>513</v>
      </c>
      <c r="C55" s="146">
        <v>0</v>
      </c>
      <c r="D55" s="68" t="e">
        <v>#DIV/0!</v>
      </c>
      <c r="E55" s="74">
        <v>513</v>
      </c>
      <c r="F55" s="146">
        <v>915</v>
      </c>
      <c r="G55" s="146">
        <v>0</v>
      </c>
      <c r="H55" s="68" t="e">
        <v>#DIV/0!</v>
      </c>
      <c r="I55" s="73">
        <v>915</v>
      </c>
      <c r="J55" s="68">
        <v>0.56065573770491806</v>
      </c>
      <c r="K55" s="68" t="e">
        <v>#DIV/0!</v>
      </c>
      <c r="L55" s="72" t="e">
        <v>#DIV/0!</v>
      </c>
    </row>
    <row r="56" spans="1:12" s="30" customFormat="1" x14ac:dyDescent="0.4">
      <c r="A56" s="37" t="s">
        <v>235</v>
      </c>
      <c r="B56" s="192">
        <v>185</v>
      </c>
      <c r="C56" s="205">
        <v>0</v>
      </c>
      <c r="D56" s="45" t="e">
        <v>#DIV/0!</v>
      </c>
      <c r="E56" s="85"/>
      <c r="F56" s="205">
        <v>305</v>
      </c>
      <c r="G56" s="192">
        <v>0</v>
      </c>
      <c r="H56" s="45" t="e">
        <v>#DIV/0!</v>
      </c>
      <c r="I56" s="62">
        <v>305</v>
      </c>
      <c r="J56" s="45">
        <v>0.60655737704918034</v>
      </c>
      <c r="K56" s="45" t="e">
        <v>#DIV/0!</v>
      </c>
      <c r="L56" s="58" t="e">
        <v>#DIV/0!</v>
      </c>
    </row>
    <row r="57" spans="1:12" s="30" customFormat="1" x14ac:dyDescent="0.4">
      <c r="A57" s="33" t="s">
        <v>234</v>
      </c>
      <c r="B57" s="207">
        <v>328</v>
      </c>
      <c r="C57" s="180">
        <v>0</v>
      </c>
      <c r="D57" s="45" t="e">
        <v>#DIV/0!</v>
      </c>
      <c r="E57" s="67"/>
      <c r="F57" s="180">
        <v>610</v>
      </c>
      <c r="G57" s="207">
        <v>0</v>
      </c>
      <c r="H57" s="35" t="e">
        <v>#DIV/0!</v>
      </c>
      <c r="I57" s="43">
        <v>610</v>
      </c>
      <c r="J57" s="35">
        <v>0.53770491803278686</v>
      </c>
      <c r="K57" s="35" t="e">
        <v>#DIV/0!</v>
      </c>
      <c r="L57" s="34" t="e">
        <v>#DIV/0!</v>
      </c>
    </row>
    <row r="58" spans="1:12" x14ac:dyDescent="0.4">
      <c r="A58" s="66" t="s">
        <v>92</v>
      </c>
      <c r="B58" s="140"/>
      <c r="C58" s="140"/>
      <c r="D58" s="138"/>
      <c r="E58" s="139"/>
      <c r="F58" s="140"/>
      <c r="G58" s="140"/>
      <c r="H58" s="138"/>
      <c r="I58" s="139"/>
      <c r="J58" s="138"/>
      <c r="K58" s="138"/>
      <c r="L58" s="137"/>
    </row>
    <row r="59" spans="1:12" x14ac:dyDescent="0.4">
      <c r="A59" s="109" t="s">
        <v>163</v>
      </c>
      <c r="B59" s="196"/>
      <c r="C59" s="195"/>
      <c r="D59" s="134"/>
      <c r="E59" s="133"/>
      <c r="F59" s="196"/>
      <c r="G59" s="195"/>
      <c r="H59" s="134"/>
      <c r="I59" s="133"/>
      <c r="J59" s="132"/>
      <c r="K59" s="132"/>
      <c r="L59" s="131"/>
    </row>
    <row r="60" spans="1:12" x14ac:dyDescent="0.4">
      <c r="A60" s="33" t="s">
        <v>123</v>
      </c>
      <c r="B60" s="194"/>
      <c r="C60" s="193"/>
      <c r="D60" s="128"/>
      <c r="E60" s="127"/>
      <c r="F60" s="194"/>
      <c r="G60" s="193"/>
      <c r="H60" s="128"/>
      <c r="I60" s="127"/>
      <c r="J60" s="126"/>
      <c r="K60" s="126"/>
      <c r="L60" s="125"/>
    </row>
    <row r="61" spans="1:12" x14ac:dyDescent="0.4">
      <c r="A61" s="27" t="s">
        <v>233</v>
      </c>
      <c r="C61" s="27"/>
      <c r="E61" s="28"/>
      <c r="G61" s="27"/>
      <c r="I61" s="28"/>
      <c r="K61" s="27"/>
    </row>
    <row r="62" spans="1:12" x14ac:dyDescent="0.4">
      <c r="A62" s="27" t="s">
        <v>232</v>
      </c>
      <c r="C62" s="27"/>
      <c r="E62" s="28"/>
      <c r="G62" s="27"/>
      <c r="I62" s="28"/>
      <c r="K62" s="27"/>
    </row>
    <row r="63" spans="1:12" x14ac:dyDescent="0.4">
      <c r="A63" s="27" t="s">
        <v>253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2009年3月上旬航空旅客輸送実績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３月(中旬)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261</v>
      </c>
      <c r="C4" s="277" t="s">
        <v>260</v>
      </c>
      <c r="D4" s="261" t="s">
        <v>90</v>
      </c>
      <c r="E4" s="261"/>
      <c r="F4" s="258" t="s">
        <v>261</v>
      </c>
      <c r="G4" s="258" t="s">
        <v>260</v>
      </c>
      <c r="H4" s="261" t="s">
        <v>90</v>
      </c>
      <c r="I4" s="261"/>
      <c r="J4" s="258" t="s">
        <v>261</v>
      </c>
      <c r="K4" s="258" t="s">
        <v>260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196948</v>
      </c>
      <c r="C6" s="110">
        <v>193565</v>
      </c>
      <c r="D6" s="76">
        <v>1.0174773331955673</v>
      </c>
      <c r="E6" s="77">
        <v>3383</v>
      </c>
      <c r="F6" s="110">
        <v>235821</v>
      </c>
      <c r="G6" s="110">
        <v>242899</v>
      </c>
      <c r="H6" s="76">
        <v>0.97086031642781567</v>
      </c>
      <c r="I6" s="77">
        <v>-7078</v>
      </c>
      <c r="J6" s="76">
        <v>0.83515887049923454</v>
      </c>
      <c r="K6" s="76">
        <v>0.79689500574312777</v>
      </c>
      <c r="L6" s="90">
        <v>3.8263864756106769E-2</v>
      </c>
    </row>
    <row r="7" spans="1:17" s="57" customFormat="1" x14ac:dyDescent="0.4">
      <c r="A7" s="66" t="s">
        <v>87</v>
      </c>
      <c r="B7" s="110">
        <v>97103</v>
      </c>
      <c r="C7" s="110">
        <v>93316</v>
      </c>
      <c r="D7" s="76">
        <v>1.0405825367568262</v>
      </c>
      <c r="E7" s="77">
        <v>3787</v>
      </c>
      <c r="F7" s="110">
        <v>116027</v>
      </c>
      <c r="G7" s="110">
        <v>116659</v>
      </c>
      <c r="H7" s="76">
        <v>0.99458250113578894</v>
      </c>
      <c r="I7" s="77">
        <v>-632</v>
      </c>
      <c r="J7" s="76">
        <v>0.8369000318891292</v>
      </c>
      <c r="K7" s="76">
        <v>0.79990399369101395</v>
      </c>
      <c r="L7" s="90">
        <v>3.6996038198115255E-2</v>
      </c>
    </row>
    <row r="8" spans="1:17" x14ac:dyDescent="0.4">
      <c r="A8" s="69" t="s">
        <v>244</v>
      </c>
      <c r="B8" s="121">
        <v>78543</v>
      </c>
      <c r="C8" s="121">
        <v>77353</v>
      </c>
      <c r="D8" s="88">
        <v>1.0153840187193774</v>
      </c>
      <c r="E8" s="74">
        <v>1190</v>
      </c>
      <c r="F8" s="121">
        <v>93186</v>
      </c>
      <c r="G8" s="121">
        <v>94952</v>
      </c>
      <c r="H8" s="88">
        <v>0.98140112899149046</v>
      </c>
      <c r="I8" s="74">
        <v>-1766</v>
      </c>
      <c r="J8" s="88">
        <v>0.84286266177322777</v>
      </c>
      <c r="K8" s="88">
        <v>0.81465371977420176</v>
      </c>
      <c r="L8" s="87">
        <v>2.8208941999026016E-2</v>
      </c>
    </row>
    <row r="9" spans="1:17" x14ac:dyDescent="0.4">
      <c r="A9" s="37" t="s">
        <v>84</v>
      </c>
      <c r="B9" s="191">
        <v>50167</v>
      </c>
      <c r="C9" s="191">
        <v>45487</v>
      </c>
      <c r="D9" s="82">
        <v>1.102886539011146</v>
      </c>
      <c r="E9" s="83">
        <v>4680</v>
      </c>
      <c r="F9" s="191">
        <v>57628</v>
      </c>
      <c r="G9" s="191">
        <v>53809</v>
      </c>
      <c r="H9" s="82">
        <v>1.0709732572617963</v>
      </c>
      <c r="I9" s="83">
        <v>3819</v>
      </c>
      <c r="J9" s="82">
        <v>0.87053168598597908</v>
      </c>
      <c r="K9" s="82">
        <v>0.84534185731011546</v>
      </c>
      <c r="L9" s="81">
        <v>2.5189828675863613E-2</v>
      </c>
    </row>
    <row r="10" spans="1:17" x14ac:dyDescent="0.4">
      <c r="A10" s="38" t="s">
        <v>86</v>
      </c>
      <c r="B10" s="191">
        <v>4242</v>
      </c>
      <c r="C10" s="191">
        <v>4066</v>
      </c>
      <c r="D10" s="84">
        <v>1.0432857845548451</v>
      </c>
      <c r="E10" s="71">
        <v>176</v>
      </c>
      <c r="F10" s="191">
        <v>5000</v>
      </c>
      <c r="G10" s="191">
        <v>5000</v>
      </c>
      <c r="H10" s="84">
        <v>1</v>
      </c>
      <c r="I10" s="71">
        <v>0</v>
      </c>
      <c r="J10" s="84">
        <v>0.84840000000000004</v>
      </c>
      <c r="K10" s="84">
        <v>0.81320000000000003</v>
      </c>
      <c r="L10" s="89">
        <v>3.5200000000000009E-2</v>
      </c>
    </row>
    <row r="11" spans="1:17" x14ac:dyDescent="0.4">
      <c r="A11" s="38" t="s">
        <v>104</v>
      </c>
      <c r="B11" s="191">
        <v>6662</v>
      </c>
      <c r="C11" s="191">
        <v>8234</v>
      </c>
      <c r="D11" s="84">
        <v>0.80908428467330584</v>
      </c>
      <c r="E11" s="71">
        <v>-1572</v>
      </c>
      <c r="F11" s="191">
        <v>7770</v>
      </c>
      <c r="G11" s="191">
        <v>10220</v>
      </c>
      <c r="H11" s="84">
        <v>0.76027397260273977</v>
      </c>
      <c r="I11" s="71">
        <v>-2450</v>
      </c>
      <c r="J11" s="84">
        <v>0.85740025740025738</v>
      </c>
      <c r="K11" s="84">
        <v>0.80567514677103713</v>
      </c>
      <c r="L11" s="89">
        <v>5.172511062922025E-2</v>
      </c>
    </row>
    <row r="12" spans="1:17" x14ac:dyDescent="0.4">
      <c r="A12" s="38" t="s">
        <v>82</v>
      </c>
      <c r="B12" s="191">
        <v>7643</v>
      </c>
      <c r="C12" s="191">
        <v>6784</v>
      </c>
      <c r="D12" s="84">
        <v>1.1266214622641511</v>
      </c>
      <c r="E12" s="71">
        <v>859</v>
      </c>
      <c r="F12" s="191">
        <v>9950</v>
      </c>
      <c r="G12" s="191">
        <v>9450</v>
      </c>
      <c r="H12" s="84">
        <v>1.052910052910053</v>
      </c>
      <c r="I12" s="71">
        <v>500</v>
      </c>
      <c r="J12" s="84">
        <v>0.7681407035175879</v>
      </c>
      <c r="K12" s="84">
        <v>0.7178835978835979</v>
      </c>
      <c r="L12" s="89">
        <v>5.0257105633989996E-2</v>
      </c>
    </row>
    <row r="13" spans="1:17" x14ac:dyDescent="0.4">
      <c r="A13" s="38" t="s">
        <v>83</v>
      </c>
      <c r="B13" s="191">
        <v>9476</v>
      </c>
      <c r="C13" s="191">
        <v>9575</v>
      </c>
      <c r="D13" s="84">
        <v>0.98966057441253263</v>
      </c>
      <c r="E13" s="71">
        <v>-99</v>
      </c>
      <c r="F13" s="191">
        <v>12370</v>
      </c>
      <c r="G13" s="191">
        <v>12897</v>
      </c>
      <c r="H13" s="84">
        <v>0.95913778398077076</v>
      </c>
      <c r="I13" s="71">
        <v>-527</v>
      </c>
      <c r="J13" s="84">
        <v>0.76604688763136619</v>
      </c>
      <c r="K13" s="84">
        <v>0.74242071799643328</v>
      </c>
      <c r="L13" s="89">
        <v>2.3626169634932914E-2</v>
      </c>
    </row>
    <row r="14" spans="1:17" x14ac:dyDescent="0.4">
      <c r="A14" s="40" t="s">
        <v>243</v>
      </c>
      <c r="B14" s="191">
        <v>0</v>
      </c>
      <c r="C14" s="191">
        <v>0</v>
      </c>
      <c r="D14" s="84" t="e">
        <v>#DIV/0!</v>
      </c>
      <c r="E14" s="85">
        <v>0</v>
      </c>
      <c r="F14" s="191">
        <v>0</v>
      </c>
      <c r="G14" s="191">
        <v>0</v>
      </c>
      <c r="H14" s="82" t="e">
        <v>#DIV/0!</v>
      </c>
      <c r="I14" s="83">
        <v>0</v>
      </c>
      <c r="J14" s="84" t="e">
        <v>#DIV/0!</v>
      </c>
      <c r="K14" s="84" t="e">
        <v>#DIV/0!</v>
      </c>
      <c r="L14" s="171" t="e">
        <v>#DIV/0!</v>
      </c>
    </row>
    <row r="15" spans="1:17" x14ac:dyDescent="0.4">
      <c r="A15" s="44" t="s">
        <v>242</v>
      </c>
      <c r="B15" s="191">
        <v>0</v>
      </c>
      <c r="C15" s="191">
        <v>2506</v>
      </c>
      <c r="D15" s="84">
        <v>0</v>
      </c>
      <c r="E15" s="71">
        <v>-2506</v>
      </c>
      <c r="F15" s="191">
        <v>0</v>
      </c>
      <c r="G15" s="191">
        <v>2610</v>
      </c>
      <c r="H15" s="82">
        <v>0</v>
      </c>
      <c r="I15" s="83">
        <v>-2610</v>
      </c>
      <c r="J15" s="86" t="e">
        <v>#DIV/0!</v>
      </c>
      <c r="K15" s="86">
        <v>0.96015325670498086</v>
      </c>
      <c r="L15" s="78" t="e">
        <v>#DIV/0!</v>
      </c>
    </row>
    <row r="16" spans="1:17" x14ac:dyDescent="0.4">
      <c r="A16" s="44" t="s">
        <v>174</v>
      </c>
      <c r="B16" s="205">
        <v>353</v>
      </c>
      <c r="C16" s="205">
        <v>701</v>
      </c>
      <c r="D16" s="86">
        <v>0.50356633380884452</v>
      </c>
      <c r="E16" s="70">
        <v>-348</v>
      </c>
      <c r="F16" s="205">
        <v>468</v>
      </c>
      <c r="G16" s="205">
        <v>966</v>
      </c>
      <c r="H16" s="86">
        <v>0.48447204968944102</v>
      </c>
      <c r="I16" s="85">
        <v>-498</v>
      </c>
      <c r="J16" s="79">
        <v>0.75427350427350426</v>
      </c>
      <c r="K16" s="79">
        <v>0.72567287784679091</v>
      </c>
      <c r="L16" s="78">
        <v>2.8600626426713349E-2</v>
      </c>
    </row>
    <row r="17" spans="1:12" x14ac:dyDescent="0.4">
      <c r="A17" s="69" t="s">
        <v>241</v>
      </c>
      <c r="B17" s="121">
        <v>17964</v>
      </c>
      <c r="C17" s="121">
        <v>15323</v>
      </c>
      <c r="D17" s="88">
        <v>1.1723552829080468</v>
      </c>
      <c r="E17" s="74">
        <v>2641</v>
      </c>
      <c r="F17" s="121">
        <v>22039</v>
      </c>
      <c r="G17" s="121">
        <v>20800</v>
      </c>
      <c r="H17" s="88">
        <v>1.0595673076923078</v>
      </c>
      <c r="I17" s="74">
        <v>1239</v>
      </c>
      <c r="J17" s="88">
        <v>0.81510050365261577</v>
      </c>
      <c r="K17" s="88">
        <v>0.73668269230769234</v>
      </c>
      <c r="L17" s="87">
        <v>7.8417811344923427E-2</v>
      </c>
    </row>
    <row r="18" spans="1:12" x14ac:dyDescent="0.4">
      <c r="A18" s="37" t="s">
        <v>240</v>
      </c>
      <c r="B18" s="182">
        <v>0</v>
      </c>
      <c r="C18" s="191">
        <v>1104</v>
      </c>
      <c r="D18" s="82">
        <v>0</v>
      </c>
      <c r="E18" s="83">
        <v>-1104</v>
      </c>
      <c r="F18" s="191">
        <v>0</v>
      </c>
      <c r="G18" s="186">
        <v>1500</v>
      </c>
      <c r="H18" s="82">
        <v>0</v>
      </c>
      <c r="I18" s="83">
        <v>-1500</v>
      </c>
      <c r="J18" s="82" t="e">
        <v>#DIV/0!</v>
      </c>
      <c r="K18" s="82">
        <v>0.73599999999999999</v>
      </c>
      <c r="L18" s="81" t="e">
        <v>#DIV/0!</v>
      </c>
    </row>
    <row r="19" spans="1:12" x14ac:dyDescent="0.4">
      <c r="A19" s="38" t="s">
        <v>104</v>
      </c>
      <c r="B19" s="219">
        <v>1287</v>
      </c>
      <c r="C19" s="191">
        <v>831</v>
      </c>
      <c r="D19" s="84">
        <v>1.5487364620938628</v>
      </c>
      <c r="E19" s="71">
        <v>456</v>
      </c>
      <c r="F19" s="191">
        <v>1475</v>
      </c>
      <c r="G19" s="186">
        <v>1345</v>
      </c>
      <c r="H19" s="84">
        <v>1.0966542750929369</v>
      </c>
      <c r="I19" s="71">
        <v>130</v>
      </c>
      <c r="J19" s="84">
        <v>0.87254237288135594</v>
      </c>
      <c r="K19" s="84">
        <v>0.61784386617100373</v>
      </c>
      <c r="L19" s="89">
        <v>0.25469850671035221</v>
      </c>
    </row>
    <row r="20" spans="1:12" x14ac:dyDescent="0.4">
      <c r="A20" s="38" t="s">
        <v>123</v>
      </c>
      <c r="B20" s="182">
        <v>1135</v>
      </c>
      <c r="C20" s="191">
        <v>1033</v>
      </c>
      <c r="D20" s="84">
        <v>1.0987415295256535</v>
      </c>
      <c r="E20" s="71">
        <v>102</v>
      </c>
      <c r="F20" s="191">
        <v>1455</v>
      </c>
      <c r="G20" s="186">
        <v>1455</v>
      </c>
      <c r="H20" s="84">
        <v>1</v>
      </c>
      <c r="I20" s="71">
        <v>0</v>
      </c>
      <c r="J20" s="84">
        <v>0.78006872852233677</v>
      </c>
      <c r="K20" s="84">
        <v>0.70996563573883165</v>
      </c>
      <c r="L20" s="89">
        <v>7.0103092783505128E-2</v>
      </c>
    </row>
    <row r="21" spans="1:12" x14ac:dyDescent="0.4">
      <c r="A21" s="38" t="s">
        <v>172</v>
      </c>
      <c r="B21" s="182">
        <v>2394</v>
      </c>
      <c r="C21" s="191">
        <v>2669</v>
      </c>
      <c r="D21" s="84">
        <v>0.89696515548894717</v>
      </c>
      <c r="E21" s="71">
        <v>-275</v>
      </c>
      <c r="F21" s="191">
        <v>2995</v>
      </c>
      <c r="G21" s="186">
        <v>3000</v>
      </c>
      <c r="H21" s="84">
        <v>0.99833333333333329</v>
      </c>
      <c r="I21" s="71">
        <v>-5</v>
      </c>
      <c r="J21" s="84">
        <v>0.7993322203672788</v>
      </c>
      <c r="K21" s="84">
        <v>0.88966666666666672</v>
      </c>
      <c r="L21" s="89">
        <v>-9.0334446299387916E-2</v>
      </c>
    </row>
    <row r="22" spans="1:12" x14ac:dyDescent="0.4">
      <c r="A22" s="38" t="s">
        <v>171</v>
      </c>
      <c r="B22" s="184">
        <v>1103</v>
      </c>
      <c r="C22" s="191">
        <v>1064</v>
      </c>
      <c r="D22" s="79">
        <v>1.0366541353383458</v>
      </c>
      <c r="E22" s="70">
        <v>39</v>
      </c>
      <c r="F22" s="191">
        <v>1500</v>
      </c>
      <c r="G22" s="186">
        <v>1500</v>
      </c>
      <c r="H22" s="79">
        <v>1</v>
      </c>
      <c r="I22" s="70">
        <v>0</v>
      </c>
      <c r="J22" s="79">
        <v>0.73533333333333328</v>
      </c>
      <c r="K22" s="79">
        <v>0.70933333333333337</v>
      </c>
      <c r="L22" s="78">
        <v>2.5999999999999912E-2</v>
      </c>
    </row>
    <row r="23" spans="1:12" x14ac:dyDescent="0.4">
      <c r="A23" s="44" t="s">
        <v>170</v>
      </c>
      <c r="B23" s="182">
        <v>0</v>
      </c>
      <c r="C23" s="191">
        <v>0</v>
      </c>
      <c r="D23" s="84" t="e">
        <v>#DIV/0!</v>
      </c>
      <c r="E23" s="71">
        <v>0</v>
      </c>
      <c r="F23" s="191">
        <v>0</v>
      </c>
      <c r="G23" s="186">
        <v>0</v>
      </c>
      <c r="H23" s="84" t="e">
        <v>#DIV/0!</v>
      </c>
      <c r="I23" s="7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4" t="s">
        <v>119</v>
      </c>
      <c r="B24" s="182">
        <v>1204</v>
      </c>
      <c r="C24" s="191">
        <v>1178</v>
      </c>
      <c r="D24" s="84">
        <v>1.0220713073005094</v>
      </c>
      <c r="E24" s="71">
        <v>26</v>
      </c>
      <c r="F24" s="191">
        <v>1500</v>
      </c>
      <c r="G24" s="186">
        <v>1500</v>
      </c>
      <c r="H24" s="84">
        <v>1</v>
      </c>
      <c r="I24" s="71">
        <v>0</v>
      </c>
      <c r="J24" s="84">
        <v>0.80266666666666664</v>
      </c>
      <c r="K24" s="84">
        <v>0.78533333333333333</v>
      </c>
      <c r="L24" s="89">
        <v>1.7333333333333312E-2</v>
      </c>
    </row>
    <row r="25" spans="1:12" x14ac:dyDescent="0.4">
      <c r="A25" s="38" t="s">
        <v>169</v>
      </c>
      <c r="B25" s="182">
        <v>1287</v>
      </c>
      <c r="C25" s="191">
        <v>1216</v>
      </c>
      <c r="D25" s="84">
        <v>1.0583881578947369</v>
      </c>
      <c r="E25" s="71">
        <v>71</v>
      </c>
      <c r="F25" s="191">
        <v>1500</v>
      </c>
      <c r="G25" s="186">
        <v>1500</v>
      </c>
      <c r="H25" s="84">
        <v>1</v>
      </c>
      <c r="I25" s="71">
        <v>0</v>
      </c>
      <c r="J25" s="84">
        <v>0.85799999999999998</v>
      </c>
      <c r="K25" s="84">
        <v>0.81066666666666665</v>
      </c>
      <c r="L25" s="89">
        <v>4.7333333333333338E-2</v>
      </c>
    </row>
    <row r="26" spans="1:12" x14ac:dyDescent="0.4">
      <c r="A26" s="38" t="s">
        <v>239</v>
      </c>
      <c r="B26" s="186">
        <v>1368</v>
      </c>
      <c r="C26" s="191">
        <v>0</v>
      </c>
      <c r="D26" s="84" t="e">
        <v>#DIV/0!</v>
      </c>
      <c r="E26" s="71">
        <v>1368</v>
      </c>
      <c r="F26" s="191">
        <v>1500</v>
      </c>
      <c r="G26" s="186">
        <v>0</v>
      </c>
      <c r="H26" s="84" t="e">
        <v>#DIV/0!</v>
      </c>
      <c r="I26" s="71">
        <v>1500</v>
      </c>
      <c r="J26" s="84">
        <v>0.91200000000000003</v>
      </c>
      <c r="K26" s="84" t="e">
        <v>#DIV/0!</v>
      </c>
      <c r="L26" s="89" t="e">
        <v>#DIV/0!</v>
      </c>
    </row>
    <row r="27" spans="1:12" x14ac:dyDescent="0.4">
      <c r="A27" s="38" t="s">
        <v>116</v>
      </c>
      <c r="B27" s="184">
        <v>1178</v>
      </c>
      <c r="C27" s="191">
        <v>663</v>
      </c>
      <c r="D27" s="79">
        <v>1.7767722473604826</v>
      </c>
      <c r="E27" s="70">
        <v>515</v>
      </c>
      <c r="F27" s="191">
        <v>1495</v>
      </c>
      <c r="G27" s="186">
        <v>900</v>
      </c>
      <c r="H27" s="79">
        <v>1.6611111111111112</v>
      </c>
      <c r="I27" s="70">
        <v>595</v>
      </c>
      <c r="J27" s="79">
        <v>0.78795986622073577</v>
      </c>
      <c r="K27" s="79">
        <v>0.73666666666666669</v>
      </c>
      <c r="L27" s="78">
        <v>5.129319955406908E-2</v>
      </c>
    </row>
    <row r="28" spans="1:12" x14ac:dyDescent="0.4">
      <c r="A28" s="44" t="s">
        <v>115</v>
      </c>
      <c r="B28" s="182">
        <v>0</v>
      </c>
      <c r="C28" s="191">
        <v>342</v>
      </c>
      <c r="D28" s="84">
        <v>0</v>
      </c>
      <c r="E28" s="71">
        <v>-342</v>
      </c>
      <c r="F28" s="191">
        <v>0</v>
      </c>
      <c r="G28" s="186">
        <v>600</v>
      </c>
      <c r="H28" s="84">
        <v>0</v>
      </c>
      <c r="I28" s="71">
        <v>-600</v>
      </c>
      <c r="J28" s="84" t="e">
        <v>#DIV/0!</v>
      </c>
      <c r="K28" s="84">
        <v>0.56999999999999995</v>
      </c>
      <c r="L28" s="89" t="e">
        <v>#DIV/0!</v>
      </c>
    </row>
    <row r="29" spans="1:12" x14ac:dyDescent="0.4">
      <c r="A29" s="38" t="s">
        <v>114</v>
      </c>
      <c r="B29" s="182">
        <v>1202</v>
      </c>
      <c r="C29" s="191">
        <v>1190</v>
      </c>
      <c r="D29" s="84">
        <v>1.0100840336134453</v>
      </c>
      <c r="E29" s="71">
        <v>12</v>
      </c>
      <c r="F29" s="191">
        <v>1500</v>
      </c>
      <c r="G29" s="186">
        <v>1500</v>
      </c>
      <c r="H29" s="84">
        <v>1</v>
      </c>
      <c r="I29" s="71">
        <v>0</v>
      </c>
      <c r="J29" s="84">
        <v>0.80133333333333334</v>
      </c>
      <c r="K29" s="84">
        <v>0.79333333333333333</v>
      </c>
      <c r="L29" s="89">
        <v>8.0000000000000071E-3</v>
      </c>
    </row>
    <row r="30" spans="1:12" x14ac:dyDescent="0.4">
      <c r="A30" s="44" t="s">
        <v>113</v>
      </c>
      <c r="B30" s="184">
        <v>0</v>
      </c>
      <c r="C30" s="191">
        <v>770</v>
      </c>
      <c r="D30" s="79">
        <v>0</v>
      </c>
      <c r="E30" s="70">
        <v>-770</v>
      </c>
      <c r="F30" s="191">
        <v>0</v>
      </c>
      <c r="G30" s="186">
        <v>1500</v>
      </c>
      <c r="H30" s="79">
        <v>0</v>
      </c>
      <c r="I30" s="70">
        <v>-1500</v>
      </c>
      <c r="J30" s="79" t="e">
        <v>#DIV/0!</v>
      </c>
      <c r="K30" s="79">
        <v>0.51333333333333331</v>
      </c>
      <c r="L30" s="78" t="e">
        <v>#DIV/0!</v>
      </c>
    </row>
    <row r="31" spans="1:12" x14ac:dyDescent="0.4">
      <c r="A31" s="44" t="s">
        <v>112</v>
      </c>
      <c r="B31" s="184">
        <v>1252</v>
      </c>
      <c r="C31" s="205">
        <v>1197</v>
      </c>
      <c r="D31" s="79">
        <v>1.0459482038429406</v>
      </c>
      <c r="E31" s="70">
        <v>55</v>
      </c>
      <c r="F31" s="205">
        <v>1500</v>
      </c>
      <c r="G31" s="192">
        <v>1500</v>
      </c>
      <c r="H31" s="79">
        <v>1</v>
      </c>
      <c r="I31" s="70">
        <v>0</v>
      </c>
      <c r="J31" s="79">
        <v>0.83466666666666667</v>
      </c>
      <c r="K31" s="79">
        <v>0.79800000000000004</v>
      </c>
      <c r="L31" s="78">
        <v>3.6666666666666625E-2</v>
      </c>
    </row>
    <row r="32" spans="1:12" x14ac:dyDescent="0.4">
      <c r="A32" s="38" t="s">
        <v>167</v>
      </c>
      <c r="B32" s="182">
        <v>1213</v>
      </c>
      <c r="C32" s="183">
        <v>1125</v>
      </c>
      <c r="D32" s="84">
        <v>1.0782222222222222</v>
      </c>
      <c r="E32" s="71">
        <v>88</v>
      </c>
      <c r="F32" s="183">
        <v>1500</v>
      </c>
      <c r="G32" s="183">
        <v>1500</v>
      </c>
      <c r="H32" s="84">
        <v>1</v>
      </c>
      <c r="I32" s="71">
        <v>0</v>
      </c>
      <c r="J32" s="84">
        <v>0.80866666666666664</v>
      </c>
      <c r="K32" s="84">
        <v>0.75</v>
      </c>
      <c r="L32" s="89">
        <v>5.8666666666666645E-2</v>
      </c>
    </row>
    <row r="33" spans="1:12" x14ac:dyDescent="0.4">
      <c r="A33" s="44" t="s">
        <v>166</v>
      </c>
      <c r="B33" s="184">
        <v>3341</v>
      </c>
      <c r="C33" s="205">
        <v>941</v>
      </c>
      <c r="D33" s="79">
        <v>3.5504782146652496</v>
      </c>
      <c r="E33" s="70">
        <v>2400</v>
      </c>
      <c r="F33" s="205">
        <v>4119</v>
      </c>
      <c r="G33" s="192">
        <v>1500</v>
      </c>
      <c r="H33" s="79">
        <v>2.746</v>
      </c>
      <c r="I33" s="70">
        <v>2619</v>
      </c>
      <c r="J33" s="79">
        <v>0.81111920369021606</v>
      </c>
      <c r="K33" s="79">
        <v>0.6273333333333333</v>
      </c>
      <c r="L33" s="78">
        <v>0.18378587035688276</v>
      </c>
    </row>
    <row r="34" spans="1:12" x14ac:dyDescent="0.4">
      <c r="A34" s="69" t="s">
        <v>238</v>
      </c>
      <c r="B34" s="121">
        <v>596</v>
      </c>
      <c r="C34" s="121">
        <v>640</v>
      </c>
      <c r="D34" s="88">
        <v>0.93125000000000002</v>
      </c>
      <c r="E34" s="74">
        <v>-44</v>
      </c>
      <c r="F34" s="121">
        <v>802</v>
      </c>
      <c r="G34" s="121">
        <v>907</v>
      </c>
      <c r="H34" s="88">
        <v>0.88423373759647184</v>
      </c>
      <c r="I34" s="74">
        <v>-105</v>
      </c>
      <c r="J34" s="88">
        <v>0.743142144638404</v>
      </c>
      <c r="K34" s="88">
        <v>0.70562293274531418</v>
      </c>
      <c r="L34" s="87">
        <v>3.7519211893089821E-2</v>
      </c>
    </row>
    <row r="35" spans="1:12" x14ac:dyDescent="0.4">
      <c r="A35" s="37" t="s">
        <v>109</v>
      </c>
      <c r="B35" s="191">
        <v>336</v>
      </c>
      <c r="C35" s="191">
        <v>411</v>
      </c>
      <c r="D35" s="82">
        <v>0.81751824817518248</v>
      </c>
      <c r="E35" s="83">
        <v>-75</v>
      </c>
      <c r="F35" s="191">
        <v>412</v>
      </c>
      <c r="G35" s="191">
        <v>517</v>
      </c>
      <c r="H35" s="82">
        <v>0.79690522243713735</v>
      </c>
      <c r="I35" s="83">
        <v>-105</v>
      </c>
      <c r="J35" s="82">
        <v>0.81553398058252424</v>
      </c>
      <c r="K35" s="82">
        <v>0.79497098646034814</v>
      </c>
      <c r="L35" s="81">
        <v>2.0562994122176104E-2</v>
      </c>
    </row>
    <row r="36" spans="1:12" x14ac:dyDescent="0.4">
      <c r="A36" s="38" t="s">
        <v>108</v>
      </c>
      <c r="B36" s="191">
        <v>260</v>
      </c>
      <c r="C36" s="191">
        <v>229</v>
      </c>
      <c r="D36" s="84">
        <v>1.1353711790393013</v>
      </c>
      <c r="E36" s="71">
        <v>31</v>
      </c>
      <c r="F36" s="191">
        <v>390</v>
      </c>
      <c r="G36" s="191">
        <v>390</v>
      </c>
      <c r="H36" s="84">
        <v>1</v>
      </c>
      <c r="I36" s="71">
        <v>0</v>
      </c>
      <c r="J36" s="84">
        <v>0.66666666666666663</v>
      </c>
      <c r="K36" s="84">
        <v>0.5871794871794872</v>
      </c>
      <c r="L36" s="89">
        <v>7.9487179487179427E-2</v>
      </c>
    </row>
    <row r="37" spans="1:12" s="57" customFormat="1" x14ac:dyDescent="0.4">
      <c r="A37" s="66" t="s">
        <v>85</v>
      </c>
      <c r="B37" s="223">
        <v>99845</v>
      </c>
      <c r="C37" s="223">
        <v>100249</v>
      </c>
      <c r="D37" s="76">
        <v>0.99597003461381162</v>
      </c>
      <c r="E37" s="77">
        <v>-404</v>
      </c>
      <c r="F37" s="223">
        <v>119794</v>
      </c>
      <c r="G37" s="223">
        <v>126240</v>
      </c>
      <c r="H37" s="76">
        <v>0.94893852978453741</v>
      </c>
      <c r="I37" s="77">
        <v>-6446</v>
      </c>
      <c r="J37" s="76">
        <v>0.83347246105814987</v>
      </c>
      <c r="K37" s="76">
        <v>0.79411438529784539</v>
      </c>
      <c r="L37" s="90">
        <v>3.9358075760304478E-2</v>
      </c>
    </row>
    <row r="38" spans="1:12" s="57" customFormat="1" x14ac:dyDescent="0.4">
      <c r="A38" s="69" t="s">
        <v>237</v>
      </c>
      <c r="B38" s="110">
        <v>99144</v>
      </c>
      <c r="C38" s="110">
        <v>100249</v>
      </c>
      <c r="D38" s="76">
        <v>0.98897744615906391</v>
      </c>
      <c r="E38" s="77">
        <v>-1105</v>
      </c>
      <c r="F38" s="110">
        <v>118864</v>
      </c>
      <c r="G38" s="110">
        <v>126240</v>
      </c>
      <c r="H38" s="76">
        <v>0.94157160963244613</v>
      </c>
      <c r="I38" s="77">
        <v>-7376</v>
      </c>
      <c r="J38" s="76">
        <v>0.83409610983981697</v>
      </c>
      <c r="K38" s="76">
        <v>0.79411438529784539</v>
      </c>
      <c r="L38" s="90">
        <v>3.9981724541971575E-2</v>
      </c>
    </row>
    <row r="39" spans="1:12" x14ac:dyDescent="0.4">
      <c r="A39" s="38" t="s">
        <v>84</v>
      </c>
      <c r="B39" s="108">
        <v>41150</v>
      </c>
      <c r="C39" s="108">
        <v>38342</v>
      </c>
      <c r="D39" s="107">
        <v>1.0732356162954462</v>
      </c>
      <c r="E39" s="70">
        <v>2808</v>
      </c>
      <c r="F39" s="108">
        <v>45139</v>
      </c>
      <c r="G39" s="108">
        <v>45103</v>
      </c>
      <c r="H39" s="79">
        <v>1.0007981730705275</v>
      </c>
      <c r="I39" s="70">
        <v>36</v>
      </c>
      <c r="J39" s="79">
        <v>0.91162852522209181</v>
      </c>
      <c r="K39" s="79">
        <v>0.85009866306010684</v>
      </c>
      <c r="L39" s="78">
        <v>6.1529862161984972E-2</v>
      </c>
    </row>
    <row r="40" spans="1:12" x14ac:dyDescent="0.4">
      <c r="A40" s="38" t="s">
        <v>165</v>
      </c>
      <c r="B40" s="112">
        <v>1411</v>
      </c>
      <c r="C40" s="112">
        <v>1669</v>
      </c>
      <c r="D40" s="84">
        <v>0.84541641701617731</v>
      </c>
      <c r="E40" s="71">
        <v>-258</v>
      </c>
      <c r="F40" s="163">
        <v>2156</v>
      </c>
      <c r="G40" s="112">
        <v>2160</v>
      </c>
      <c r="H40" s="84">
        <v>0.99814814814814812</v>
      </c>
      <c r="I40" s="71">
        <v>-4</v>
      </c>
      <c r="J40" s="84">
        <v>0.65445269016697594</v>
      </c>
      <c r="K40" s="84">
        <v>0.77268518518518514</v>
      </c>
      <c r="L40" s="89">
        <v>-0.1182324950182092</v>
      </c>
    </row>
    <row r="41" spans="1:12" x14ac:dyDescent="0.4">
      <c r="A41" s="38" t="s">
        <v>105</v>
      </c>
      <c r="B41" s="112">
        <v>4989</v>
      </c>
      <c r="C41" s="112">
        <v>4688</v>
      </c>
      <c r="D41" s="84">
        <v>1.0642064846416381</v>
      </c>
      <c r="E41" s="71">
        <v>301</v>
      </c>
      <c r="F41" s="163">
        <v>5140</v>
      </c>
      <c r="G41" s="112">
        <v>5240</v>
      </c>
      <c r="H41" s="169">
        <v>0.98091603053435117</v>
      </c>
      <c r="I41" s="71">
        <v>-100</v>
      </c>
      <c r="J41" s="84">
        <v>0.97062256809338521</v>
      </c>
      <c r="K41" s="84">
        <v>0.89465648854961832</v>
      </c>
      <c r="L41" s="89">
        <v>7.5966079543766885E-2</v>
      </c>
    </row>
    <row r="42" spans="1:12" x14ac:dyDescent="0.4">
      <c r="A42" s="44" t="s">
        <v>104</v>
      </c>
      <c r="B42" s="112">
        <v>8733</v>
      </c>
      <c r="C42" s="112">
        <v>11180</v>
      </c>
      <c r="D42" s="168">
        <v>0.78112701252236139</v>
      </c>
      <c r="E42" s="91">
        <v>-2447</v>
      </c>
      <c r="F42" s="112">
        <v>11088</v>
      </c>
      <c r="G42" s="112">
        <v>15240</v>
      </c>
      <c r="H42" s="169">
        <v>0.72755905511811025</v>
      </c>
      <c r="I42" s="71">
        <v>-4152</v>
      </c>
      <c r="J42" s="84">
        <v>0.78760822510822515</v>
      </c>
      <c r="K42" s="84">
        <v>0.73359580052493434</v>
      </c>
      <c r="L42" s="89">
        <v>5.4012424583290808E-2</v>
      </c>
    </row>
    <row r="43" spans="1:12" x14ac:dyDescent="0.4">
      <c r="A43" s="44" t="s">
        <v>103</v>
      </c>
      <c r="B43" s="112">
        <v>6122</v>
      </c>
      <c r="C43" s="112">
        <v>6322</v>
      </c>
      <c r="D43" s="168">
        <v>0.96836444163239477</v>
      </c>
      <c r="E43" s="91">
        <v>-200</v>
      </c>
      <c r="F43" s="112">
        <v>7465</v>
      </c>
      <c r="G43" s="112">
        <v>7240</v>
      </c>
      <c r="H43" s="169">
        <v>1.0310773480662982</v>
      </c>
      <c r="I43" s="71">
        <v>225</v>
      </c>
      <c r="J43" s="84">
        <v>0.82009377093101143</v>
      </c>
      <c r="K43" s="84">
        <v>0.87320441988950281</v>
      </c>
      <c r="L43" s="89">
        <v>-5.311064895849138E-2</v>
      </c>
    </row>
    <row r="44" spans="1:12" x14ac:dyDescent="0.4">
      <c r="A44" s="38" t="s">
        <v>82</v>
      </c>
      <c r="B44" s="112">
        <v>13640</v>
      </c>
      <c r="C44" s="112">
        <v>14585</v>
      </c>
      <c r="D44" s="168">
        <v>0.93520740486801512</v>
      </c>
      <c r="E44" s="91">
        <v>-945</v>
      </c>
      <c r="F44" s="120">
        <v>16992</v>
      </c>
      <c r="G44" s="120">
        <v>20660</v>
      </c>
      <c r="H44" s="169">
        <v>0.822458857696031</v>
      </c>
      <c r="I44" s="71">
        <v>-3668</v>
      </c>
      <c r="J44" s="84">
        <v>0.8027306967984934</v>
      </c>
      <c r="K44" s="84">
        <v>0.70595353339787026</v>
      </c>
      <c r="L44" s="89">
        <v>9.6777163400623145E-2</v>
      </c>
    </row>
    <row r="45" spans="1:12" x14ac:dyDescent="0.4">
      <c r="A45" s="38" t="s">
        <v>83</v>
      </c>
      <c r="B45" s="112">
        <v>9036</v>
      </c>
      <c r="C45" s="112">
        <v>9776</v>
      </c>
      <c r="D45" s="168">
        <v>0.92430441898527005</v>
      </c>
      <c r="E45" s="70">
        <v>-740</v>
      </c>
      <c r="F45" s="163">
        <v>11610</v>
      </c>
      <c r="G45" s="112">
        <v>11216</v>
      </c>
      <c r="H45" s="169">
        <v>1.0351283880171185</v>
      </c>
      <c r="I45" s="71">
        <v>394</v>
      </c>
      <c r="J45" s="84">
        <v>0.77829457364341081</v>
      </c>
      <c r="K45" s="84">
        <v>0.87161198288159769</v>
      </c>
      <c r="L45" s="89">
        <v>-9.3317409238186877E-2</v>
      </c>
    </row>
    <row r="46" spans="1:12" x14ac:dyDescent="0.4">
      <c r="A46" s="38" t="s">
        <v>81</v>
      </c>
      <c r="B46" s="112">
        <v>2110</v>
      </c>
      <c r="C46" s="112">
        <v>2247</v>
      </c>
      <c r="D46" s="168">
        <v>0.93902981753449044</v>
      </c>
      <c r="E46" s="70">
        <v>-137</v>
      </c>
      <c r="F46" s="165">
        <v>2700</v>
      </c>
      <c r="G46" s="164">
        <v>2790</v>
      </c>
      <c r="H46" s="166">
        <v>0.967741935483871</v>
      </c>
      <c r="I46" s="71">
        <v>-90</v>
      </c>
      <c r="J46" s="84">
        <v>0.78148148148148144</v>
      </c>
      <c r="K46" s="84">
        <v>0.80537634408602155</v>
      </c>
      <c r="L46" s="89">
        <v>-2.3894862604540101E-2</v>
      </c>
    </row>
    <row r="47" spans="1:12" x14ac:dyDescent="0.4">
      <c r="A47" s="38" t="s">
        <v>164</v>
      </c>
      <c r="B47" s="112">
        <v>1069</v>
      </c>
      <c r="C47" s="112">
        <v>1197</v>
      </c>
      <c r="D47" s="168">
        <v>0.89306599832915623</v>
      </c>
      <c r="E47" s="70">
        <v>-128</v>
      </c>
      <c r="F47" s="163">
        <v>1660</v>
      </c>
      <c r="G47" s="112">
        <v>1660</v>
      </c>
      <c r="H47" s="170">
        <v>1</v>
      </c>
      <c r="I47" s="71">
        <v>0</v>
      </c>
      <c r="J47" s="84">
        <v>0.64397590361445778</v>
      </c>
      <c r="K47" s="84">
        <v>0.72108433734939759</v>
      </c>
      <c r="L47" s="89">
        <v>-7.7108433734939807E-2</v>
      </c>
    </row>
    <row r="48" spans="1:12" x14ac:dyDescent="0.4">
      <c r="A48" s="38" t="s">
        <v>80</v>
      </c>
      <c r="B48" s="112">
        <v>2498</v>
      </c>
      <c r="C48" s="112">
        <v>2585</v>
      </c>
      <c r="D48" s="168">
        <v>0.96634429400386845</v>
      </c>
      <c r="E48" s="70">
        <v>-87</v>
      </c>
      <c r="F48" s="163">
        <v>2700</v>
      </c>
      <c r="G48" s="112">
        <v>2790</v>
      </c>
      <c r="H48" s="169">
        <v>0.967741935483871</v>
      </c>
      <c r="I48" s="71">
        <v>-90</v>
      </c>
      <c r="J48" s="84">
        <v>0.92518518518518522</v>
      </c>
      <c r="K48" s="84">
        <v>0.92652329749103945</v>
      </c>
      <c r="L48" s="89">
        <v>-1.3381123058542332E-3</v>
      </c>
    </row>
    <row r="49" spans="1:12" x14ac:dyDescent="0.4">
      <c r="A49" s="44" t="s">
        <v>78</v>
      </c>
      <c r="B49" s="112">
        <v>1829</v>
      </c>
      <c r="C49" s="112">
        <v>1563</v>
      </c>
      <c r="D49" s="168">
        <v>1.1701855406269994</v>
      </c>
      <c r="E49" s="70">
        <v>266</v>
      </c>
      <c r="F49" s="165">
        <v>2700</v>
      </c>
      <c r="G49" s="164">
        <v>2790</v>
      </c>
      <c r="H49" s="169">
        <v>0.967741935483871</v>
      </c>
      <c r="I49" s="71">
        <v>-90</v>
      </c>
      <c r="J49" s="84">
        <v>0.67740740740740746</v>
      </c>
      <c r="K49" s="79">
        <v>0.56021505376344083</v>
      </c>
      <c r="L49" s="78">
        <v>0.11719235364396663</v>
      </c>
    </row>
    <row r="50" spans="1:12" x14ac:dyDescent="0.4">
      <c r="A50" s="38" t="s">
        <v>79</v>
      </c>
      <c r="B50" s="112">
        <v>1991</v>
      </c>
      <c r="C50" s="112">
        <v>1650</v>
      </c>
      <c r="D50" s="168">
        <v>1.2066666666666668</v>
      </c>
      <c r="E50" s="71">
        <v>341</v>
      </c>
      <c r="F50" s="163">
        <v>2700</v>
      </c>
      <c r="G50" s="164">
        <v>2511</v>
      </c>
      <c r="H50" s="166">
        <v>1.075268817204301</v>
      </c>
      <c r="I50" s="71">
        <v>189</v>
      </c>
      <c r="J50" s="84">
        <v>0.7374074074074074</v>
      </c>
      <c r="K50" s="84">
        <v>0.65710872162485068</v>
      </c>
      <c r="L50" s="89">
        <v>8.0298685782556722E-2</v>
      </c>
    </row>
    <row r="51" spans="1:12" x14ac:dyDescent="0.4">
      <c r="A51" s="38" t="s">
        <v>75</v>
      </c>
      <c r="B51" s="112">
        <v>2228</v>
      </c>
      <c r="C51" s="112">
        <v>2472</v>
      </c>
      <c r="D51" s="168">
        <v>0.90129449838187703</v>
      </c>
      <c r="E51" s="71">
        <v>-244</v>
      </c>
      <c r="F51" s="167">
        <v>3455</v>
      </c>
      <c r="G51" s="112">
        <v>3820</v>
      </c>
      <c r="H51" s="166">
        <v>0.90445026178010468</v>
      </c>
      <c r="I51" s="71">
        <v>-365</v>
      </c>
      <c r="J51" s="84">
        <v>0.64486251808972506</v>
      </c>
      <c r="K51" s="84">
        <v>0.64712041884816751</v>
      </c>
      <c r="L51" s="89">
        <v>-2.2579007584424549E-3</v>
      </c>
    </row>
    <row r="52" spans="1:12" x14ac:dyDescent="0.4">
      <c r="A52" s="38" t="s">
        <v>77</v>
      </c>
      <c r="B52" s="112">
        <v>793</v>
      </c>
      <c r="C52" s="112">
        <v>928</v>
      </c>
      <c r="D52" s="82">
        <v>0.85452586206896552</v>
      </c>
      <c r="E52" s="71">
        <v>-135</v>
      </c>
      <c r="F52" s="165">
        <v>1195</v>
      </c>
      <c r="G52" s="164">
        <v>1360</v>
      </c>
      <c r="H52" s="84">
        <v>0.87867647058823528</v>
      </c>
      <c r="I52" s="71">
        <v>-165</v>
      </c>
      <c r="J52" s="84">
        <v>0.66359832635983262</v>
      </c>
      <c r="K52" s="84">
        <v>0.68235294117647061</v>
      </c>
      <c r="L52" s="89">
        <v>-1.8754614816637982E-2</v>
      </c>
    </row>
    <row r="53" spans="1:12" x14ac:dyDescent="0.4">
      <c r="A53" s="38" t="s">
        <v>76</v>
      </c>
      <c r="B53" s="112">
        <v>1201</v>
      </c>
      <c r="C53" s="112">
        <v>1045</v>
      </c>
      <c r="D53" s="82">
        <v>1.1492822966507177</v>
      </c>
      <c r="E53" s="71">
        <v>156</v>
      </c>
      <c r="F53" s="163">
        <v>1660</v>
      </c>
      <c r="G53" s="112">
        <v>1660</v>
      </c>
      <c r="H53" s="84">
        <v>1</v>
      </c>
      <c r="I53" s="71">
        <v>0</v>
      </c>
      <c r="J53" s="84">
        <v>0.72349397590361442</v>
      </c>
      <c r="K53" s="84">
        <v>0.62951807228915657</v>
      </c>
      <c r="L53" s="89">
        <v>9.3975903614457845E-2</v>
      </c>
    </row>
    <row r="54" spans="1:12" x14ac:dyDescent="0.4">
      <c r="A54" s="40" t="s">
        <v>119</v>
      </c>
      <c r="B54" s="114">
        <v>344</v>
      </c>
      <c r="C54" s="114">
        <v>0</v>
      </c>
      <c r="D54" s="86" t="e">
        <v>#DIV/0!</v>
      </c>
      <c r="E54" s="70">
        <v>344</v>
      </c>
      <c r="F54" s="172">
        <v>504</v>
      </c>
      <c r="G54" s="114">
        <v>0</v>
      </c>
      <c r="H54" s="79" t="e">
        <v>#DIV/0!</v>
      </c>
      <c r="I54" s="70">
        <v>504</v>
      </c>
      <c r="J54" s="79">
        <v>0.68253968253968256</v>
      </c>
      <c r="K54" s="79" t="e">
        <v>#DIV/0!</v>
      </c>
      <c r="L54" s="78" t="e">
        <v>#DIV/0!</v>
      </c>
    </row>
    <row r="55" spans="1:12" x14ac:dyDescent="0.4">
      <c r="A55" s="69" t="s">
        <v>236</v>
      </c>
      <c r="B55" s="146">
        <v>701</v>
      </c>
      <c r="C55" s="146">
        <v>0</v>
      </c>
      <c r="D55" s="88" t="e">
        <v>#DIV/0!</v>
      </c>
      <c r="E55" s="74">
        <v>701</v>
      </c>
      <c r="F55" s="146">
        <v>930</v>
      </c>
      <c r="G55" s="146">
        <v>0</v>
      </c>
      <c r="H55" s="88" t="e">
        <v>#DIV/0!</v>
      </c>
      <c r="I55" s="74">
        <v>930</v>
      </c>
      <c r="J55" s="88">
        <v>0.75376344086021507</v>
      </c>
      <c r="K55" s="88" t="e">
        <v>#DIV/0!</v>
      </c>
      <c r="L55" s="87" t="e">
        <v>#DIV/0!</v>
      </c>
    </row>
    <row r="56" spans="1:12" x14ac:dyDescent="0.4">
      <c r="A56" s="37" t="s">
        <v>235</v>
      </c>
      <c r="B56" s="192">
        <v>213</v>
      </c>
      <c r="C56" s="192">
        <v>0</v>
      </c>
      <c r="D56" s="86" t="e">
        <v>#DIV/0!</v>
      </c>
      <c r="E56" s="85">
        <v>213</v>
      </c>
      <c r="F56" s="192">
        <v>305</v>
      </c>
      <c r="G56" s="192">
        <v>0</v>
      </c>
      <c r="H56" s="86" t="e">
        <v>#DIV/0!</v>
      </c>
      <c r="I56" s="85">
        <v>305</v>
      </c>
      <c r="J56" s="86">
        <v>0.69836065573770489</v>
      </c>
      <c r="K56" s="86" t="e">
        <v>#DIV/0!</v>
      </c>
      <c r="L56" s="171" t="e">
        <v>#DIV/0!</v>
      </c>
    </row>
    <row r="57" spans="1:12" x14ac:dyDescent="0.4">
      <c r="A57" s="33" t="s">
        <v>234</v>
      </c>
      <c r="B57" s="207">
        <v>488</v>
      </c>
      <c r="C57" s="207">
        <v>0</v>
      </c>
      <c r="D57" s="95" t="e">
        <v>#DIV/0!</v>
      </c>
      <c r="E57" s="67">
        <v>488</v>
      </c>
      <c r="F57" s="207">
        <v>625</v>
      </c>
      <c r="G57" s="207">
        <v>0</v>
      </c>
      <c r="H57" s="95" t="e">
        <v>#DIV/0!</v>
      </c>
      <c r="I57" s="67">
        <v>625</v>
      </c>
      <c r="J57" s="95">
        <v>0.78080000000000005</v>
      </c>
      <c r="K57" s="95" t="e">
        <v>#DIV/0!</v>
      </c>
      <c r="L57" s="94" t="e">
        <v>#DIV/0!</v>
      </c>
    </row>
    <row r="58" spans="1:12" x14ac:dyDescent="0.4">
      <c r="A58" s="66" t="s">
        <v>92</v>
      </c>
      <c r="B58" s="162"/>
      <c r="C58" s="162"/>
      <c r="D58" s="160"/>
      <c r="E58" s="161"/>
      <c r="F58" s="162"/>
      <c r="G58" s="162"/>
      <c r="H58" s="160"/>
      <c r="I58" s="161"/>
      <c r="J58" s="160"/>
      <c r="K58" s="160"/>
      <c r="L58" s="159"/>
    </row>
    <row r="59" spans="1:12" x14ac:dyDescent="0.4">
      <c r="A59" s="239" t="s">
        <v>163</v>
      </c>
      <c r="B59" s="238"/>
      <c r="C59" s="237"/>
      <c r="D59" s="225"/>
      <c r="E59" s="226"/>
      <c r="F59" s="238"/>
      <c r="G59" s="237"/>
      <c r="H59" s="225"/>
      <c r="I59" s="226"/>
      <c r="J59" s="236"/>
      <c r="K59" s="236"/>
      <c r="L59" s="235"/>
    </row>
    <row r="60" spans="1:12" x14ac:dyDescent="0.4">
      <c r="A60" s="99" t="s">
        <v>162</v>
      </c>
      <c r="B60" s="234"/>
      <c r="C60" s="233"/>
      <c r="D60" s="232"/>
      <c r="E60" s="231"/>
      <c r="F60" s="234"/>
      <c r="G60" s="233"/>
      <c r="H60" s="232"/>
      <c r="I60" s="231"/>
      <c r="J60" s="230"/>
      <c r="K60" s="230"/>
      <c r="L60" s="229"/>
    </row>
    <row r="61" spans="1:12" x14ac:dyDescent="0.4">
      <c r="A61" s="27" t="s">
        <v>233</v>
      </c>
      <c r="C61" s="30"/>
      <c r="E61" s="61"/>
      <c r="G61" s="30"/>
      <c r="I61" s="61"/>
      <c r="K61" s="30"/>
    </row>
    <row r="62" spans="1:12" x14ac:dyDescent="0.4">
      <c r="A62" s="27" t="s">
        <v>232</v>
      </c>
      <c r="C62" s="30"/>
      <c r="E62" s="61"/>
      <c r="G62" s="30"/>
      <c r="I62" s="61"/>
      <c r="K62" s="30"/>
    </row>
    <row r="63" spans="1:12" s="27" customFormat="1" x14ac:dyDescent="0.4">
      <c r="A63" s="27" t="s">
        <v>253</v>
      </c>
      <c r="B63" s="28"/>
      <c r="C63" s="28"/>
      <c r="F63" s="28"/>
      <c r="G63" s="28"/>
      <c r="J63" s="28"/>
      <c r="K63" s="28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2009年3月中旬航空旅客輸送実績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3.375" style="27" customWidth="1"/>
    <col min="2" max="3" width="11" style="61" customWidth="1"/>
    <col min="4" max="5" width="11.25" style="30" customWidth="1"/>
    <col min="6" max="7" width="11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３月(下旬)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70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70"/>
      <c r="B4" s="276" t="s">
        <v>263</v>
      </c>
      <c r="C4" s="277" t="s">
        <v>262</v>
      </c>
      <c r="D4" s="261" t="s">
        <v>90</v>
      </c>
      <c r="E4" s="261"/>
      <c r="F4" s="258" t="s">
        <v>263</v>
      </c>
      <c r="G4" s="258" t="s">
        <v>262</v>
      </c>
      <c r="H4" s="261" t="s">
        <v>90</v>
      </c>
      <c r="I4" s="261"/>
      <c r="J4" s="258" t="s">
        <v>263</v>
      </c>
      <c r="K4" s="258" t="s">
        <v>262</v>
      </c>
      <c r="L4" s="259" t="s">
        <v>88</v>
      </c>
    </row>
    <row r="5" spans="1:17" s="64" customFormat="1" x14ac:dyDescent="0.4">
      <c r="A5" s="270"/>
      <c r="B5" s="276"/>
      <c r="C5" s="27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190341</v>
      </c>
      <c r="C6" s="110">
        <v>200271</v>
      </c>
      <c r="D6" s="76">
        <v>0.95041718471471159</v>
      </c>
      <c r="E6" s="77">
        <v>-9930</v>
      </c>
      <c r="F6" s="110">
        <v>263807</v>
      </c>
      <c r="G6" s="110">
        <v>275044</v>
      </c>
      <c r="H6" s="76">
        <v>0.95914471866319573</v>
      </c>
      <c r="I6" s="77">
        <v>-11237</v>
      </c>
      <c r="J6" s="76">
        <v>0.72151610836710167</v>
      </c>
      <c r="K6" s="76">
        <v>0.72814167914951788</v>
      </c>
      <c r="L6" s="90">
        <v>-6.6255707824162124E-3</v>
      </c>
    </row>
    <row r="7" spans="1:17" s="57" customFormat="1" x14ac:dyDescent="0.4">
      <c r="A7" s="66" t="s">
        <v>87</v>
      </c>
      <c r="B7" s="176">
        <v>92758</v>
      </c>
      <c r="C7" s="110">
        <v>98853</v>
      </c>
      <c r="D7" s="76">
        <v>0.93834279182220059</v>
      </c>
      <c r="E7" s="77">
        <v>-6095</v>
      </c>
      <c r="F7" s="110">
        <v>128221</v>
      </c>
      <c r="G7" s="110">
        <v>133306</v>
      </c>
      <c r="H7" s="76">
        <v>0.96185468020944298</v>
      </c>
      <c r="I7" s="175">
        <v>-5085</v>
      </c>
      <c r="J7" s="76">
        <v>0.7234228402523768</v>
      </c>
      <c r="K7" s="76">
        <v>0.74154951765111843</v>
      </c>
      <c r="L7" s="90">
        <v>-1.8126677398741631E-2</v>
      </c>
    </row>
    <row r="8" spans="1:17" x14ac:dyDescent="0.4">
      <c r="A8" s="69" t="s">
        <v>244</v>
      </c>
      <c r="B8" s="177">
        <v>74058</v>
      </c>
      <c r="C8" s="121">
        <v>80583</v>
      </c>
      <c r="D8" s="88">
        <v>0.91902758646364613</v>
      </c>
      <c r="E8" s="93">
        <v>-6525</v>
      </c>
      <c r="F8" s="121">
        <v>103015</v>
      </c>
      <c r="G8" s="121">
        <v>109315</v>
      </c>
      <c r="H8" s="88">
        <v>0.94236838494259711</v>
      </c>
      <c r="I8" s="93">
        <v>-6300</v>
      </c>
      <c r="J8" s="88">
        <v>0.71890501383293692</v>
      </c>
      <c r="K8" s="88">
        <v>0.73716324383661891</v>
      </c>
      <c r="L8" s="87">
        <v>-1.8258230003681986E-2</v>
      </c>
    </row>
    <row r="9" spans="1:17" x14ac:dyDescent="0.4">
      <c r="A9" s="37" t="s">
        <v>84</v>
      </c>
      <c r="B9" s="167">
        <v>46177</v>
      </c>
      <c r="C9" s="120">
        <v>46711</v>
      </c>
      <c r="D9" s="82">
        <v>0.98856800325405148</v>
      </c>
      <c r="E9" s="92">
        <v>-534</v>
      </c>
      <c r="F9" s="120">
        <v>63171</v>
      </c>
      <c r="G9" s="120">
        <v>61249</v>
      </c>
      <c r="H9" s="82">
        <v>1.0313801041649659</v>
      </c>
      <c r="I9" s="92">
        <v>1922</v>
      </c>
      <c r="J9" s="82">
        <v>0.7309841541213532</v>
      </c>
      <c r="K9" s="82">
        <v>0.76264102271057488</v>
      </c>
      <c r="L9" s="81">
        <v>-3.1656868589221676E-2</v>
      </c>
    </row>
    <row r="10" spans="1:17" x14ac:dyDescent="0.4">
      <c r="A10" s="38" t="s">
        <v>86</v>
      </c>
      <c r="B10" s="167">
        <v>4092</v>
      </c>
      <c r="C10" s="120">
        <v>4339</v>
      </c>
      <c r="D10" s="84">
        <v>0.94307444111546435</v>
      </c>
      <c r="E10" s="91">
        <v>-247</v>
      </c>
      <c r="F10" s="120">
        <v>5500</v>
      </c>
      <c r="G10" s="120">
        <v>5500</v>
      </c>
      <c r="H10" s="84">
        <v>1</v>
      </c>
      <c r="I10" s="91">
        <v>0</v>
      </c>
      <c r="J10" s="84">
        <v>0.74399999999999999</v>
      </c>
      <c r="K10" s="84">
        <v>0.78890909090909089</v>
      </c>
      <c r="L10" s="89">
        <v>-4.4909090909090899E-2</v>
      </c>
    </row>
    <row r="11" spans="1:17" x14ac:dyDescent="0.4">
      <c r="A11" s="38" t="s">
        <v>104</v>
      </c>
      <c r="B11" s="167">
        <v>6638</v>
      </c>
      <c r="C11" s="120">
        <v>7850</v>
      </c>
      <c r="D11" s="84">
        <v>0.84560509554140129</v>
      </c>
      <c r="E11" s="91">
        <v>-1212</v>
      </c>
      <c r="F11" s="120">
        <v>9564</v>
      </c>
      <c r="G11" s="120">
        <v>11242</v>
      </c>
      <c r="H11" s="84">
        <v>0.85073830279309737</v>
      </c>
      <c r="I11" s="91">
        <v>-1678</v>
      </c>
      <c r="J11" s="84">
        <v>0.69406106231702214</v>
      </c>
      <c r="K11" s="84">
        <v>0.69827432841131476</v>
      </c>
      <c r="L11" s="89">
        <v>-4.2132660942926226E-3</v>
      </c>
    </row>
    <row r="12" spans="1:17" x14ac:dyDescent="0.4">
      <c r="A12" s="38" t="s">
        <v>82</v>
      </c>
      <c r="B12" s="167">
        <v>7334</v>
      </c>
      <c r="C12" s="120">
        <v>7664</v>
      </c>
      <c r="D12" s="84">
        <v>0.95694154488517746</v>
      </c>
      <c r="E12" s="91">
        <v>-330</v>
      </c>
      <c r="F12" s="120">
        <v>10912</v>
      </c>
      <c r="G12" s="120">
        <v>10552</v>
      </c>
      <c r="H12" s="84">
        <v>1.0341167551175132</v>
      </c>
      <c r="I12" s="91">
        <v>360</v>
      </c>
      <c r="J12" s="84">
        <v>0.67210410557184752</v>
      </c>
      <c r="K12" s="84">
        <v>0.72630780894617131</v>
      </c>
      <c r="L12" s="89">
        <v>-5.4203703374323786E-2</v>
      </c>
    </row>
    <row r="13" spans="1:17" x14ac:dyDescent="0.4">
      <c r="A13" s="38" t="s">
        <v>83</v>
      </c>
      <c r="B13" s="167">
        <v>9622</v>
      </c>
      <c r="C13" s="120">
        <v>10824</v>
      </c>
      <c r="D13" s="84">
        <v>0.88895048041389502</v>
      </c>
      <c r="E13" s="91">
        <v>-1202</v>
      </c>
      <c r="F13" s="120">
        <v>13607</v>
      </c>
      <c r="G13" s="120">
        <v>16383</v>
      </c>
      <c r="H13" s="84">
        <v>0.83055606421290362</v>
      </c>
      <c r="I13" s="91">
        <v>-2776</v>
      </c>
      <c r="J13" s="84">
        <v>0.70713603292423022</v>
      </c>
      <c r="K13" s="84">
        <v>0.66068485625343343</v>
      </c>
      <c r="L13" s="89">
        <v>4.645117667079679E-2</v>
      </c>
    </row>
    <row r="14" spans="1:17" x14ac:dyDescent="0.4">
      <c r="A14" s="40" t="s">
        <v>243</v>
      </c>
      <c r="B14" s="167">
        <v>0</v>
      </c>
      <c r="C14" s="120">
        <v>0</v>
      </c>
      <c r="D14" s="35" t="e">
        <v>#DIV/0!</v>
      </c>
      <c r="E14" s="48">
        <v>0</v>
      </c>
      <c r="F14" s="120">
        <v>0</v>
      </c>
      <c r="G14" s="120">
        <v>0</v>
      </c>
      <c r="H14" s="84" t="e">
        <v>#DIV/0!</v>
      </c>
      <c r="I14" s="91">
        <v>0</v>
      </c>
      <c r="J14" s="84" t="e">
        <v>#DIV/0!</v>
      </c>
      <c r="K14" s="84" t="e">
        <v>#DIV/0!</v>
      </c>
      <c r="L14" s="89" t="e">
        <v>#DIV/0!</v>
      </c>
    </row>
    <row r="15" spans="1:17" s="27" customFormat="1" x14ac:dyDescent="0.4">
      <c r="A15" s="44" t="s">
        <v>242</v>
      </c>
      <c r="B15" s="167">
        <v>0</v>
      </c>
      <c r="C15" s="120">
        <v>2189</v>
      </c>
      <c r="D15" s="84">
        <v>0</v>
      </c>
      <c r="E15" s="91">
        <v>-2189</v>
      </c>
      <c r="F15" s="120">
        <v>0</v>
      </c>
      <c r="G15" s="120">
        <v>2871</v>
      </c>
      <c r="H15" s="35">
        <v>0</v>
      </c>
      <c r="I15" s="48">
        <v>-2871</v>
      </c>
      <c r="J15" s="35" t="e">
        <v>#DIV/0!</v>
      </c>
      <c r="K15" s="35">
        <v>0.76245210727969348</v>
      </c>
      <c r="L15" s="34" t="e">
        <v>#DIV/0!</v>
      </c>
    </row>
    <row r="16" spans="1:17" x14ac:dyDescent="0.4">
      <c r="A16" s="44" t="s">
        <v>174</v>
      </c>
      <c r="B16" s="114">
        <v>195</v>
      </c>
      <c r="C16" s="114">
        <v>1006</v>
      </c>
      <c r="D16" s="79">
        <v>0.19383697813121273</v>
      </c>
      <c r="E16" s="70">
        <v>-811</v>
      </c>
      <c r="F16" s="114">
        <v>261</v>
      </c>
      <c r="G16" s="114">
        <v>1518</v>
      </c>
      <c r="H16" s="42">
        <v>0.17193675889328064</v>
      </c>
      <c r="I16" s="53">
        <v>-1257</v>
      </c>
      <c r="J16" s="79">
        <v>0.74712643678160917</v>
      </c>
      <c r="K16" s="86"/>
      <c r="L16" s="171"/>
    </row>
    <row r="17" spans="1:12" x14ac:dyDescent="0.4">
      <c r="A17" s="69" t="s">
        <v>241</v>
      </c>
      <c r="B17" s="177">
        <v>18037</v>
      </c>
      <c r="C17" s="177">
        <v>17513</v>
      </c>
      <c r="D17" s="88">
        <v>1.029920630388854</v>
      </c>
      <c r="E17" s="93">
        <v>524</v>
      </c>
      <c r="F17" s="121">
        <v>24260</v>
      </c>
      <c r="G17" s="121">
        <v>23045</v>
      </c>
      <c r="H17" s="88">
        <v>1.0527229333911912</v>
      </c>
      <c r="I17" s="93">
        <v>1215</v>
      </c>
      <c r="J17" s="88">
        <v>0.74348722176422088</v>
      </c>
      <c r="K17" s="88">
        <v>0.75994792796702104</v>
      </c>
      <c r="L17" s="87">
        <v>-1.6460706202800157E-2</v>
      </c>
    </row>
    <row r="18" spans="1:12" x14ac:dyDescent="0.4">
      <c r="A18" s="37" t="s">
        <v>240</v>
      </c>
      <c r="B18" s="167">
        <v>0</v>
      </c>
      <c r="C18" s="120">
        <v>1336</v>
      </c>
      <c r="D18" s="82">
        <v>0</v>
      </c>
      <c r="E18" s="92">
        <v>-1336</v>
      </c>
      <c r="F18" s="120">
        <v>0</v>
      </c>
      <c r="G18" s="120">
        <v>1800</v>
      </c>
      <c r="H18" s="82">
        <v>0</v>
      </c>
      <c r="I18" s="92">
        <v>-1800</v>
      </c>
      <c r="J18" s="82" t="e">
        <v>#DIV/0!</v>
      </c>
      <c r="K18" s="82">
        <v>0.74222222222222223</v>
      </c>
      <c r="L18" s="81" t="e">
        <v>#DIV/0!</v>
      </c>
    </row>
    <row r="19" spans="1:12" x14ac:dyDescent="0.4">
      <c r="A19" s="38" t="s">
        <v>104</v>
      </c>
      <c r="B19" s="167">
        <v>1252</v>
      </c>
      <c r="C19" s="120">
        <v>1078</v>
      </c>
      <c r="D19" s="84">
        <v>1.1614100185528757</v>
      </c>
      <c r="E19" s="91">
        <v>174</v>
      </c>
      <c r="F19" s="120">
        <v>1640</v>
      </c>
      <c r="G19" s="120">
        <v>1650</v>
      </c>
      <c r="H19" s="84">
        <v>0.9939393939393939</v>
      </c>
      <c r="I19" s="91">
        <v>-10</v>
      </c>
      <c r="J19" s="84">
        <v>0.76341463414634148</v>
      </c>
      <c r="K19" s="84">
        <v>0.65333333333333332</v>
      </c>
      <c r="L19" s="89">
        <v>0.11008130081300815</v>
      </c>
    </row>
    <row r="20" spans="1:12" x14ac:dyDescent="0.4">
      <c r="A20" s="38" t="s">
        <v>123</v>
      </c>
      <c r="B20" s="167">
        <v>1219</v>
      </c>
      <c r="C20" s="120">
        <v>1267</v>
      </c>
      <c r="D20" s="84">
        <v>0.9621152328334649</v>
      </c>
      <c r="E20" s="91">
        <v>-48</v>
      </c>
      <c r="F20" s="120">
        <v>1595</v>
      </c>
      <c r="G20" s="120">
        <v>1600</v>
      </c>
      <c r="H20" s="84">
        <v>0.99687499999999996</v>
      </c>
      <c r="I20" s="91">
        <v>-5</v>
      </c>
      <c r="J20" s="84">
        <v>0.76426332288401255</v>
      </c>
      <c r="K20" s="84">
        <v>0.791875</v>
      </c>
      <c r="L20" s="89">
        <v>-2.7611677115987443E-2</v>
      </c>
    </row>
    <row r="21" spans="1:12" x14ac:dyDescent="0.4">
      <c r="A21" s="38" t="s">
        <v>172</v>
      </c>
      <c r="B21" s="167">
        <v>2524</v>
      </c>
      <c r="C21" s="120">
        <v>2674</v>
      </c>
      <c r="D21" s="84">
        <v>0.94390426327599097</v>
      </c>
      <c r="E21" s="91">
        <v>-150</v>
      </c>
      <c r="F21" s="120">
        <v>3300</v>
      </c>
      <c r="G21" s="120">
        <v>3150</v>
      </c>
      <c r="H21" s="84">
        <v>1.0476190476190477</v>
      </c>
      <c r="I21" s="91">
        <v>150</v>
      </c>
      <c r="J21" s="84">
        <v>0.76484848484848489</v>
      </c>
      <c r="K21" s="84">
        <v>0.84888888888888892</v>
      </c>
      <c r="L21" s="89">
        <v>-8.4040404040404026E-2</v>
      </c>
    </row>
    <row r="22" spans="1:12" x14ac:dyDescent="0.4">
      <c r="A22" s="38" t="s">
        <v>171</v>
      </c>
      <c r="B22" s="167">
        <v>1197</v>
      </c>
      <c r="C22" s="120">
        <v>1149</v>
      </c>
      <c r="D22" s="79">
        <v>1.04177545691906</v>
      </c>
      <c r="E22" s="97">
        <v>48</v>
      </c>
      <c r="F22" s="120">
        <v>1650</v>
      </c>
      <c r="G22" s="120">
        <v>1650</v>
      </c>
      <c r="H22" s="79">
        <v>1</v>
      </c>
      <c r="I22" s="97">
        <v>0</v>
      </c>
      <c r="J22" s="79">
        <v>0.72545454545454546</v>
      </c>
      <c r="K22" s="79">
        <v>0.69636363636363641</v>
      </c>
      <c r="L22" s="78">
        <v>2.9090909090909056E-2</v>
      </c>
    </row>
    <row r="23" spans="1:12" x14ac:dyDescent="0.4">
      <c r="A23" s="44" t="s">
        <v>170</v>
      </c>
      <c r="B23" s="167">
        <v>0</v>
      </c>
      <c r="C23" s="120">
        <v>0</v>
      </c>
      <c r="D23" s="84" t="e">
        <v>#DIV/0!</v>
      </c>
      <c r="E23" s="91">
        <v>0</v>
      </c>
      <c r="F23" s="120">
        <v>0</v>
      </c>
      <c r="G23" s="120">
        <v>0</v>
      </c>
      <c r="H23" s="84" t="e">
        <v>#DIV/0!</v>
      </c>
      <c r="I23" s="91">
        <v>0</v>
      </c>
      <c r="J23" s="84" t="e">
        <v>#DIV/0!</v>
      </c>
      <c r="K23" s="84" t="e">
        <v>#DIV/0!</v>
      </c>
      <c r="L23" s="89" t="e">
        <v>#DIV/0!</v>
      </c>
    </row>
    <row r="24" spans="1:12" x14ac:dyDescent="0.4">
      <c r="A24" s="44" t="s">
        <v>119</v>
      </c>
      <c r="B24" s="167">
        <v>1007</v>
      </c>
      <c r="C24" s="120">
        <v>1243</v>
      </c>
      <c r="D24" s="84">
        <v>0.81013676588897832</v>
      </c>
      <c r="E24" s="91">
        <v>-236</v>
      </c>
      <c r="F24" s="120">
        <v>1650</v>
      </c>
      <c r="G24" s="120">
        <v>1650</v>
      </c>
      <c r="H24" s="84">
        <v>1</v>
      </c>
      <c r="I24" s="91">
        <v>0</v>
      </c>
      <c r="J24" s="84">
        <v>0.61030303030303035</v>
      </c>
      <c r="K24" s="84">
        <v>0.7533333333333333</v>
      </c>
      <c r="L24" s="89">
        <v>-0.14303030303030295</v>
      </c>
    </row>
    <row r="25" spans="1:12" x14ac:dyDescent="0.4">
      <c r="A25" s="38" t="s">
        <v>169</v>
      </c>
      <c r="B25" s="167">
        <v>1066</v>
      </c>
      <c r="C25" s="120">
        <v>902</v>
      </c>
      <c r="D25" s="84">
        <v>1.1818181818181819</v>
      </c>
      <c r="E25" s="91">
        <v>164</v>
      </c>
      <c r="F25" s="120">
        <v>1650</v>
      </c>
      <c r="G25" s="120">
        <v>1650</v>
      </c>
      <c r="H25" s="84">
        <v>1</v>
      </c>
      <c r="I25" s="91">
        <v>0</v>
      </c>
      <c r="J25" s="84">
        <v>0.64606060606060611</v>
      </c>
      <c r="K25" s="84">
        <v>0.54666666666666663</v>
      </c>
      <c r="L25" s="89">
        <v>9.9393939393939479E-2</v>
      </c>
    </row>
    <row r="26" spans="1:12" x14ac:dyDescent="0.4">
      <c r="A26" s="38" t="s">
        <v>239</v>
      </c>
      <c r="B26" s="167">
        <v>1390</v>
      </c>
      <c r="C26" s="120">
        <v>0</v>
      </c>
      <c r="D26" s="84" t="e">
        <v>#DIV/0!</v>
      </c>
      <c r="E26" s="91">
        <v>1390</v>
      </c>
      <c r="F26" s="120">
        <v>1645</v>
      </c>
      <c r="G26" s="120">
        <v>0</v>
      </c>
      <c r="H26" s="84" t="e">
        <v>#DIV/0!</v>
      </c>
      <c r="I26" s="91">
        <v>1645</v>
      </c>
      <c r="J26" s="84">
        <v>0.84498480243161089</v>
      </c>
      <c r="K26" s="84" t="e">
        <v>#DIV/0!</v>
      </c>
      <c r="L26" s="89" t="e">
        <v>#DIV/0!</v>
      </c>
    </row>
    <row r="27" spans="1:12" x14ac:dyDescent="0.4">
      <c r="A27" s="38" t="s">
        <v>116</v>
      </c>
      <c r="B27" s="167">
        <v>1108</v>
      </c>
      <c r="C27" s="120">
        <v>741</v>
      </c>
      <c r="D27" s="79">
        <v>1.4952766531713899</v>
      </c>
      <c r="E27" s="97">
        <v>367</v>
      </c>
      <c r="F27" s="120">
        <v>1500</v>
      </c>
      <c r="G27" s="115">
        <v>895</v>
      </c>
      <c r="H27" s="79">
        <v>1.6759776536312849</v>
      </c>
      <c r="I27" s="97">
        <v>605</v>
      </c>
      <c r="J27" s="79">
        <v>0.73866666666666669</v>
      </c>
      <c r="K27" s="79">
        <v>0.82793296089385471</v>
      </c>
      <c r="L27" s="78">
        <v>-8.9266294227188014E-2</v>
      </c>
    </row>
    <row r="28" spans="1:12" x14ac:dyDescent="0.4">
      <c r="A28" s="44" t="s">
        <v>115</v>
      </c>
      <c r="B28" s="167">
        <v>0</v>
      </c>
      <c r="C28" s="120">
        <v>464</v>
      </c>
      <c r="D28" s="84">
        <v>0</v>
      </c>
      <c r="E28" s="91">
        <v>-464</v>
      </c>
      <c r="F28" s="120">
        <v>0</v>
      </c>
      <c r="G28" s="115">
        <v>750</v>
      </c>
      <c r="H28" s="84">
        <v>0</v>
      </c>
      <c r="I28" s="91">
        <v>-750</v>
      </c>
      <c r="J28" s="84" t="e">
        <v>#DIV/0!</v>
      </c>
      <c r="K28" s="84">
        <v>0.6186666666666667</v>
      </c>
      <c r="L28" s="89" t="e">
        <v>#DIV/0!</v>
      </c>
    </row>
    <row r="29" spans="1:12" x14ac:dyDescent="0.4">
      <c r="A29" s="38" t="s">
        <v>114</v>
      </c>
      <c r="B29" s="167">
        <v>1467</v>
      </c>
      <c r="C29" s="120">
        <v>1349</v>
      </c>
      <c r="D29" s="84">
        <v>1.0874722016308376</v>
      </c>
      <c r="E29" s="91">
        <v>118</v>
      </c>
      <c r="F29" s="120">
        <v>1800</v>
      </c>
      <c r="G29" s="115">
        <v>1650</v>
      </c>
      <c r="H29" s="84">
        <v>1.0909090909090908</v>
      </c>
      <c r="I29" s="91">
        <v>150</v>
      </c>
      <c r="J29" s="84">
        <v>0.81499999999999995</v>
      </c>
      <c r="K29" s="84">
        <v>0.81757575757575762</v>
      </c>
      <c r="L29" s="89">
        <v>-2.5757575757576756E-3</v>
      </c>
    </row>
    <row r="30" spans="1:12" x14ac:dyDescent="0.4">
      <c r="A30" s="44" t="s">
        <v>113</v>
      </c>
      <c r="B30" s="167">
        <v>0</v>
      </c>
      <c r="C30" s="120">
        <v>1237</v>
      </c>
      <c r="D30" s="79">
        <v>0</v>
      </c>
      <c r="E30" s="97">
        <v>-1237</v>
      </c>
      <c r="F30" s="120">
        <v>0</v>
      </c>
      <c r="G30" s="120">
        <v>1650</v>
      </c>
      <c r="H30" s="79">
        <v>0</v>
      </c>
      <c r="I30" s="97">
        <v>-1650</v>
      </c>
      <c r="J30" s="79" t="e">
        <v>#DIV/0!</v>
      </c>
      <c r="K30" s="79">
        <v>0.74969696969696975</v>
      </c>
      <c r="L30" s="78" t="e">
        <v>#DIV/0!</v>
      </c>
    </row>
    <row r="31" spans="1:12" x14ac:dyDescent="0.4">
      <c r="A31" s="44" t="s">
        <v>112</v>
      </c>
      <c r="B31" s="165">
        <v>1194</v>
      </c>
      <c r="C31" s="164">
        <v>1269</v>
      </c>
      <c r="D31" s="79">
        <v>0.94089834515366433</v>
      </c>
      <c r="E31" s="97">
        <v>-75</v>
      </c>
      <c r="F31" s="120">
        <v>1650</v>
      </c>
      <c r="G31" s="164">
        <v>1650</v>
      </c>
      <c r="H31" s="79">
        <v>1</v>
      </c>
      <c r="I31" s="97">
        <v>0</v>
      </c>
      <c r="J31" s="79">
        <v>0.72363636363636363</v>
      </c>
      <c r="K31" s="79">
        <v>0.76909090909090905</v>
      </c>
      <c r="L31" s="78">
        <v>-4.5454545454545414E-2</v>
      </c>
    </row>
    <row r="32" spans="1:12" x14ac:dyDescent="0.4">
      <c r="A32" s="38" t="s">
        <v>167</v>
      </c>
      <c r="B32" s="163">
        <v>1355</v>
      </c>
      <c r="C32" s="112">
        <v>1376</v>
      </c>
      <c r="D32" s="84">
        <v>0.98473837209302328</v>
      </c>
      <c r="E32" s="91">
        <v>-21</v>
      </c>
      <c r="F32" s="120">
        <v>1650</v>
      </c>
      <c r="G32" s="112">
        <v>1650</v>
      </c>
      <c r="H32" s="84">
        <v>1</v>
      </c>
      <c r="I32" s="91">
        <v>0</v>
      </c>
      <c r="J32" s="84">
        <v>0.82121212121212117</v>
      </c>
      <c r="K32" s="84">
        <v>0.83393939393939398</v>
      </c>
      <c r="L32" s="89">
        <v>-1.2727272727272809E-2</v>
      </c>
    </row>
    <row r="33" spans="1:12" x14ac:dyDescent="0.4">
      <c r="A33" s="44" t="s">
        <v>166</v>
      </c>
      <c r="B33" s="165">
        <v>3258</v>
      </c>
      <c r="C33" s="164">
        <v>1428</v>
      </c>
      <c r="D33" s="79">
        <v>2.2815126050420167</v>
      </c>
      <c r="E33" s="97">
        <v>1830</v>
      </c>
      <c r="F33" s="164">
        <v>4530</v>
      </c>
      <c r="G33" s="164">
        <v>1650</v>
      </c>
      <c r="H33" s="79">
        <v>2.7454545454545456</v>
      </c>
      <c r="I33" s="97">
        <v>2880</v>
      </c>
      <c r="J33" s="79">
        <v>0.71920529801324506</v>
      </c>
      <c r="K33" s="79">
        <v>0.86545454545454548</v>
      </c>
      <c r="L33" s="78">
        <v>-0.14624924744130041</v>
      </c>
    </row>
    <row r="34" spans="1:12" x14ac:dyDescent="0.4">
      <c r="A34" s="69" t="s">
        <v>238</v>
      </c>
      <c r="B34" s="177">
        <v>663</v>
      </c>
      <c r="C34" s="121">
        <v>757</v>
      </c>
      <c r="D34" s="88">
        <v>0.87582562747688242</v>
      </c>
      <c r="E34" s="93">
        <v>-94</v>
      </c>
      <c r="F34" s="121">
        <v>946</v>
      </c>
      <c r="G34" s="121">
        <v>946</v>
      </c>
      <c r="H34" s="88">
        <v>1</v>
      </c>
      <c r="I34" s="93">
        <v>0</v>
      </c>
      <c r="J34" s="88">
        <v>0.70084566596194509</v>
      </c>
      <c r="K34" s="88">
        <v>0.80021141649048622</v>
      </c>
      <c r="L34" s="87">
        <v>-9.936575052854113E-2</v>
      </c>
    </row>
    <row r="35" spans="1:12" x14ac:dyDescent="0.4">
      <c r="A35" s="37" t="s">
        <v>109</v>
      </c>
      <c r="B35" s="167">
        <v>385</v>
      </c>
      <c r="C35" s="120">
        <v>432</v>
      </c>
      <c r="D35" s="82">
        <v>0.89120370370370372</v>
      </c>
      <c r="E35" s="92">
        <v>-47</v>
      </c>
      <c r="F35" s="120">
        <v>517</v>
      </c>
      <c r="G35" s="120">
        <v>517</v>
      </c>
      <c r="H35" s="82">
        <v>1</v>
      </c>
      <c r="I35" s="92">
        <v>0</v>
      </c>
      <c r="J35" s="82">
        <v>0.74468085106382975</v>
      </c>
      <c r="K35" s="82">
        <v>0.83558994197292069</v>
      </c>
      <c r="L35" s="81">
        <v>-9.0909090909090939E-2</v>
      </c>
    </row>
    <row r="36" spans="1:12" x14ac:dyDescent="0.4">
      <c r="A36" s="38" t="s">
        <v>108</v>
      </c>
      <c r="B36" s="167">
        <v>278</v>
      </c>
      <c r="C36" s="120">
        <v>325</v>
      </c>
      <c r="D36" s="84">
        <v>0.85538461538461541</v>
      </c>
      <c r="E36" s="91">
        <v>-47</v>
      </c>
      <c r="F36" s="120">
        <v>429</v>
      </c>
      <c r="G36" s="120">
        <v>429</v>
      </c>
      <c r="H36" s="84">
        <v>1</v>
      </c>
      <c r="I36" s="91">
        <v>0</v>
      </c>
      <c r="J36" s="84">
        <v>0.64801864801864806</v>
      </c>
      <c r="K36" s="84">
        <v>0.75757575757575757</v>
      </c>
      <c r="L36" s="89">
        <v>-0.10955710955710951</v>
      </c>
    </row>
    <row r="37" spans="1:12" s="57" customFormat="1" x14ac:dyDescent="0.4">
      <c r="A37" s="66" t="s">
        <v>85</v>
      </c>
      <c r="B37" s="223">
        <v>97583</v>
      </c>
      <c r="C37" s="223">
        <v>101418</v>
      </c>
      <c r="D37" s="76">
        <v>0.96218619968841823</v>
      </c>
      <c r="E37" s="77">
        <v>-3835</v>
      </c>
      <c r="F37" s="223">
        <v>135586</v>
      </c>
      <c r="G37" s="223">
        <v>141738</v>
      </c>
      <c r="H37" s="76">
        <v>0.95659597285131726</v>
      </c>
      <c r="I37" s="77">
        <v>-6152</v>
      </c>
      <c r="J37" s="76">
        <v>0.71971294971457234</v>
      </c>
      <c r="K37" s="76">
        <v>0.71553147356389957</v>
      </c>
      <c r="L37" s="90">
        <v>4.1814761506727693E-3</v>
      </c>
    </row>
    <row r="38" spans="1:12" s="57" customFormat="1" x14ac:dyDescent="0.4">
      <c r="A38" s="69" t="s">
        <v>237</v>
      </c>
      <c r="B38" s="176">
        <v>96739</v>
      </c>
      <c r="C38" s="110">
        <v>101418</v>
      </c>
      <c r="D38" s="76">
        <v>0.95386420556508711</v>
      </c>
      <c r="E38" s="175">
        <v>-4679</v>
      </c>
      <c r="F38" s="176">
        <v>134539</v>
      </c>
      <c r="G38" s="110">
        <v>141738</v>
      </c>
      <c r="H38" s="76">
        <v>0.94920910412168935</v>
      </c>
      <c r="I38" s="175">
        <v>-7199</v>
      </c>
      <c r="J38" s="76">
        <v>0.71904057559518053</v>
      </c>
      <c r="K38" s="76">
        <v>0.71553147356389957</v>
      </c>
      <c r="L38" s="90">
        <v>3.509102031280964E-3</v>
      </c>
    </row>
    <row r="39" spans="1:12" x14ac:dyDescent="0.4">
      <c r="A39" s="38" t="s">
        <v>84</v>
      </c>
      <c r="B39" s="174">
        <v>38177</v>
      </c>
      <c r="C39" s="118">
        <v>38943</v>
      </c>
      <c r="D39" s="98">
        <v>0.98033022622807697</v>
      </c>
      <c r="E39" s="97">
        <v>-766</v>
      </c>
      <c r="F39" s="173">
        <v>52562</v>
      </c>
      <c r="G39" s="173">
        <v>51947</v>
      </c>
      <c r="H39" s="79">
        <v>1.0118389897395421</v>
      </c>
      <c r="I39" s="91">
        <v>615</v>
      </c>
      <c r="J39" s="84">
        <v>0.72632319926943423</v>
      </c>
      <c r="K39" s="84">
        <v>0.74966793077559823</v>
      </c>
      <c r="L39" s="89">
        <v>-2.3344731506164007E-2</v>
      </c>
    </row>
    <row r="40" spans="1:12" x14ac:dyDescent="0.4">
      <c r="A40" s="38" t="s">
        <v>165</v>
      </c>
      <c r="B40" s="163">
        <v>1772</v>
      </c>
      <c r="C40" s="112">
        <v>1786</v>
      </c>
      <c r="D40" s="82">
        <v>0.9921612541993281</v>
      </c>
      <c r="E40" s="97">
        <v>-14</v>
      </c>
      <c r="F40" s="163">
        <v>2374</v>
      </c>
      <c r="G40" s="163">
        <v>2376</v>
      </c>
      <c r="H40" s="79">
        <v>0.99915824915824913</v>
      </c>
      <c r="I40" s="91">
        <v>-2</v>
      </c>
      <c r="J40" s="84">
        <v>0.74641954507160913</v>
      </c>
      <c r="K40" s="84">
        <v>0.75168350168350173</v>
      </c>
      <c r="L40" s="89">
        <v>-5.2639566118926062E-3</v>
      </c>
    </row>
    <row r="41" spans="1:12" x14ac:dyDescent="0.4">
      <c r="A41" s="38" t="s">
        <v>105</v>
      </c>
      <c r="B41" s="163">
        <v>5067</v>
      </c>
      <c r="C41" s="112">
        <v>3515</v>
      </c>
      <c r="D41" s="82">
        <v>1.4415362731152206</v>
      </c>
      <c r="E41" s="97">
        <v>1552</v>
      </c>
      <c r="F41" s="163">
        <v>5654</v>
      </c>
      <c r="G41" s="163">
        <v>5764</v>
      </c>
      <c r="H41" s="79">
        <v>0.98091603053435117</v>
      </c>
      <c r="I41" s="91">
        <v>-110</v>
      </c>
      <c r="J41" s="84">
        <v>0.89617969579059076</v>
      </c>
      <c r="K41" s="84">
        <v>0.60981956974323381</v>
      </c>
      <c r="L41" s="89">
        <v>0.28636012604735694</v>
      </c>
    </row>
    <row r="42" spans="1:12" x14ac:dyDescent="0.4">
      <c r="A42" s="44" t="s">
        <v>104</v>
      </c>
      <c r="B42" s="163">
        <v>9003</v>
      </c>
      <c r="C42" s="112">
        <v>8942</v>
      </c>
      <c r="D42" s="82">
        <v>1.0068217401028852</v>
      </c>
      <c r="E42" s="97">
        <v>61</v>
      </c>
      <c r="F42" s="165">
        <v>12285</v>
      </c>
      <c r="G42" s="165">
        <v>16734</v>
      </c>
      <c r="H42" s="79">
        <v>0.73413409824309783</v>
      </c>
      <c r="I42" s="91">
        <v>-4449</v>
      </c>
      <c r="J42" s="84">
        <v>0.73284493284493279</v>
      </c>
      <c r="K42" s="84">
        <v>0.53436118082944906</v>
      </c>
      <c r="L42" s="89">
        <v>0.19848375201548374</v>
      </c>
    </row>
    <row r="43" spans="1:12" x14ac:dyDescent="0.4">
      <c r="A43" s="44" t="s">
        <v>103</v>
      </c>
      <c r="B43" s="165">
        <v>5580</v>
      </c>
      <c r="C43" s="164">
        <v>5463</v>
      </c>
      <c r="D43" s="82">
        <v>1.0214168039538716</v>
      </c>
      <c r="E43" s="97">
        <v>117</v>
      </c>
      <c r="F43" s="172">
        <v>8576</v>
      </c>
      <c r="G43" s="172">
        <v>7964</v>
      </c>
      <c r="H43" s="79">
        <v>1.0768458061275741</v>
      </c>
      <c r="I43" s="91">
        <v>612</v>
      </c>
      <c r="J43" s="84">
        <v>0.65065298507462688</v>
      </c>
      <c r="K43" s="84">
        <v>0.68596182822702156</v>
      </c>
      <c r="L43" s="89">
        <v>-3.5308843152394687E-2</v>
      </c>
    </row>
    <row r="44" spans="1:12" x14ac:dyDescent="0.4">
      <c r="A44" s="38" t="s">
        <v>82</v>
      </c>
      <c r="B44" s="163">
        <v>12840</v>
      </c>
      <c r="C44" s="112">
        <v>15710</v>
      </c>
      <c r="D44" s="82">
        <v>0.81731381285805216</v>
      </c>
      <c r="E44" s="97">
        <v>-2870</v>
      </c>
      <c r="F44" s="163">
        <v>18833</v>
      </c>
      <c r="G44" s="163">
        <v>22698</v>
      </c>
      <c r="H44" s="79">
        <v>0.8297206802361442</v>
      </c>
      <c r="I44" s="91">
        <v>-3865</v>
      </c>
      <c r="J44" s="84">
        <v>0.68178197844209631</v>
      </c>
      <c r="K44" s="84">
        <v>0.6921314653273416</v>
      </c>
      <c r="L44" s="89">
        <v>-1.0349486885245285E-2</v>
      </c>
    </row>
    <row r="45" spans="1:12" x14ac:dyDescent="0.4">
      <c r="A45" s="38" t="s">
        <v>83</v>
      </c>
      <c r="B45" s="165">
        <v>9845</v>
      </c>
      <c r="C45" s="164">
        <v>10950</v>
      </c>
      <c r="D45" s="86">
        <v>0.89908675799086757</v>
      </c>
      <c r="E45" s="97">
        <v>-1105</v>
      </c>
      <c r="F45" s="163">
        <v>13500</v>
      </c>
      <c r="G45" s="163">
        <v>12673</v>
      </c>
      <c r="H45" s="79">
        <v>1.0652568452615798</v>
      </c>
      <c r="I45" s="91">
        <v>827</v>
      </c>
      <c r="J45" s="84">
        <v>0.72925925925925927</v>
      </c>
      <c r="K45" s="84">
        <v>0.86404166337883692</v>
      </c>
      <c r="L45" s="89">
        <v>-0.13478240411957765</v>
      </c>
    </row>
    <row r="46" spans="1:12" x14ac:dyDescent="0.4">
      <c r="A46" s="38" t="s">
        <v>81</v>
      </c>
      <c r="B46" s="163">
        <v>2651</v>
      </c>
      <c r="C46" s="112">
        <v>2624</v>
      </c>
      <c r="D46" s="84">
        <v>1.0102896341463414</v>
      </c>
      <c r="E46" s="97">
        <v>27</v>
      </c>
      <c r="F46" s="167">
        <v>2970</v>
      </c>
      <c r="G46" s="167">
        <v>3069</v>
      </c>
      <c r="H46" s="79">
        <v>0.967741935483871</v>
      </c>
      <c r="I46" s="91">
        <v>-99</v>
      </c>
      <c r="J46" s="84">
        <v>0.8925925925925926</v>
      </c>
      <c r="K46" s="84">
        <v>0.85500162919517764</v>
      </c>
      <c r="L46" s="89">
        <v>3.7590963397414967E-2</v>
      </c>
    </row>
    <row r="47" spans="1:12" x14ac:dyDescent="0.4">
      <c r="A47" s="38" t="s">
        <v>164</v>
      </c>
      <c r="B47" s="165">
        <v>1046</v>
      </c>
      <c r="C47" s="164">
        <v>1047</v>
      </c>
      <c r="D47" s="82">
        <v>0.99904489016236864</v>
      </c>
      <c r="E47" s="97">
        <v>-1</v>
      </c>
      <c r="F47" s="165">
        <v>1826</v>
      </c>
      <c r="G47" s="163">
        <v>1826</v>
      </c>
      <c r="H47" s="79">
        <v>1</v>
      </c>
      <c r="I47" s="91">
        <v>0</v>
      </c>
      <c r="J47" s="84">
        <v>0.57283680175246443</v>
      </c>
      <c r="K47" s="84">
        <v>0.57338444687842283</v>
      </c>
      <c r="L47" s="89">
        <v>-5.4764512595839587E-4</v>
      </c>
    </row>
    <row r="48" spans="1:12" x14ac:dyDescent="0.4">
      <c r="A48" s="38" t="s">
        <v>80</v>
      </c>
      <c r="B48" s="163">
        <v>2634</v>
      </c>
      <c r="C48" s="112">
        <v>2880</v>
      </c>
      <c r="D48" s="82">
        <v>0.9145833333333333</v>
      </c>
      <c r="E48" s="97">
        <v>-246</v>
      </c>
      <c r="F48" s="163">
        <v>2970</v>
      </c>
      <c r="G48" s="163">
        <v>3069</v>
      </c>
      <c r="H48" s="79">
        <v>0.967741935483871</v>
      </c>
      <c r="I48" s="91">
        <v>-99</v>
      </c>
      <c r="J48" s="84">
        <v>0.88686868686868692</v>
      </c>
      <c r="K48" s="84">
        <v>0.93841642228739008</v>
      </c>
      <c r="L48" s="89">
        <v>-5.1547735418703167E-2</v>
      </c>
    </row>
    <row r="49" spans="1:12" x14ac:dyDescent="0.4">
      <c r="A49" s="44" t="s">
        <v>78</v>
      </c>
      <c r="B49" s="165">
        <v>1545</v>
      </c>
      <c r="C49" s="164">
        <v>1658</v>
      </c>
      <c r="D49" s="82">
        <v>0.93184559710494574</v>
      </c>
      <c r="E49" s="97">
        <v>-113</v>
      </c>
      <c r="F49" s="163">
        <v>2970</v>
      </c>
      <c r="G49" s="163">
        <v>3069</v>
      </c>
      <c r="H49" s="79">
        <v>0.967741935483871</v>
      </c>
      <c r="I49" s="91">
        <v>-99</v>
      </c>
      <c r="J49" s="84">
        <v>0.52020202020202022</v>
      </c>
      <c r="K49" s="79">
        <v>0.54024112088628218</v>
      </c>
      <c r="L49" s="78">
        <v>-2.0039100684261957E-2</v>
      </c>
    </row>
    <row r="50" spans="1:12" x14ac:dyDescent="0.4">
      <c r="A50" s="38" t="s">
        <v>79</v>
      </c>
      <c r="B50" s="112">
        <v>1955</v>
      </c>
      <c r="C50" s="112">
        <v>2449</v>
      </c>
      <c r="D50" s="82">
        <v>0.79828501429154752</v>
      </c>
      <c r="E50" s="91">
        <v>-494</v>
      </c>
      <c r="F50" s="165">
        <v>2970</v>
      </c>
      <c r="G50" s="165">
        <v>3069</v>
      </c>
      <c r="H50" s="84">
        <v>0.967741935483871</v>
      </c>
      <c r="I50" s="91">
        <v>-99</v>
      </c>
      <c r="J50" s="84">
        <v>0.65824915824915819</v>
      </c>
      <c r="K50" s="84">
        <v>0.79797979797979801</v>
      </c>
      <c r="L50" s="89">
        <v>-0.13973063973063982</v>
      </c>
    </row>
    <row r="51" spans="1:12" x14ac:dyDescent="0.4">
      <c r="A51" s="38" t="s">
        <v>75</v>
      </c>
      <c r="B51" s="163">
        <v>2733</v>
      </c>
      <c r="C51" s="112">
        <v>3002</v>
      </c>
      <c r="D51" s="82">
        <v>0.91039307128580949</v>
      </c>
      <c r="E51" s="91">
        <v>-269</v>
      </c>
      <c r="F51" s="163">
        <v>3938</v>
      </c>
      <c r="G51" s="163">
        <v>4158</v>
      </c>
      <c r="H51" s="84">
        <v>0.94708994708994709</v>
      </c>
      <c r="I51" s="91">
        <v>-220</v>
      </c>
      <c r="J51" s="84">
        <v>0.69400711020822747</v>
      </c>
      <c r="K51" s="84">
        <v>0.72198172198172195</v>
      </c>
      <c r="L51" s="89">
        <v>-2.7974611773494473E-2</v>
      </c>
    </row>
    <row r="52" spans="1:12" x14ac:dyDescent="0.4">
      <c r="A52" s="38" t="s">
        <v>77</v>
      </c>
      <c r="B52" s="165">
        <v>741</v>
      </c>
      <c r="C52" s="164">
        <v>1218</v>
      </c>
      <c r="D52" s="82">
        <v>0.60837438423645318</v>
      </c>
      <c r="E52" s="91">
        <v>-477</v>
      </c>
      <c r="F52" s="163">
        <v>1285</v>
      </c>
      <c r="G52" s="163">
        <v>1496</v>
      </c>
      <c r="H52" s="84">
        <v>0.85895721925133695</v>
      </c>
      <c r="I52" s="91">
        <v>-211</v>
      </c>
      <c r="J52" s="84">
        <v>0.57665369649805442</v>
      </c>
      <c r="K52" s="84">
        <v>0.81417112299465244</v>
      </c>
      <c r="L52" s="89">
        <v>-0.23751742649659802</v>
      </c>
    </row>
    <row r="53" spans="1:12" x14ac:dyDescent="0.4">
      <c r="A53" s="38" t="s">
        <v>76</v>
      </c>
      <c r="B53" s="163">
        <v>1150</v>
      </c>
      <c r="C53" s="112">
        <v>1231</v>
      </c>
      <c r="D53" s="82">
        <v>0.93419983753046298</v>
      </c>
      <c r="E53" s="91">
        <v>-81</v>
      </c>
      <c r="F53" s="165">
        <v>1826</v>
      </c>
      <c r="G53" s="165">
        <v>1826</v>
      </c>
      <c r="H53" s="84">
        <v>1</v>
      </c>
      <c r="I53" s="91">
        <v>0</v>
      </c>
      <c r="J53" s="84">
        <v>0.62979189485213583</v>
      </c>
      <c r="K53" s="84">
        <v>0.67415115005476456</v>
      </c>
      <c r="L53" s="89">
        <v>-4.4359255202628733E-2</v>
      </c>
    </row>
    <row r="54" spans="1:12" x14ac:dyDescent="0.4">
      <c r="A54" s="40" t="s">
        <v>119</v>
      </c>
      <c r="B54" s="172">
        <v>0</v>
      </c>
      <c r="C54" s="114">
        <v>0</v>
      </c>
      <c r="D54" s="86" t="e">
        <v>#DIV/0!</v>
      </c>
      <c r="E54" s="97">
        <v>0</v>
      </c>
      <c r="F54" s="114">
        <v>0</v>
      </c>
      <c r="G54" s="172">
        <v>0</v>
      </c>
      <c r="H54" s="79" t="e">
        <v>#DIV/0!</v>
      </c>
      <c r="I54" s="97">
        <v>0</v>
      </c>
      <c r="J54" s="79" t="e">
        <v>#DIV/0!</v>
      </c>
      <c r="K54" s="79" t="e">
        <v>#DIV/0!</v>
      </c>
      <c r="L54" s="78" t="e">
        <v>#DIV/0!</v>
      </c>
    </row>
    <row r="55" spans="1:12" x14ac:dyDescent="0.4">
      <c r="A55" s="69" t="s">
        <v>236</v>
      </c>
      <c r="B55" s="177">
        <v>844</v>
      </c>
      <c r="C55" s="177">
        <v>0</v>
      </c>
      <c r="D55" s="88" t="e">
        <v>#DIV/0!</v>
      </c>
      <c r="E55" s="93">
        <v>844</v>
      </c>
      <c r="F55" s="177">
        <v>1047</v>
      </c>
      <c r="G55" s="177">
        <v>0</v>
      </c>
      <c r="H55" s="88" t="e">
        <v>#DIV/0!</v>
      </c>
      <c r="I55" s="93">
        <v>1047</v>
      </c>
      <c r="J55" s="88">
        <v>0.80611270296084048</v>
      </c>
      <c r="K55" s="88" t="e">
        <v>#DIV/0!</v>
      </c>
      <c r="L55" s="87" t="e">
        <v>#DIV/0!</v>
      </c>
    </row>
    <row r="56" spans="1:12" x14ac:dyDescent="0.4">
      <c r="A56" s="37" t="s">
        <v>235</v>
      </c>
      <c r="B56" s="242">
        <v>288</v>
      </c>
      <c r="C56" s="191">
        <v>0</v>
      </c>
      <c r="D56" s="82" t="e">
        <v>#DIV/0!</v>
      </c>
      <c r="E56" s="92">
        <v>288</v>
      </c>
      <c r="F56" s="191">
        <v>365</v>
      </c>
      <c r="G56" s="242">
        <v>0</v>
      </c>
      <c r="H56" s="82" t="e">
        <v>#DIV/0!</v>
      </c>
      <c r="I56" s="92">
        <v>365</v>
      </c>
      <c r="J56" s="82">
        <v>0.78904109589041094</v>
      </c>
      <c r="K56" s="82" t="e">
        <v>#DIV/0!</v>
      </c>
      <c r="L56" s="81" t="e">
        <v>#DIV/0!</v>
      </c>
    </row>
    <row r="57" spans="1:12" x14ac:dyDescent="0.4">
      <c r="A57" s="33" t="s">
        <v>234</v>
      </c>
      <c r="B57" s="241">
        <v>556</v>
      </c>
      <c r="C57" s="183">
        <v>0</v>
      </c>
      <c r="D57" s="82" t="e">
        <v>#DIV/0!</v>
      </c>
      <c r="E57" s="91">
        <v>556</v>
      </c>
      <c r="F57" s="180">
        <v>682</v>
      </c>
      <c r="G57" s="240">
        <v>0</v>
      </c>
      <c r="H57" s="84" t="e">
        <v>#DIV/0!</v>
      </c>
      <c r="I57" s="91">
        <v>682</v>
      </c>
      <c r="J57" s="84">
        <v>0.81524926686217014</v>
      </c>
      <c r="K57" s="84" t="e">
        <v>#DIV/0!</v>
      </c>
      <c r="L57" s="89" t="e">
        <v>#DIV/0!</v>
      </c>
    </row>
    <row r="58" spans="1:12" x14ac:dyDescent="0.4">
      <c r="A58" s="66" t="s">
        <v>92</v>
      </c>
      <c r="B58" s="162"/>
      <c r="C58" s="162"/>
      <c r="D58" s="160"/>
      <c r="E58" s="161"/>
      <c r="F58" s="162"/>
      <c r="G58" s="162"/>
      <c r="H58" s="160"/>
      <c r="I58" s="161"/>
      <c r="J58" s="160"/>
      <c r="K58" s="160"/>
      <c r="L58" s="159"/>
    </row>
    <row r="59" spans="1:12" x14ac:dyDescent="0.4">
      <c r="A59" s="109" t="s">
        <v>163</v>
      </c>
      <c r="B59" s="204"/>
      <c r="C59" s="203"/>
      <c r="D59" s="156"/>
      <c r="E59" s="155"/>
      <c r="F59" s="204"/>
      <c r="G59" s="203"/>
      <c r="H59" s="156"/>
      <c r="I59" s="155"/>
      <c r="J59" s="154"/>
      <c r="K59" s="154"/>
      <c r="L59" s="153"/>
    </row>
    <row r="60" spans="1:12" s="27" customFormat="1" x14ac:dyDescent="0.4">
      <c r="A60" s="33" t="s">
        <v>123</v>
      </c>
      <c r="B60" s="194"/>
      <c r="C60" s="193"/>
      <c r="D60" s="128"/>
      <c r="E60" s="127"/>
      <c r="F60" s="194"/>
      <c r="G60" s="193"/>
      <c r="H60" s="128"/>
      <c r="I60" s="127"/>
      <c r="J60" s="126"/>
      <c r="K60" s="126"/>
      <c r="L60" s="125"/>
    </row>
    <row r="61" spans="1:12" x14ac:dyDescent="0.4">
      <c r="A61" s="27" t="s">
        <v>233</v>
      </c>
      <c r="C61" s="30"/>
      <c r="E61" s="61"/>
      <c r="G61" s="30"/>
      <c r="I61" s="61"/>
      <c r="K61" s="30"/>
    </row>
    <row r="62" spans="1:12" x14ac:dyDescent="0.4">
      <c r="A62" s="27" t="s">
        <v>232</v>
      </c>
      <c r="C62" s="30"/>
      <c r="E62" s="61"/>
      <c r="G62" s="30"/>
      <c r="I62" s="61"/>
      <c r="K62" s="30"/>
    </row>
    <row r="63" spans="1:12" s="27" customFormat="1" x14ac:dyDescent="0.4">
      <c r="A63" s="27" t="s">
        <v>253</v>
      </c>
      <c r="B63" s="28"/>
      <c r="C63" s="28"/>
      <c r="F63" s="28"/>
      <c r="G63" s="28"/>
      <c r="J63" s="28"/>
      <c r="K63" s="28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2009年3月下旬航空旅客輸送実績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４月(下旬)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3" t="s">
        <v>139</v>
      </c>
      <c r="C4" s="258" t="s">
        <v>139</v>
      </c>
      <c r="D4" s="261" t="s">
        <v>90</v>
      </c>
      <c r="E4" s="261"/>
      <c r="F4" s="258" t="str">
        <f>+B4</f>
        <v>(08'4/21～31)</v>
      </c>
      <c r="G4" s="258" t="str">
        <f>+C4</f>
        <v>(08'4/21～31)</v>
      </c>
      <c r="H4" s="261" t="s">
        <v>90</v>
      </c>
      <c r="I4" s="261"/>
      <c r="J4" s="258" t="str">
        <f>+B4</f>
        <v>(08'4/21～31)</v>
      </c>
      <c r="K4" s="258" t="str">
        <f>+C4</f>
        <v>(08'4/21～31)</v>
      </c>
      <c r="L4" s="259" t="s">
        <v>88</v>
      </c>
    </row>
    <row r="5" spans="1:17" s="64" customFormat="1" x14ac:dyDescent="0.4">
      <c r="A5" s="261"/>
      <c r="B5" s="273"/>
      <c r="C5" s="258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f>+B7+B39+B56</f>
        <v>156949</v>
      </c>
      <c r="C6" s="110">
        <f>+C7+C39+C56</f>
        <v>174054</v>
      </c>
      <c r="D6" s="76">
        <f t="shared" ref="D6:D37" si="0">+B6/C6</f>
        <v>0.90172590115711215</v>
      </c>
      <c r="E6" s="77">
        <f t="shared" ref="E6:E37" si="1">+B6-C6</f>
        <v>-17105</v>
      </c>
      <c r="F6" s="110">
        <f>+F7+F39+F56</f>
        <v>240483</v>
      </c>
      <c r="G6" s="110">
        <f>+G7+G39+G56</f>
        <v>241491</v>
      </c>
      <c r="H6" s="76">
        <f t="shared" ref="H6:H37" si="2">+F6/G6</f>
        <v>0.99582593140117026</v>
      </c>
      <c r="I6" s="77">
        <f t="shared" ref="I6:I37" si="3">+F6-G6</f>
        <v>-1008</v>
      </c>
      <c r="J6" s="76">
        <f t="shared" ref="J6:J17" si="4">+B6/F6</f>
        <v>0.65264072720317023</v>
      </c>
      <c r="K6" s="76">
        <f t="shared" ref="K6:K17" si="5">+C6/G6</f>
        <v>0.72074735704436188</v>
      </c>
      <c r="L6" s="90">
        <f t="shared" ref="L6:L17" si="6">+J6-K6</f>
        <v>-6.8106629841191646E-2</v>
      </c>
    </row>
    <row r="7" spans="1:17" s="57" customFormat="1" x14ac:dyDescent="0.4">
      <c r="A7" s="66" t="s">
        <v>87</v>
      </c>
      <c r="B7" s="176">
        <f>+B8+B19+B36</f>
        <v>79217</v>
      </c>
      <c r="C7" s="110">
        <f>+C8+C19+C36</f>
        <v>84581</v>
      </c>
      <c r="D7" s="76">
        <f t="shared" si="0"/>
        <v>0.93658150175571342</v>
      </c>
      <c r="E7" s="77">
        <f t="shared" si="1"/>
        <v>-5364</v>
      </c>
      <c r="F7" s="110">
        <f>+F8+F19+F36</f>
        <v>117271</v>
      </c>
      <c r="G7" s="110">
        <f>+G8+G19+G36</f>
        <v>115313</v>
      </c>
      <c r="H7" s="76">
        <f t="shared" si="2"/>
        <v>1.016979872173996</v>
      </c>
      <c r="I7" s="175">
        <f t="shared" si="3"/>
        <v>1958</v>
      </c>
      <c r="J7" s="76">
        <f t="shared" si="4"/>
        <v>0.67550374772961774</v>
      </c>
      <c r="K7" s="76">
        <f t="shared" si="5"/>
        <v>0.73349058649068188</v>
      </c>
      <c r="L7" s="90">
        <f t="shared" si="6"/>
        <v>-5.7986838761064141E-2</v>
      </c>
    </row>
    <row r="8" spans="1:17" x14ac:dyDescent="0.4">
      <c r="A8" s="69" t="s">
        <v>95</v>
      </c>
      <c r="B8" s="177">
        <f>SUM(B9:B17)</f>
        <v>64659</v>
      </c>
      <c r="C8" s="121">
        <f>SUM(C9:C17)</f>
        <v>69293</v>
      </c>
      <c r="D8" s="88">
        <f t="shared" si="0"/>
        <v>0.93312455803616523</v>
      </c>
      <c r="E8" s="93">
        <f t="shared" si="1"/>
        <v>-4634</v>
      </c>
      <c r="F8" s="121">
        <f>SUM(F9:F17)</f>
        <v>95062</v>
      </c>
      <c r="G8" s="121">
        <f>SUM(G9:G17)</f>
        <v>94947</v>
      </c>
      <c r="H8" s="88">
        <f t="shared" si="2"/>
        <v>1.0012112020390322</v>
      </c>
      <c r="I8" s="93">
        <f t="shared" si="3"/>
        <v>115</v>
      </c>
      <c r="J8" s="88">
        <f t="shared" si="4"/>
        <v>0.68017714754581216</v>
      </c>
      <c r="K8" s="88">
        <f t="shared" si="5"/>
        <v>0.72980715557100273</v>
      </c>
      <c r="L8" s="87">
        <f t="shared" si="6"/>
        <v>-4.9630008025190575E-2</v>
      </c>
    </row>
    <row r="9" spans="1:17" x14ac:dyDescent="0.4">
      <c r="A9" s="37" t="s">
        <v>84</v>
      </c>
      <c r="B9" s="167">
        <f>'４月(月間)'!B9-'[1]4月動向(20)'!B8</f>
        <v>37274</v>
      </c>
      <c r="C9" s="120">
        <f>'４月(月間)'!C9-'[1]4月動向(20)'!C8</f>
        <v>38086</v>
      </c>
      <c r="D9" s="82">
        <f t="shared" si="0"/>
        <v>0.97867982985874069</v>
      </c>
      <c r="E9" s="92">
        <f t="shared" si="1"/>
        <v>-812</v>
      </c>
      <c r="F9" s="120">
        <f>'４月(月間)'!F9-'[1]4月動向(20)'!F8</f>
        <v>53344</v>
      </c>
      <c r="G9" s="120">
        <f>'４月(月間)'!G9-'[1]4月動向(20)'!G8</f>
        <v>51657</v>
      </c>
      <c r="H9" s="82">
        <f t="shared" si="2"/>
        <v>1.0326577230578624</v>
      </c>
      <c r="I9" s="92">
        <f t="shared" si="3"/>
        <v>1687</v>
      </c>
      <c r="J9" s="82">
        <f t="shared" si="4"/>
        <v>0.69874775044991</v>
      </c>
      <c r="K9" s="82">
        <f t="shared" si="5"/>
        <v>0.73728633099095964</v>
      </c>
      <c r="L9" s="81">
        <f t="shared" si="6"/>
        <v>-3.8538580541049638E-2</v>
      </c>
    </row>
    <row r="10" spans="1:17" x14ac:dyDescent="0.4">
      <c r="A10" s="38" t="s">
        <v>86</v>
      </c>
      <c r="B10" s="167">
        <f>'４月(月間)'!B10-'[1]4月動向(20)'!B9</f>
        <v>3989</v>
      </c>
      <c r="C10" s="120">
        <f>'４月(月間)'!C10-'[1]4月動向(20)'!C9</f>
        <v>4685</v>
      </c>
      <c r="D10" s="84">
        <f t="shared" si="0"/>
        <v>0.85144076840981853</v>
      </c>
      <c r="E10" s="91">
        <f t="shared" si="1"/>
        <v>-696</v>
      </c>
      <c r="F10" s="120">
        <f>'４月(月間)'!F10-'[1]4月動向(20)'!F9</f>
        <v>5000</v>
      </c>
      <c r="G10" s="120">
        <f>'４月(月間)'!G10-'[1]4月動向(20)'!G9</f>
        <v>5000</v>
      </c>
      <c r="H10" s="84">
        <f t="shared" si="2"/>
        <v>1</v>
      </c>
      <c r="I10" s="91">
        <f t="shared" si="3"/>
        <v>0</v>
      </c>
      <c r="J10" s="84">
        <f t="shared" si="4"/>
        <v>0.79779999999999995</v>
      </c>
      <c r="K10" s="84">
        <f t="shared" si="5"/>
        <v>0.93700000000000006</v>
      </c>
      <c r="L10" s="89">
        <f t="shared" si="6"/>
        <v>-0.1392000000000001</v>
      </c>
    </row>
    <row r="11" spans="1:17" x14ac:dyDescent="0.4">
      <c r="A11" s="38" t="s">
        <v>104</v>
      </c>
      <c r="B11" s="167">
        <f>'４月(月間)'!B11-'[1]4月動向(20)'!B10</f>
        <v>6217</v>
      </c>
      <c r="C11" s="120">
        <f>'４月(月間)'!C11-'[1]4月動向(20)'!C10</f>
        <v>5824</v>
      </c>
      <c r="D11" s="84">
        <f t="shared" si="0"/>
        <v>1.0674793956043955</v>
      </c>
      <c r="E11" s="91">
        <f t="shared" si="1"/>
        <v>393</v>
      </c>
      <c r="F11" s="120">
        <f>'４月(月間)'!F11-'[1]4月動向(20)'!F10</f>
        <v>10220</v>
      </c>
      <c r="G11" s="120">
        <f>'４月(月間)'!G11-'[1]4月動向(20)'!G10</f>
        <v>9304</v>
      </c>
      <c r="H11" s="84">
        <f t="shared" si="2"/>
        <v>1.0984522785898538</v>
      </c>
      <c r="I11" s="91">
        <f t="shared" si="3"/>
        <v>916</v>
      </c>
      <c r="J11" s="84">
        <f t="shared" si="4"/>
        <v>0.60831702544031308</v>
      </c>
      <c r="K11" s="84">
        <f t="shared" si="5"/>
        <v>0.62596732588134141</v>
      </c>
      <c r="L11" s="89">
        <f t="shared" si="6"/>
        <v>-1.7650300441028333E-2</v>
      </c>
    </row>
    <row r="12" spans="1:17" x14ac:dyDescent="0.4">
      <c r="A12" s="38" t="s">
        <v>82</v>
      </c>
      <c r="B12" s="167">
        <f>'４月(月間)'!B12-'[1]4月動向(20)'!B11</f>
        <v>5677</v>
      </c>
      <c r="C12" s="120">
        <f>'４月(月間)'!C12-'[1]4月動向(20)'!C11</f>
        <v>6311</v>
      </c>
      <c r="D12" s="84">
        <f t="shared" si="0"/>
        <v>0.89954048486769134</v>
      </c>
      <c r="E12" s="91">
        <f t="shared" si="1"/>
        <v>-634</v>
      </c>
      <c r="F12" s="120">
        <f>'４月(月間)'!F12-'[1]4月動向(20)'!F11</f>
        <v>10187</v>
      </c>
      <c r="G12" s="120">
        <f>'４月(月間)'!G12-'[1]4月動向(20)'!G11</f>
        <v>7765</v>
      </c>
      <c r="H12" s="84">
        <f t="shared" si="2"/>
        <v>1.3119124275595622</v>
      </c>
      <c r="I12" s="91">
        <f t="shared" si="3"/>
        <v>2422</v>
      </c>
      <c r="J12" s="84">
        <f t="shared" si="4"/>
        <v>0.55727888485324428</v>
      </c>
      <c r="K12" s="84">
        <f t="shared" si="5"/>
        <v>0.81274951706374754</v>
      </c>
      <c r="L12" s="89">
        <f t="shared" si="6"/>
        <v>-0.25547063221050326</v>
      </c>
    </row>
    <row r="13" spans="1:17" x14ac:dyDescent="0.4">
      <c r="A13" s="38" t="s">
        <v>83</v>
      </c>
      <c r="B13" s="167">
        <f>'４月(月間)'!B13-'[1]4月動向(20)'!B12</f>
        <v>8836</v>
      </c>
      <c r="C13" s="120">
        <f>'４月(月間)'!C13-'[1]4月動向(20)'!C12</f>
        <v>7591</v>
      </c>
      <c r="D13" s="84">
        <f t="shared" si="0"/>
        <v>1.1640100118561454</v>
      </c>
      <c r="E13" s="91">
        <f t="shared" si="1"/>
        <v>1245</v>
      </c>
      <c r="F13" s="120">
        <f>'４月(月間)'!F13-'[1]4月動向(20)'!F12</f>
        <v>12370</v>
      </c>
      <c r="G13" s="120">
        <f>'４月(月間)'!G13-'[1]4月動向(20)'!G12</f>
        <v>11300</v>
      </c>
      <c r="H13" s="84">
        <f t="shared" si="2"/>
        <v>1.0946902654867257</v>
      </c>
      <c r="I13" s="91">
        <f t="shared" si="3"/>
        <v>1070</v>
      </c>
      <c r="J13" s="84">
        <f t="shared" si="4"/>
        <v>0.71430881164106708</v>
      </c>
      <c r="K13" s="84">
        <f t="shared" si="5"/>
        <v>0.67176991150442478</v>
      </c>
      <c r="L13" s="89">
        <f t="shared" si="6"/>
        <v>4.2538900136642299E-2</v>
      </c>
    </row>
    <row r="14" spans="1:17" x14ac:dyDescent="0.4">
      <c r="A14" s="38" t="s">
        <v>128</v>
      </c>
      <c r="B14" s="167">
        <f>'４月(月間)'!B14-'[1]4月動向(20)'!B13</f>
        <v>0</v>
      </c>
      <c r="C14" s="120">
        <f>'４月(月間)'!C14-'[1]4月動向(20)'!C13</f>
        <v>2563</v>
      </c>
      <c r="D14" s="84">
        <f t="shared" si="0"/>
        <v>0</v>
      </c>
      <c r="E14" s="91">
        <f t="shared" si="1"/>
        <v>-2563</v>
      </c>
      <c r="F14" s="120">
        <f>'４月(月間)'!F14-'[1]4月動向(20)'!F13</f>
        <v>0</v>
      </c>
      <c r="G14" s="120">
        <f>'４月(月間)'!G14-'[1]4月動向(20)'!G13</f>
        <v>4823</v>
      </c>
      <c r="H14" s="84">
        <f t="shared" si="2"/>
        <v>0</v>
      </c>
      <c r="I14" s="91">
        <f t="shared" si="3"/>
        <v>-4823</v>
      </c>
      <c r="J14" s="84" t="e">
        <f t="shared" si="4"/>
        <v>#DIV/0!</v>
      </c>
      <c r="K14" s="84">
        <f t="shared" si="5"/>
        <v>0.53141198424217295</v>
      </c>
      <c r="L14" s="89" t="e">
        <f t="shared" si="6"/>
        <v>#DIV/0!</v>
      </c>
    </row>
    <row r="15" spans="1:17" x14ac:dyDescent="0.4">
      <c r="A15" s="40" t="s">
        <v>127</v>
      </c>
      <c r="B15" s="167">
        <f>'４月(月間)'!B15-'[1]4月動向(20)'!B14</f>
        <v>0</v>
      </c>
      <c r="C15" s="120">
        <f>'４月(月間)'!C15-'[1]4月動向(20)'!C14</f>
        <v>0</v>
      </c>
      <c r="D15" s="35" t="e">
        <f t="shared" si="0"/>
        <v>#DIV/0!</v>
      </c>
      <c r="E15" s="48">
        <f t="shared" si="1"/>
        <v>0</v>
      </c>
      <c r="F15" s="120">
        <f>'４月(月間)'!F15-'[1]4月動向(20)'!F14</f>
        <v>0</v>
      </c>
      <c r="G15" s="120">
        <f>'４月(月間)'!G15-'[1]4月動向(20)'!G14</f>
        <v>0</v>
      </c>
      <c r="H15" s="84" t="e">
        <f t="shared" si="2"/>
        <v>#DIV/0!</v>
      </c>
      <c r="I15" s="91">
        <f t="shared" si="3"/>
        <v>0</v>
      </c>
      <c r="J15" s="84" t="e">
        <f t="shared" si="4"/>
        <v>#DIV/0!</v>
      </c>
      <c r="K15" s="84" t="e">
        <f t="shared" si="5"/>
        <v>#DIV/0!</v>
      </c>
      <c r="L15" s="89" t="e">
        <f t="shared" si="6"/>
        <v>#DIV/0!</v>
      </c>
    </row>
    <row r="16" spans="1:17" s="27" customFormat="1" x14ac:dyDescent="0.4">
      <c r="A16" s="44" t="s">
        <v>103</v>
      </c>
      <c r="B16" s="167">
        <f>'４月(月間)'!B16-'[1]4月動向(20)'!B15</f>
        <v>2666</v>
      </c>
      <c r="C16" s="120">
        <f>'４月(月間)'!C16-'[1]4月動向(20)'!C15</f>
        <v>4233</v>
      </c>
      <c r="D16" s="84">
        <f t="shared" si="0"/>
        <v>0.6298133711315852</v>
      </c>
      <c r="E16" s="91">
        <f t="shared" si="1"/>
        <v>-1567</v>
      </c>
      <c r="F16" s="120">
        <f>'４月(月間)'!F16-'[1]4月動向(20)'!F15</f>
        <v>3941</v>
      </c>
      <c r="G16" s="120">
        <f>'４月(月間)'!G16-'[1]4月動向(20)'!G15</f>
        <v>5098</v>
      </c>
      <c r="H16" s="35">
        <f t="shared" si="2"/>
        <v>0.77304825421734014</v>
      </c>
      <c r="I16" s="48">
        <f t="shared" si="3"/>
        <v>-1157</v>
      </c>
      <c r="J16" s="35">
        <f t="shared" si="4"/>
        <v>0.67647805125602634</v>
      </c>
      <c r="K16" s="35">
        <f t="shared" si="5"/>
        <v>0.83032561788936843</v>
      </c>
      <c r="L16" s="34">
        <f t="shared" si="6"/>
        <v>-0.15384756663334209</v>
      </c>
    </row>
    <row r="17" spans="1:12" s="27" customFormat="1" x14ac:dyDescent="0.4">
      <c r="A17" s="44" t="s">
        <v>126</v>
      </c>
      <c r="B17" s="165">
        <f>'４月(月間)'!B17-'[1]4月動向(20)'!B16</f>
        <v>0</v>
      </c>
      <c r="C17" s="164">
        <f>'４月(月間)'!C17-'[1]4月動向(20)'!C16</f>
        <v>0</v>
      </c>
      <c r="D17" s="42" t="e">
        <f t="shared" si="0"/>
        <v>#DIV/0!</v>
      </c>
      <c r="E17" s="53">
        <f t="shared" si="1"/>
        <v>0</v>
      </c>
      <c r="F17" s="164">
        <f>'４月(月間)'!F17-'[1]4月動向(20)'!F16</f>
        <v>0</v>
      </c>
      <c r="G17" s="164">
        <f>'４月(月間)'!G17-'[1]4月動向(20)'!G16</f>
        <v>0</v>
      </c>
      <c r="H17" s="59" t="e">
        <f t="shared" si="2"/>
        <v>#DIV/0!</v>
      </c>
      <c r="I17" s="53">
        <f t="shared" si="3"/>
        <v>0</v>
      </c>
      <c r="J17" s="42" t="e">
        <f t="shared" si="4"/>
        <v>#DIV/0!</v>
      </c>
      <c r="K17" s="35" t="e">
        <f t="shared" si="5"/>
        <v>#DIV/0!</v>
      </c>
      <c r="L17" s="34" t="e">
        <f t="shared" si="6"/>
        <v>#DIV/0!</v>
      </c>
    </row>
    <row r="18" spans="1:12" x14ac:dyDescent="0.4">
      <c r="A18" s="33" t="s">
        <v>125</v>
      </c>
      <c r="B18" s="103">
        <f>'４月(月間)'!B18-'[1]4月動向(20)'!B17</f>
        <v>0</v>
      </c>
      <c r="C18" s="103">
        <f>'４月(月間)'!C18-'[1]4月動向(20)'!C17</f>
        <v>0</v>
      </c>
      <c r="D18" s="95" t="e">
        <f t="shared" si="0"/>
        <v>#DIV/0!</v>
      </c>
      <c r="E18" s="67">
        <f t="shared" si="1"/>
        <v>0</v>
      </c>
      <c r="F18" s="103">
        <f>'４月(月間)'!F18-'[1]4月動向(20)'!F17</f>
        <v>0</v>
      </c>
      <c r="G18" s="103">
        <f>'４月(月間)'!G18-'[1]4月動向(20)'!G17</f>
        <v>0</v>
      </c>
      <c r="H18" s="31" t="e">
        <f t="shared" si="2"/>
        <v>#DIV/0!</v>
      </c>
      <c r="I18" s="63">
        <f t="shared" si="3"/>
        <v>0</v>
      </c>
      <c r="J18" s="95" t="e">
        <f t="shared" ref="J18:J55" si="7">+B18/F18</f>
        <v>#DIV/0!</v>
      </c>
      <c r="K18" s="179"/>
      <c r="L18" s="178"/>
    </row>
    <row r="19" spans="1:12" x14ac:dyDescent="0.4">
      <c r="A19" s="69" t="s">
        <v>94</v>
      </c>
      <c r="B19" s="177">
        <f>SUM(B20:B35)</f>
        <v>13958</v>
      </c>
      <c r="C19" s="177">
        <f>SUM(C20:C35)</f>
        <v>14622</v>
      </c>
      <c r="D19" s="88">
        <f t="shared" si="0"/>
        <v>0.95458897551634525</v>
      </c>
      <c r="E19" s="93">
        <f t="shared" si="1"/>
        <v>-664</v>
      </c>
      <c r="F19" s="121">
        <f>SUM(F20:F35)</f>
        <v>21195</v>
      </c>
      <c r="G19" s="121">
        <f>SUM(G20:G35)</f>
        <v>19430</v>
      </c>
      <c r="H19" s="88">
        <f t="shared" si="2"/>
        <v>1.0908389089037571</v>
      </c>
      <c r="I19" s="93">
        <f t="shared" si="3"/>
        <v>1765</v>
      </c>
      <c r="J19" s="88">
        <f t="shared" si="7"/>
        <v>0.65855154517574899</v>
      </c>
      <c r="K19" s="88">
        <f t="shared" ref="K19:K55" si="8">+C19/G19</f>
        <v>0.7525476067936181</v>
      </c>
      <c r="L19" s="87">
        <f t="shared" ref="L19:L55" si="9">+J19-K19</f>
        <v>-9.3996061617869109E-2</v>
      </c>
    </row>
    <row r="20" spans="1:12" x14ac:dyDescent="0.4">
      <c r="A20" s="37" t="s">
        <v>124</v>
      </c>
      <c r="B20" s="167">
        <f>'４月(月間)'!B20-'[1]4月動向(20)'!B19</f>
        <v>938</v>
      </c>
      <c r="C20" s="120">
        <f>'４月(月間)'!C20-'[1]4月動向(20)'!C19</f>
        <v>826</v>
      </c>
      <c r="D20" s="82">
        <f t="shared" si="0"/>
        <v>1.1355932203389831</v>
      </c>
      <c r="E20" s="92">
        <f t="shared" si="1"/>
        <v>112</v>
      </c>
      <c r="F20" s="120">
        <f>'４月(月間)'!F20-'[1]4月動向(20)'!F19</f>
        <v>1490</v>
      </c>
      <c r="G20" s="120">
        <f>'４月(月間)'!G20-'[1]4月動向(20)'!G19</f>
        <v>1495</v>
      </c>
      <c r="H20" s="82">
        <f t="shared" si="2"/>
        <v>0.99665551839464883</v>
      </c>
      <c r="I20" s="92">
        <f t="shared" si="3"/>
        <v>-5</v>
      </c>
      <c r="J20" s="82">
        <f t="shared" si="7"/>
        <v>0.62953020134228188</v>
      </c>
      <c r="K20" s="82">
        <f t="shared" si="8"/>
        <v>0.55250836120401337</v>
      </c>
      <c r="L20" s="81">
        <f t="shared" si="9"/>
        <v>7.7021840138268516E-2</v>
      </c>
    </row>
    <row r="21" spans="1:12" x14ac:dyDescent="0.4">
      <c r="A21" s="38" t="s">
        <v>104</v>
      </c>
      <c r="B21" s="167">
        <f>'４月(月間)'!B21-'[1]4月動向(20)'!B20</f>
        <v>680</v>
      </c>
      <c r="C21" s="120">
        <f>'４月(月間)'!C21-'[1]4月動向(20)'!C20</f>
        <v>861</v>
      </c>
      <c r="D21" s="84">
        <f t="shared" si="0"/>
        <v>0.78977932636469217</v>
      </c>
      <c r="E21" s="91">
        <f t="shared" si="1"/>
        <v>-181</v>
      </c>
      <c r="F21" s="120">
        <f>'４月(月間)'!F21-'[1]4月動向(20)'!F20</f>
        <v>1495</v>
      </c>
      <c r="G21" s="120">
        <f>'４月(月間)'!G21-'[1]4月動向(20)'!G20</f>
        <v>1500</v>
      </c>
      <c r="H21" s="84">
        <f t="shared" si="2"/>
        <v>0.9966666666666667</v>
      </c>
      <c r="I21" s="91">
        <f t="shared" si="3"/>
        <v>-5</v>
      </c>
      <c r="J21" s="84">
        <f t="shared" si="7"/>
        <v>0.45484949832775917</v>
      </c>
      <c r="K21" s="84">
        <f t="shared" si="8"/>
        <v>0.57399999999999995</v>
      </c>
      <c r="L21" s="89">
        <f t="shared" si="9"/>
        <v>-0.11915050167224078</v>
      </c>
    </row>
    <row r="22" spans="1:12" x14ac:dyDescent="0.4">
      <c r="A22" s="38" t="s">
        <v>123</v>
      </c>
      <c r="B22" s="167">
        <f>'４月(月間)'!B22-'[1]4月動向(20)'!B21</f>
        <v>895</v>
      </c>
      <c r="C22" s="120">
        <f>'４月(月間)'!C22-'[1]4月動向(20)'!C21</f>
        <v>918</v>
      </c>
      <c r="D22" s="84">
        <f t="shared" si="0"/>
        <v>0.97494553376906323</v>
      </c>
      <c r="E22" s="91">
        <f t="shared" si="1"/>
        <v>-23</v>
      </c>
      <c r="F22" s="120">
        <f>'４月(月間)'!F22-'[1]4月動向(20)'!F21</f>
        <v>1450</v>
      </c>
      <c r="G22" s="120">
        <f>'４月(月間)'!G22-'[1]4月動向(20)'!G21</f>
        <v>1450</v>
      </c>
      <c r="H22" s="84">
        <f t="shared" si="2"/>
        <v>1</v>
      </c>
      <c r="I22" s="91">
        <f t="shared" si="3"/>
        <v>0</v>
      </c>
      <c r="J22" s="84">
        <f t="shared" si="7"/>
        <v>0.61724137931034484</v>
      </c>
      <c r="K22" s="84">
        <f t="shared" si="8"/>
        <v>0.63310344827586207</v>
      </c>
      <c r="L22" s="89">
        <f t="shared" si="9"/>
        <v>-1.5862068965517229E-2</v>
      </c>
    </row>
    <row r="23" spans="1:12" x14ac:dyDescent="0.4">
      <c r="A23" s="38" t="s">
        <v>122</v>
      </c>
      <c r="B23" s="167">
        <f>'４月(月間)'!B23-'[1]4月動向(20)'!B22</f>
        <v>2571</v>
      </c>
      <c r="C23" s="120">
        <f>'４月(月間)'!C23-'[1]4月動向(20)'!C22</f>
        <v>2491</v>
      </c>
      <c r="D23" s="84">
        <f t="shared" si="0"/>
        <v>1.0321156162183862</v>
      </c>
      <c r="E23" s="91">
        <f t="shared" si="1"/>
        <v>80</v>
      </c>
      <c r="F23" s="120">
        <f>'４月(月間)'!F23-'[1]4月動向(20)'!F22</f>
        <v>2990</v>
      </c>
      <c r="G23" s="120">
        <f>'４月(月間)'!G23-'[1]4月動向(20)'!G22</f>
        <v>2995</v>
      </c>
      <c r="H23" s="84">
        <f t="shared" si="2"/>
        <v>0.998330550918197</v>
      </c>
      <c r="I23" s="91">
        <f t="shared" si="3"/>
        <v>-5</v>
      </c>
      <c r="J23" s="84">
        <f t="shared" si="7"/>
        <v>0.859866220735786</v>
      </c>
      <c r="K23" s="84">
        <f t="shared" si="8"/>
        <v>0.83171953255425712</v>
      </c>
      <c r="L23" s="89">
        <f t="shared" si="9"/>
        <v>2.8146688181528878E-2</v>
      </c>
    </row>
    <row r="24" spans="1:12" x14ac:dyDescent="0.4">
      <c r="A24" s="38" t="s">
        <v>121</v>
      </c>
      <c r="B24" s="167">
        <f>'４月(月間)'!B24-'[1]4月動向(20)'!B23</f>
        <v>1355</v>
      </c>
      <c r="C24" s="120">
        <f>'４月(月間)'!C24-'[1]4月動向(20)'!C23</f>
        <v>1374</v>
      </c>
      <c r="D24" s="79">
        <f t="shared" si="0"/>
        <v>0.98617176128093154</v>
      </c>
      <c r="E24" s="97">
        <f t="shared" si="1"/>
        <v>-19</v>
      </c>
      <c r="F24" s="120">
        <f>'４月(月間)'!F24-'[1]4月動向(20)'!F23</f>
        <v>1500</v>
      </c>
      <c r="G24" s="120">
        <f>'４月(月間)'!G24-'[1]4月動向(20)'!G23</f>
        <v>1495</v>
      </c>
      <c r="H24" s="79">
        <f t="shared" si="2"/>
        <v>1.0033444816053512</v>
      </c>
      <c r="I24" s="97">
        <f t="shared" si="3"/>
        <v>5</v>
      </c>
      <c r="J24" s="79">
        <f t="shared" si="7"/>
        <v>0.90333333333333332</v>
      </c>
      <c r="K24" s="79">
        <f t="shared" si="8"/>
        <v>0.9190635451505017</v>
      </c>
      <c r="L24" s="78">
        <f t="shared" si="9"/>
        <v>-1.5730211817168382E-2</v>
      </c>
    </row>
    <row r="25" spans="1:12" x14ac:dyDescent="0.4">
      <c r="A25" s="44" t="s">
        <v>120</v>
      </c>
      <c r="B25" s="167">
        <f>'４月(月間)'!B25-'[1]4月動向(20)'!B24</f>
        <v>0</v>
      </c>
      <c r="C25" s="120">
        <f>'４月(月間)'!C25-'[1]4月動向(20)'!C24</f>
        <v>0</v>
      </c>
      <c r="D25" s="84" t="e">
        <f t="shared" si="0"/>
        <v>#DIV/0!</v>
      </c>
      <c r="E25" s="91">
        <f t="shared" si="1"/>
        <v>0</v>
      </c>
      <c r="F25" s="120">
        <f>'４月(月間)'!F25-'[1]4月動向(20)'!F24</f>
        <v>0</v>
      </c>
      <c r="G25" s="120">
        <f>'４月(月間)'!G25-'[1]4月動向(20)'!G24</f>
        <v>0</v>
      </c>
      <c r="H25" s="84" t="e">
        <f t="shared" si="2"/>
        <v>#DIV/0!</v>
      </c>
      <c r="I25" s="91">
        <f t="shared" si="3"/>
        <v>0</v>
      </c>
      <c r="J25" s="84" t="e">
        <f t="shared" si="7"/>
        <v>#DIV/0!</v>
      </c>
      <c r="K25" s="84" t="e">
        <f t="shared" si="8"/>
        <v>#DIV/0!</v>
      </c>
      <c r="L25" s="89" t="e">
        <f t="shared" si="9"/>
        <v>#DIV/0!</v>
      </c>
    </row>
    <row r="26" spans="1:12" x14ac:dyDescent="0.4">
      <c r="A26" s="44" t="s">
        <v>119</v>
      </c>
      <c r="B26" s="167">
        <f>'４月(月間)'!B26-'[1]4月動向(20)'!B25</f>
        <v>1205</v>
      </c>
      <c r="C26" s="120">
        <f>'４月(月間)'!C26-'[1]4月動向(20)'!C25</f>
        <v>1291</v>
      </c>
      <c r="D26" s="84">
        <f t="shared" si="0"/>
        <v>0.93338497288923317</v>
      </c>
      <c r="E26" s="91">
        <f t="shared" si="1"/>
        <v>-86</v>
      </c>
      <c r="F26" s="120">
        <f>'４月(月間)'!F26-'[1]4月動向(20)'!F25</f>
        <v>1490</v>
      </c>
      <c r="G26" s="120">
        <f>'４月(月間)'!G26-'[1]4月動向(20)'!G25</f>
        <v>1500</v>
      </c>
      <c r="H26" s="84">
        <f t="shared" si="2"/>
        <v>0.99333333333333329</v>
      </c>
      <c r="I26" s="91">
        <f t="shared" si="3"/>
        <v>-10</v>
      </c>
      <c r="J26" s="84">
        <f t="shared" si="7"/>
        <v>0.8087248322147651</v>
      </c>
      <c r="K26" s="84">
        <f t="shared" si="8"/>
        <v>0.86066666666666669</v>
      </c>
      <c r="L26" s="89">
        <f t="shared" si="9"/>
        <v>-5.1941834451901592E-2</v>
      </c>
    </row>
    <row r="27" spans="1:12" x14ac:dyDescent="0.4">
      <c r="A27" s="38" t="s">
        <v>118</v>
      </c>
      <c r="B27" s="167">
        <f>'４月(月間)'!B27-'[1]4月動向(20)'!B26</f>
        <v>952</v>
      </c>
      <c r="C27" s="120">
        <f>'４月(月間)'!C27-'[1]4月動向(20)'!C26</f>
        <v>0</v>
      </c>
      <c r="D27" s="84" t="e">
        <f t="shared" si="0"/>
        <v>#DIV/0!</v>
      </c>
      <c r="E27" s="91">
        <f t="shared" si="1"/>
        <v>952</v>
      </c>
      <c r="F27" s="120">
        <f>'４月(月間)'!F27-'[1]4月動向(20)'!F26</f>
        <v>1495</v>
      </c>
      <c r="G27" s="120">
        <f>'４月(月間)'!G27-'[1]4月動向(20)'!G26</f>
        <v>0</v>
      </c>
      <c r="H27" s="84" t="e">
        <f t="shared" si="2"/>
        <v>#DIV/0!</v>
      </c>
      <c r="I27" s="91">
        <f t="shared" si="3"/>
        <v>1495</v>
      </c>
      <c r="J27" s="84">
        <f t="shared" si="7"/>
        <v>0.63678929765886283</v>
      </c>
      <c r="K27" s="84" t="e">
        <f t="shared" si="8"/>
        <v>#DIV/0!</v>
      </c>
      <c r="L27" s="89" t="e">
        <f t="shared" si="9"/>
        <v>#DIV/0!</v>
      </c>
    </row>
    <row r="28" spans="1:12" x14ac:dyDescent="0.4">
      <c r="A28" s="38" t="s">
        <v>117</v>
      </c>
      <c r="B28" s="167">
        <f>'４月(月間)'!B28-'[1]4月動向(20)'!B27</f>
        <v>0</v>
      </c>
      <c r="C28" s="120">
        <f>'４月(月間)'!C28-'[1]4月動向(20)'!C27</f>
        <v>0</v>
      </c>
      <c r="D28" s="84" t="e">
        <f t="shared" si="0"/>
        <v>#DIV/0!</v>
      </c>
      <c r="E28" s="91">
        <f t="shared" si="1"/>
        <v>0</v>
      </c>
      <c r="F28" s="120">
        <f>'４月(月間)'!F28-'[1]4月動向(20)'!F27</f>
        <v>0</v>
      </c>
      <c r="G28" s="120">
        <f>'４月(月間)'!G28-'[1]4月動向(20)'!G27</f>
        <v>0</v>
      </c>
      <c r="H28" s="84" t="e">
        <f t="shared" si="2"/>
        <v>#DIV/0!</v>
      </c>
      <c r="I28" s="91">
        <f t="shared" si="3"/>
        <v>0</v>
      </c>
      <c r="J28" s="84" t="e">
        <f t="shared" si="7"/>
        <v>#DIV/0!</v>
      </c>
      <c r="K28" s="84" t="e">
        <f t="shared" si="8"/>
        <v>#DIV/0!</v>
      </c>
      <c r="L28" s="89" t="e">
        <f t="shared" si="9"/>
        <v>#DIV/0!</v>
      </c>
    </row>
    <row r="29" spans="1:12" x14ac:dyDescent="0.4">
      <c r="A29" s="38" t="s">
        <v>116</v>
      </c>
      <c r="B29" s="167">
        <f>'４月(月間)'!B29-'[1]4月動向(20)'!B28</f>
        <v>408</v>
      </c>
      <c r="C29" s="120">
        <f>'４月(月間)'!C29-'[1]4月動向(20)'!C28</f>
        <v>517</v>
      </c>
      <c r="D29" s="79">
        <f t="shared" si="0"/>
        <v>0.78916827852998062</v>
      </c>
      <c r="E29" s="97">
        <f t="shared" si="1"/>
        <v>-109</v>
      </c>
      <c r="F29" s="120">
        <f>'４月(月間)'!F29-'[1]4月動向(20)'!F28</f>
        <v>895</v>
      </c>
      <c r="G29" s="115">
        <f>'４月(月間)'!G29-'[1]4月動向(20)'!G28</f>
        <v>750</v>
      </c>
      <c r="H29" s="79">
        <f t="shared" si="2"/>
        <v>1.1933333333333334</v>
      </c>
      <c r="I29" s="97">
        <f t="shared" si="3"/>
        <v>145</v>
      </c>
      <c r="J29" s="79">
        <f t="shared" si="7"/>
        <v>0.45586592178770952</v>
      </c>
      <c r="K29" s="79">
        <f t="shared" si="8"/>
        <v>0.68933333333333335</v>
      </c>
      <c r="L29" s="78">
        <f t="shared" si="9"/>
        <v>-0.23346741154562384</v>
      </c>
    </row>
    <row r="30" spans="1:12" x14ac:dyDescent="0.4">
      <c r="A30" s="44" t="s">
        <v>115</v>
      </c>
      <c r="B30" s="167">
        <f>'４月(月間)'!B30-'[1]4月動向(20)'!B29</f>
        <v>325</v>
      </c>
      <c r="C30" s="120">
        <f>'４月(月間)'!C30-'[1]4月動向(20)'!C29</f>
        <v>396</v>
      </c>
      <c r="D30" s="84">
        <f t="shared" si="0"/>
        <v>0.82070707070707072</v>
      </c>
      <c r="E30" s="91">
        <f t="shared" si="1"/>
        <v>-71</v>
      </c>
      <c r="F30" s="120">
        <f>'４月(月間)'!F30-'[1]4月動向(20)'!F29</f>
        <v>595</v>
      </c>
      <c r="G30" s="115">
        <f>'４月(月間)'!G30-'[1]4月動向(20)'!G29</f>
        <v>750</v>
      </c>
      <c r="H30" s="84">
        <f t="shared" si="2"/>
        <v>0.79333333333333333</v>
      </c>
      <c r="I30" s="91">
        <f t="shared" si="3"/>
        <v>-155</v>
      </c>
      <c r="J30" s="84">
        <f t="shared" si="7"/>
        <v>0.54621848739495793</v>
      </c>
      <c r="K30" s="84">
        <f t="shared" si="8"/>
        <v>0.52800000000000002</v>
      </c>
      <c r="L30" s="89">
        <f t="shared" si="9"/>
        <v>1.8218487394957905E-2</v>
      </c>
    </row>
    <row r="31" spans="1:12" x14ac:dyDescent="0.4">
      <c r="A31" s="38" t="s">
        <v>114</v>
      </c>
      <c r="B31" s="167">
        <f>'４月(月間)'!B31-'[1]4月動向(20)'!B30</f>
        <v>1239</v>
      </c>
      <c r="C31" s="120">
        <f>'４月(月間)'!C31-'[1]4月動向(20)'!C30</f>
        <v>2455</v>
      </c>
      <c r="D31" s="84">
        <f t="shared" si="0"/>
        <v>0.50468431771894096</v>
      </c>
      <c r="E31" s="91">
        <f t="shared" si="1"/>
        <v>-1216</v>
      </c>
      <c r="F31" s="120">
        <f>'４月(月間)'!F31-'[1]4月動向(20)'!F30</f>
        <v>1800</v>
      </c>
      <c r="G31" s="115">
        <f>'４月(月間)'!G31-'[1]4月動向(20)'!G30</f>
        <v>3000</v>
      </c>
      <c r="H31" s="84">
        <f t="shared" si="2"/>
        <v>0.6</v>
      </c>
      <c r="I31" s="91">
        <f t="shared" si="3"/>
        <v>-1200</v>
      </c>
      <c r="J31" s="84">
        <f t="shared" si="7"/>
        <v>0.68833333333333335</v>
      </c>
      <c r="K31" s="84">
        <f t="shared" si="8"/>
        <v>0.81833333333333336</v>
      </c>
      <c r="L31" s="89">
        <f t="shared" si="9"/>
        <v>-0.13</v>
      </c>
    </row>
    <row r="32" spans="1:12" x14ac:dyDescent="0.4">
      <c r="A32" s="44" t="s">
        <v>113</v>
      </c>
      <c r="B32" s="167">
        <f>'４月(月間)'!B32-'[1]4月動向(20)'!B31</f>
        <v>937</v>
      </c>
      <c r="C32" s="120">
        <f>'４月(月間)'!C32-'[1]4月動向(20)'!C31</f>
        <v>1189</v>
      </c>
      <c r="D32" s="79">
        <f t="shared" si="0"/>
        <v>0.78805719091673676</v>
      </c>
      <c r="E32" s="97">
        <f t="shared" si="1"/>
        <v>-252</v>
      </c>
      <c r="F32" s="120">
        <f>'４月(月間)'!F32-'[1]4月動向(20)'!F31</f>
        <v>1495</v>
      </c>
      <c r="G32" s="120">
        <f>'４月(月間)'!G32-'[1]4月動向(20)'!G31</f>
        <v>1500</v>
      </c>
      <c r="H32" s="79">
        <f t="shared" si="2"/>
        <v>0.9966666666666667</v>
      </c>
      <c r="I32" s="97">
        <f t="shared" si="3"/>
        <v>-5</v>
      </c>
      <c r="J32" s="79">
        <f t="shared" si="7"/>
        <v>0.62675585284280932</v>
      </c>
      <c r="K32" s="79">
        <f t="shared" si="8"/>
        <v>0.79266666666666663</v>
      </c>
      <c r="L32" s="78">
        <f t="shared" si="9"/>
        <v>-0.16591081382385731</v>
      </c>
    </row>
    <row r="33" spans="1:12" x14ac:dyDescent="0.4">
      <c r="A33" s="44" t="s">
        <v>112</v>
      </c>
      <c r="B33" s="165">
        <f>'４月(月間)'!B33-'[1]4月動向(20)'!B32</f>
        <v>982</v>
      </c>
      <c r="C33" s="164">
        <f>'４月(月間)'!C33-'[1]4月動向(20)'!C32</f>
        <v>1229</v>
      </c>
      <c r="D33" s="79">
        <f t="shared" si="0"/>
        <v>0.79902359641985354</v>
      </c>
      <c r="E33" s="97">
        <f t="shared" si="1"/>
        <v>-247</v>
      </c>
      <c r="F33" s="120">
        <f>'４月(月間)'!F33-'[1]4月動向(20)'!F32</f>
        <v>1500</v>
      </c>
      <c r="G33" s="164">
        <f>'４月(月間)'!G33-'[1]4月動向(20)'!G32</f>
        <v>1500</v>
      </c>
      <c r="H33" s="79">
        <f t="shared" si="2"/>
        <v>1</v>
      </c>
      <c r="I33" s="97">
        <f t="shared" si="3"/>
        <v>0</v>
      </c>
      <c r="J33" s="79">
        <f t="shared" si="7"/>
        <v>0.65466666666666662</v>
      </c>
      <c r="K33" s="79">
        <f t="shared" si="8"/>
        <v>0.81933333333333336</v>
      </c>
      <c r="L33" s="78">
        <f t="shared" si="9"/>
        <v>-0.16466666666666674</v>
      </c>
    </row>
    <row r="34" spans="1:12" x14ac:dyDescent="0.4">
      <c r="A34" s="38" t="s">
        <v>111</v>
      </c>
      <c r="B34" s="163">
        <f>'４月(月間)'!B34-'[1]4月動向(20)'!B33</f>
        <v>933</v>
      </c>
      <c r="C34" s="112">
        <f>'４月(月間)'!C34-'[1]4月動向(20)'!C33</f>
        <v>1075</v>
      </c>
      <c r="D34" s="84">
        <f t="shared" si="0"/>
        <v>0.86790697674418604</v>
      </c>
      <c r="E34" s="91">
        <f t="shared" si="1"/>
        <v>-142</v>
      </c>
      <c r="F34" s="120">
        <f>'４月(月間)'!F34-'[1]4月動向(20)'!F33</f>
        <v>1500</v>
      </c>
      <c r="G34" s="112">
        <f>'４月(月間)'!G34-'[1]4月動向(20)'!G33</f>
        <v>1495</v>
      </c>
      <c r="H34" s="84">
        <f t="shared" si="2"/>
        <v>1.0033444816053512</v>
      </c>
      <c r="I34" s="91">
        <f t="shared" si="3"/>
        <v>5</v>
      </c>
      <c r="J34" s="84">
        <f t="shared" si="7"/>
        <v>0.622</v>
      </c>
      <c r="K34" s="84">
        <f t="shared" si="8"/>
        <v>0.71906354515050164</v>
      </c>
      <c r="L34" s="89">
        <f t="shared" si="9"/>
        <v>-9.706354515050164E-2</v>
      </c>
    </row>
    <row r="35" spans="1:12" x14ac:dyDescent="0.4">
      <c r="A35" s="44" t="s">
        <v>110</v>
      </c>
      <c r="B35" s="167">
        <f>'４月(月間)'!B35-'[1]4月動向(20)'!B34</f>
        <v>538</v>
      </c>
      <c r="C35" s="120">
        <f>'４月(月間)'!C35-'[1]4月動向(20)'!C34</f>
        <v>0</v>
      </c>
      <c r="D35" s="84" t="e">
        <f t="shared" si="0"/>
        <v>#DIV/0!</v>
      </c>
      <c r="E35" s="91">
        <f t="shared" si="1"/>
        <v>538</v>
      </c>
      <c r="F35" s="120">
        <f>'４月(月間)'!F35-'[1]4月動向(20)'!F34</f>
        <v>1500</v>
      </c>
      <c r="G35" s="120">
        <f>'４月(月間)'!G35-'[1]4月動向(20)'!G34</f>
        <v>0</v>
      </c>
      <c r="H35" s="84" t="e">
        <f t="shared" si="2"/>
        <v>#DIV/0!</v>
      </c>
      <c r="I35" s="91">
        <f t="shared" si="3"/>
        <v>1500</v>
      </c>
      <c r="J35" s="84">
        <f t="shared" si="7"/>
        <v>0.35866666666666669</v>
      </c>
      <c r="K35" s="84" t="e">
        <f t="shared" si="8"/>
        <v>#DIV/0!</v>
      </c>
      <c r="L35" s="89" t="e">
        <f t="shared" si="9"/>
        <v>#DIV/0!</v>
      </c>
    </row>
    <row r="36" spans="1:12" x14ac:dyDescent="0.4">
      <c r="A36" s="69" t="s">
        <v>93</v>
      </c>
      <c r="B36" s="177">
        <f>SUM(B37:B38)</f>
        <v>600</v>
      </c>
      <c r="C36" s="121">
        <f>SUM(C37:C38)</f>
        <v>666</v>
      </c>
      <c r="D36" s="88">
        <f t="shared" si="0"/>
        <v>0.90090090090090091</v>
      </c>
      <c r="E36" s="93">
        <f t="shared" si="1"/>
        <v>-66</v>
      </c>
      <c r="F36" s="121">
        <f>SUM(F37:F38)</f>
        <v>1014</v>
      </c>
      <c r="G36" s="121">
        <f>SUM(G37:G38)</f>
        <v>936</v>
      </c>
      <c r="H36" s="88">
        <f t="shared" si="2"/>
        <v>1.0833333333333333</v>
      </c>
      <c r="I36" s="93">
        <f t="shared" si="3"/>
        <v>78</v>
      </c>
      <c r="J36" s="88">
        <f t="shared" si="7"/>
        <v>0.59171597633136097</v>
      </c>
      <c r="K36" s="88">
        <f t="shared" si="8"/>
        <v>0.71153846153846156</v>
      </c>
      <c r="L36" s="87">
        <f t="shared" si="9"/>
        <v>-0.11982248520710059</v>
      </c>
    </row>
    <row r="37" spans="1:12" x14ac:dyDescent="0.4">
      <c r="A37" s="37" t="s">
        <v>109</v>
      </c>
      <c r="B37" s="167">
        <f>'４月(月間)'!B37-'[1]4月動向(20)'!B36</f>
        <v>384</v>
      </c>
      <c r="C37" s="120">
        <f>'４月(月間)'!C37-'[1]4月動向(20)'!C36</f>
        <v>374</v>
      </c>
      <c r="D37" s="82">
        <f t="shared" si="0"/>
        <v>1.0267379679144386</v>
      </c>
      <c r="E37" s="92">
        <f t="shared" si="1"/>
        <v>10</v>
      </c>
      <c r="F37" s="120">
        <f>'４月(月間)'!F37-'[1]4月動向(20)'!F36</f>
        <v>624</v>
      </c>
      <c r="G37" s="120">
        <f>'４月(月間)'!G37-'[1]4月動向(20)'!G36</f>
        <v>546</v>
      </c>
      <c r="H37" s="82">
        <f t="shared" si="2"/>
        <v>1.1428571428571428</v>
      </c>
      <c r="I37" s="92">
        <f t="shared" si="3"/>
        <v>78</v>
      </c>
      <c r="J37" s="82">
        <f t="shared" si="7"/>
        <v>0.61538461538461542</v>
      </c>
      <c r="K37" s="82">
        <f t="shared" si="8"/>
        <v>0.68498168498168499</v>
      </c>
      <c r="L37" s="81">
        <f t="shared" si="9"/>
        <v>-6.9597069597069572E-2</v>
      </c>
    </row>
    <row r="38" spans="1:12" x14ac:dyDescent="0.4">
      <c r="A38" s="38" t="s">
        <v>108</v>
      </c>
      <c r="B38" s="167">
        <f>'４月(月間)'!B38-'[1]4月動向(20)'!B37</f>
        <v>216</v>
      </c>
      <c r="C38" s="120">
        <f>'４月(月間)'!C38-'[1]4月動向(20)'!C37</f>
        <v>292</v>
      </c>
      <c r="D38" s="84">
        <f t="shared" ref="D38:D55" si="10">+B38/C38</f>
        <v>0.73972602739726023</v>
      </c>
      <c r="E38" s="91">
        <f t="shared" ref="E38:E55" si="11">+B38-C38</f>
        <v>-76</v>
      </c>
      <c r="F38" s="120">
        <f>'４月(月間)'!F38-'[1]4月動向(20)'!F37</f>
        <v>390</v>
      </c>
      <c r="G38" s="120">
        <f>'４月(月間)'!G38-'[1]4月動向(20)'!G37</f>
        <v>390</v>
      </c>
      <c r="H38" s="84">
        <f t="shared" ref="H38:H55" si="12">+F38/G38</f>
        <v>1</v>
      </c>
      <c r="I38" s="91">
        <f t="shared" ref="I38:I55" si="13">+F38-G38</f>
        <v>0</v>
      </c>
      <c r="J38" s="84">
        <f t="shared" si="7"/>
        <v>0.55384615384615388</v>
      </c>
      <c r="K38" s="84">
        <f t="shared" si="8"/>
        <v>0.74871794871794872</v>
      </c>
      <c r="L38" s="89">
        <f t="shared" si="9"/>
        <v>-0.19487179487179485</v>
      </c>
    </row>
    <row r="39" spans="1:12" s="57" customFormat="1" x14ac:dyDescent="0.4">
      <c r="A39" s="66" t="s">
        <v>107</v>
      </c>
      <c r="B39" s="176">
        <f>SUM(B40:B55)</f>
        <v>77732</v>
      </c>
      <c r="C39" s="110">
        <f>SUM(C40:C55)</f>
        <v>89473</v>
      </c>
      <c r="D39" s="76">
        <f t="shared" si="10"/>
        <v>0.86877605534630564</v>
      </c>
      <c r="E39" s="175">
        <f t="shared" si="11"/>
        <v>-11741</v>
      </c>
      <c r="F39" s="176">
        <f>SUM(F40:F55)</f>
        <v>123212</v>
      </c>
      <c r="G39" s="110">
        <f>SUM(G40:G55)</f>
        <v>126178</v>
      </c>
      <c r="H39" s="76">
        <f t="shared" si="12"/>
        <v>0.97649352502020959</v>
      </c>
      <c r="I39" s="175">
        <f t="shared" si="13"/>
        <v>-2966</v>
      </c>
      <c r="J39" s="76">
        <f t="shared" si="7"/>
        <v>0.63088010908028436</v>
      </c>
      <c r="K39" s="76">
        <f t="shared" si="8"/>
        <v>0.70910142814119737</v>
      </c>
      <c r="L39" s="90">
        <f t="shared" si="9"/>
        <v>-7.8221319060913008E-2</v>
      </c>
    </row>
    <row r="40" spans="1:12" x14ac:dyDescent="0.4">
      <c r="A40" s="38" t="s">
        <v>84</v>
      </c>
      <c r="B40" s="174">
        <f>'４月(月間)'!B40-'[1]4月動向(20)'!B39</f>
        <v>30443</v>
      </c>
      <c r="C40" s="118">
        <f>'４月(月間)'!C40-'[1]4月動向(20)'!C39</f>
        <v>33795</v>
      </c>
      <c r="D40" s="98">
        <f t="shared" si="10"/>
        <v>0.90081372984169261</v>
      </c>
      <c r="E40" s="97">
        <f t="shared" si="11"/>
        <v>-3352</v>
      </c>
      <c r="F40" s="173">
        <f>'４月(月間)'!F40-'[1]4月動向(20)'!F39</f>
        <v>44704</v>
      </c>
      <c r="G40" s="173">
        <f>'４月(月間)'!G40-'[1]4月動向(20)'!G39</f>
        <v>44790</v>
      </c>
      <c r="H40" s="79">
        <f t="shared" si="12"/>
        <v>0.99807992855548111</v>
      </c>
      <c r="I40" s="91">
        <f t="shared" si="13"/>
        <v>-86</v>
      </c>
      <c r="J40" s="84">
        <f t="shared" si="7"/>
        <v>0.68099051539012168</v>
      </c>
      <c r="K40" s="84">
        <f t="shared" si="8"/>
        <v>0.75452109845947757</v>
      </c>
      <c r="L40" s="89">
        <f t="shared" si="9"/>
        <v>-7.3530583069355893E-2</v>
      </c>
    </row>
    <row r="41" spans="1:12" x14ac:dyDescent="0.4">
      <c r="A41" s="38" t="s">
        <v>106</v>
      </c>
      <c r="B41" s="163">
        <f>'４月(月間)'!B41-'[1]4月動向(20)'!B40</f>
        <v>1545</v>
      </c>
      <c r="C41" s="112">
        <f>'４月(月間)'!C41-'[1]4月動向(20)'!C40</f>
        <v>1399</v>
      </c>
      <c r="D41" s="82">
        <f t="shared" si="10"/>
        <v>1.104360257326662</v>
      </c>
      <c r="E41" s="97">
        <f t="shared" si="11"/>
        <v>146</v>
      </c>
      <c r="F41" s="163">
        <f>'４月(月間)'!F41-'[1]4月動向(20)'!F40</f>
        <v>2160</v>
      </c>
      <c r="G41" s="163">
        <f>'４月(月間)'!G41-'[1]4月動向(20)'!G40</f>
        <v>2152</v>
      </c>
      <c r="H41" s="79">
        <f t="shared" si="12"/>
        <v>1.003717472118959</v>
      </c>
      <c r="I41" s="91">
        <f t="shared" si="13"/>
        <v>8</v>
      </c>
      <c r="J41" s="84">
        <f t="shared" si="7"/>
        <v>0.71527777777777779</v>
      </c>
      <c r="K41" s="84">
        <f t="shared" si="8"/>
        <v>0.65009293680297398</v>
      </c>
      <c r="L41" s="89">
        <f t="shared" si="9"/>
        <v>6.5184840974803815E-2</v>
      </c>
    </row>
    <row r="42" spans="1:12" x14ac:dyDescent="0.4">
      <c r="A42" s="38" t="s">
        <v>105</v>
      </c>
      <c r="B42" s="163">
        <f>'４月(月間)'!B42-'[1]4月動向(20)'!B41</f>
        <v>3128</v>
      </c>
      <c r="C42" s="112">
        <f>'４月(月間)'!C42-'[1]4月動向(20)'!C41</f>
        <v>4770</v>
      </c>
      <c r="D42" s="82">
        <f t="shared" si="10"/>
        <v>0.65576519916142562</v>
      </c>
      <c r="E42" s="97">
        <f t="shared" si="11"/>
        <v>-1642</v>
      </c>
      <c r="F42" s="163">
        <f>'４月(月間)'!F42-'[1]4月動向(20)'!F41</f>
        <v>5190</v>
      </c>
      <c r="G42" s="163">
        <f>'４月(月間)'!G42-'[1]4月動向(20)'!G41</f>
        <v>5240</v>
      </c>
      <c r="H42" s="79">
        <f t="shared" si="12"/>
        <v>0.99045801526717558</v>
      </c>
      <c r="I42" s="91">
        <f t="shared" si="13"/>
        <v>-50</v>
      </c>
      <c r="J42" s="84">
        <f t="shared" si="7"/>
        <v>0.60269749518304427</v>
      </c>
      <c r="K42" s="84">
        <f t="shared" si="8"/>
        <v>0.91030534351145043</v>
      </c>
      <c r="L42" s="89">
        <f t="shared" si="9"/>
        <v>-0.30760784832840615</v>
      </c>
    </row>
    <row r="43" spans="1:12" x14ac:dyDescent="0.4">
      <c r="A43" s="44" t="s">
        <v>104</v>
      </c>
      <c r="B43" s="163">
        <f>'４月(月間)'!B43-'[1]4月動向(20)'!B42</f>
        <v>7590</v>
      </c>
      <c r="C43" s="112">
        <f>'４月(月間)'!C43-'[1]4月動向(20)'!C42</f>
        <v>9235</v>
      </c>
      <c r="D43" s="82">
        <f t="shared" si="10"/>
        <v>0.82187330806713588</v>
      </c>
      <c r="E43" s="97">
        <f t="shared" si="11"/>
        <v>-1645</v>
      </c>
      <c r="F43" s="165">
        <f>'４月(月間)'!F43-'[1]4月動向(20)'!F42</f>
        <v>15040</v>
      </c>
      <c r="G43" s="165">
        <f>'４月(月間)'!G43-'[1]4月動向(20)'!G42</f>
        <v>13710</v>
      </c>
      <c r="H43" s="79">
        <f t="shared" si="12"/>
        <v>1.0970094821298322</v>
      </c>
      <c r="I43" s="91">
        <f t="shared" si="13"/>
        <v>1330</v>
      </c>
      <c r="J43" s="84">
        <f t="shared" si="7"/>
        <v>0.50465425531914898</v>
      </c>
      <c r="K43" s="84">
        <f t="shared" si="8"/>
        <v>0.67359591539022612</v>
      </c>
      <c r="L43" s="89">
        <f t="shared" si="9"/>
        <v>-0.16894166007107714</v>
      </c>
    </row>
    <row r="44" spans="1:12" x14ac:dyDescent="0.4">
      <c r="A44" s="44" t="s">
        <v>103</v>
      </c>
      <c r="B44" s="165">
        <f>'４月(月間)'!B44-'[1]4月動向(20)'!B43</f>
        <v>4336</v>
      </c>
      <c r="C44" s="164">
        <f>'４月(月間)'!C44-'[1]4月動向(20)'!C43</f>
        <v>5197</v>
      </c>
      <c r="D44" s="82">
        <f t="shared" si="10"/>
        <v>0.83432749663267269</v>
      </c>
      <c r="E44" s="97">
        <f t="shared" si="11"/>
        <v>-861</v>
      </c>
      <c r="F44" s="172">
        <f>'４月(月間)'!F44-'[1]4月動向(20)'!F43</f>
        <v>7240</v>
      </c>
      <c r="G44" s="172">
        <f>'４月(月間)'!G44-'[1]4月動向(20)'!G43</f>
        <v>7240</v>
      </c>
      <c r="H44" s="79">
        <f t="shared" si="12"/>
        <v>1</v>
      </c>
      <c r="I44" s="91">
        <f t="shared" si="13"/>
        <v>0</v>
      </c>
      <c r="J44" s="84">
        <f t="shared" si="7"/>
        <v>0.59889502762430935</v>
      </c>
      <c r="K44" s="84">
        <f t="shared" si="8"/>
        <v>0.71781767955801101</v>
      </c>
      <c r="L44" s="89">
        <f t="shared" si="9"/>
        <v>-0.11892265193370166</v>
      </c>
    </row>
    <row r="45" spans="1:12" x14ac:dyDescent="0.4">
      <c r="A45" s="38" t="s">
        <v>82</v>
      </c>
      <c r="B45" s="163">
        <f>'４月(月間)'!B45-'[1]4月動向(20)'!B44</f>
        <v>10301</v>
      </c>
      <c r="C45" s="112">
        <f>'４月(月間)'!C45-'[1]4月動向(20)'!C44</f>
        <v>12045</v>
      </c>
      <c r="D45" s="82">
        <f t="shared" si="10"/>
        <v>0.85520963055209631</v>
      </c>
      <c r="E45" s="97">
        <f t="shared" si="11"/>
        <v>-1744</v>
      </c>
      <c r="F45" s="163">
        <f>'４月(月間)'!F45-'[1]4月動向(20)'!F44</f>
        <v>17857</v>
      </c>
      <c r="G45" s="163">
        <f>'４月(月間)'!G45-'[1]4月動向(20)'!G44</f>
        <v>20404</v>
      </c>
      <c r="H45" s="79">
        <f t="shared" si="12"/>
        <v>0.8751715349931386</v>
      </c>
      <c r="I45" s="91">
        <f t="shared" si="13"/>
        <v>-2547</v>
      </c>
      <c r="J45" s="84">
        <f t="shared" si="7"/>
        <v>0.57686061488491913</v>
      </c>
      <c r="K45" s="84">
        <f t="shared" si="8"/>
        <v>0.59032542638698293</v>
      </c>
      <c r="L45" s="89">
        <f t="shared" si="9"/>
        <v>-1.34648115020638E-2</v>
      </c>
    </row>
    <row r="46" spans="1:12" x14ac:dyDescent="0.4">
      <c r="A46" s="38" t="s">
        <v>83</v>
      </c>
      <c r="B46" s="165">
        <f>'４月(月間)'!B46-'[1]4月動向(20)'!B45</f>
        <v>8628</v>
      </c>
      <c r="C46" s="164">
        <f>'４月(月間)'!C46-'[1]4月動向(20)'!C45</f>
        <v>8437</v>
      </c>
      <c r="D46" s="86">
        <f t="shared" si="10"/>
        <v>1.0226383785705819</v>
      </c>
      <c r="E46" s="97">
        <f t="shared" si="11"/>
        <v>191</v>
      </c>
      <c r="F46" s="163">
        <f>'４月(月間)'!F46-'[1]4月動向(20)'!F45</f>
        <v>11394</v>
      </c>
      <c r="G46" s="163">
        <f>'４月(月間)'!G46-'[1]4月動向(20)'!G45</f>
        <v>11090</v>
      </c>
      <c r="H46" s="79">
        <f t="shared" si="12"/>
        <v>1.0274120829576194</v>
      </c>
      <c r="I46" s="91">
        <f t="shared" si="13"/>
        <v>304</v>
      </c>
      <c r="J46" s="84">
        <f t="shared" si="7"/>
        <v>0.75724065297525012</v>
      </c>
      <c r="K46" s="84">
        <f t="shared" si="8"/>
        <v>0.76077547339945895</v>
      </c>
      <c r="L46" s="89">
        <f t="shared" si="9"/>
        <v>-3.5348204242088288E-3</v>
      </c>
    </row>
    <row r="47" spans="1:12" x14ac:dyDescent="0.4">
      <c r="A47" s="38" t="s">
        <v>81</v>
      </c>
      <c r="B47" s="163">
        <f>'４月(月間)'!B47-'[1]4月動向(20)'!B46</f>
        <v>1814</v>
      </c>
      <c r="C47" s="112">
        <f>'４月(月間)'!C47-'[1]4月動向(20)'!C46</f>
        <v>1874</v>
      </c>
      <c r="D47" s="84">
        <f t="shared" si="10"/>
        <v>0.96798292422625398</v>
      </c>
      <c r="E47" s="97">
        <f t="shared" si="11"/>
        <v>-60</v>
      </c>
      <c r="F47" s="167">
        <f>'４月(月間)'!F47-'[1]4月動向(20)'!F46</f>
        <v>2790</v>
      </c>
      <c r="G47" s="167">
        <f>'４月(月間)'!G47-'[1]4月動向(20)'!G46</f>
        <v>2790</v>
      </c>
      <c r="H47" s="79">
        <f t="shared" si="12"/>
        <v>1</v>
      </c>
      <c r="I47" s="91">
        <f t="shared" si="13"/>
        <v>0</v>
      </c>
      <c r="J47" s="84">
        <f t="shared" si="7"/>
        <v>0.65017921146953406</v>
      </c>
      <c r="K47" s="84">
        <f t="shared" si="8"/>
        <v>0.67168458781362006</v>
      </c>
      <c r="L47" s="89">
        <f t="shared" si="9"/>
        <v>-2.1505376344086002E-2</v>
      </c>
    </row>
    <row r="48" spans="1:12" x14ac:dyDescent="0.4">
      <c r="A48" s="38" t="s">
        <v>102</v>
      </c>
      <c r="B48" s="165">
        <f>'４月(月間)'!B48-'[1]4月動向(20)'!B47</f>
        <v>666</v>
      </c>
      <c r="C48" s="164">
        <f>'４月(月間)'!C48-'[1]4月動向(20)'!C47</f>
        <v>957</v>
      </c>
      <c r="D48" s="82">
        <f t="shared" si="10"/>
        <v>0.6959247648902821</v>
      </c>
      <c r="E48" s="97">
        <f t="shared" si="11"/>
        <v>-291</v>
      </c>
      <c r="F48" s="165">
        <f>'４月(月間)'!F48-'[1]4月動向(20)'!F47</f>
        <v>1660</v>
      </c>
      <c r="G48" s="163">
        <f>'４月(月間)'!G48-'[1]4月動向(20)'!G47</f>
        <v>1660</v>
      </c>
      <c r="H48" s="79">
        <f t="shared" si="12"/>
        <v>1</v>
      </c>
      <c r="I48" s="91">
        <f t="shared" si="13"/>
        <v>0</v>
      </c>
      <c r="J48" s="84">
        <f t="shared" si="7"/>
        <v>0.40120481927710844</v>
      </c>
      <c r="K48" s="84">
        <f t="shared" si="8"/>
        <v>0.57650602409638552</v>
      </c>
      <c r="L48" s="89">
        <f t="shared" si="9"/>
        <v>-0.17530120481927708</v>
      </c>
    </row>
    <row r="49" spans="1:12" x14ac:dyDescent="0.4">
      <c r="A49" s="38" t="s">
        <v>80</v>
      </c>
      <c r="B49" s="163">
        <f>'４月(月間)'!B49-'[1]4月動向(20)'!B48</f>
        <v>2223</v>
      </c>
      <c r="C49" s="112">
        <f>'４月(月間)'!C49-'[1]4月動向(20)'!C48</f>
        <v>2367</v>
      </c>
      <c r="D49" s="82">
        <f t="shared" si="10"/>
        <v>0.93916349809885935</v>
      </c>
      <c r="E49" s="97">
        <f t="shared" si="11"/>
        <v>-144</v>
      </c>
      <c r="F49" s="163">
        <f>'４月(月間)'!F49-'[1]4月動向(20)'!F48</f>
        <v>2790</v>
      </c>
      <c r="G49" s="163">
        <f>'４月(月間)'!G49-'[1]4月動向(20)'!G48</f>
        <v>2790</v>
      </c>
      <c r="H49" s="79">
        <f t="shared" si="12"/>
        <v>1</v>
      </c>
      <c r="I49" s="91">
        <f t="shared" si="13"/>
        <v>0</v>
      </c>
      <c r="J49" s="84">
        <f t="shared" si="7"/>
        <v>0.79677419354838708</v>
      </c>
      <c r="K49" s="84">
        <f t="shared" si="8"/>
        <v>0.84838709677419355</v>
      </c>
      <c r="L49" s="89">
        <f t="shared" si="9"/>
        <v>-5.1612903225806472E-2</v>
      </c>
    </row>
    <row r="50" spans="1:12" x14ac:dyDescent="0.4">
      <c r="A50" s="44" t="s">
        <v>78</v>
      </c>
      <c r="B50" s="165">
        <f>'４月(月間)'!B50-'[1]4月動向(20)'!B49</f>
        <v>1326</v>
      </c>
      <c r="C50" s="164">
        <f>'４月(月間)'!C50-'[1]4月動向(20)'!C49</f>
        <v>1810</v>
      </c>
      <c r="D50" s="82">
        <f t="shared" si="10"/>
        <v>0.7325966850828729</v>
      </c>
      <c r="E50" s="97">
        <f t="shared" si="11"/>
        <v>-484</v>
      </c>
      <c r="F50" s="163">
        <f>'４月(月間)'!F50-'[1]4月動向(20)'!F49</f>
        <v>2790</v>
      </c>
      <c r="G50" s="163">
        <f>'４月(月間)'!G50-'[1]4月動向(20)'!G49</f>
        <v>2790</v>
      </c>
      <c r="H50" s="79">
        <f t="shared" si="12"/>
        <v>1</v>
      </c>
      <c r="I50" s="91">
        <f t="shared" si="13"/>
        <v>0</v>
      </c>
      <c r="J50" s="84">
        <f t="shared" si="7"/>
        <v>0.47526881720430109</v>
      </c>
      <c r="K50" s="79">
        <f t="shared" si="8"/>
        <v>0.64874551971326166</v>
      </c>
      <c r="L50" s="78">
        <f t="shared" si="9"/>
        <v>-0.17347670250896058</v>
      </c>
    </row>
    <row r="51" spans="1:12" x14ac:dyDescent="0.4">
      <c r="A51" s="38" t="s">
        <v>101</v>
      </c>
      <c r="B51" s="163">
        <f>'４月(月間)'!B51-'[1]4月動向(20)'!B50</f>
        <v>0</v>
      </c>
      <c r="C51" s="112">
        <f>'４月(月間)'!C51-'[1]4月動向(20)'!C50</f>
        <v>893</v>
      </c>
      <c r="D51" s="82">
        <f t="shared" si="10"/>
        <v>0</v>
      </c>
      <c r="E51" s="91">
        <f t="shared" si="11"/>
        <v>-893</v>
      </c>
      <c r="F51" s="167">
        <f>'４月(月間)'!F51-'[1]4月動向(20)'!F50</f>
        <v>0</v>
      </c>
      <c r="G51" s="167">
        <f>'４月(月間)'!G51-'[1]4月動向(20)'!G50</f>
        <v>1660</v>
      </c>
      <c r="H51" s="79">
        <f t="shared" si="12"/>
        <v>0</v>
      </c>
      <c r="I51" s="91">
        <f t="shared" si="13"/>
        <v>-1660</v>
      </c>
      <c r="J51" s="84" t="e">
        <f t="shared" si="7"/>
        <v>#DIV/0!</v>
      </c>
      <c r="K51" s="84">
        <f t="shared" si="8"/>
        <v>0.53795180722891567</v>
      </c>
      <c r="L51" s="89" t="e">
        <f t="shared" si="9"/>
        <v>#DIV/0!</v>
      </c>
    </row>
    <row r="52" spans="1:12" x14ac:dyDescent="0.4">
      <c r="A52" s="38" t="s">
        <v>100</v>
      </c>
      <c r="B52" s="165">
        <f>'４月(月間)'!B52-'[1]4月動向(20)'!B51</f>
        <v>1698</v>
      </c>
      <c r="C52" s="164">
        <f>'４月(月間)'!C52-'[1]4月動向(20)'!C51</f>
        <v>2262</v>
      </c>
      <c r="D52" s="82">
        <f t="shared" si="10"/>
        <v>0.75066312997347484</v>
      </c>
      <c r="E52" s="91">
        <f t="shared" si="11"/>
        <v>-564</v>
      </c>
      <c r="F52" s="165">
        <f>'４月(月間)'!F52-'[1]4月動向(20)'!F51</f>
        <v>2790</v>
      </c>
      <c r="G52" s="165">
        <f>'４月(月間)'!G52-'[1]4月動向(20)'!G51</f>
        <v>3062</v>
      </c>
      <c r="H52" s="84">
        <f t="shared" si="12"/>
        <v>0.91116917047681256</v>
      </c>
      <c r="I52" s="91">
        <f t="shared" si="13"/>
        <v>-272</v>
      </c>
      <c r="J52" s="84">
        <f t="shared" si="7"/>
        <v>0.60860215053763445</v>
      </c>
      <c r="K52" s="84">
        <f t="shared" si="8"/>
        <v>0.73873285434356628</v>
      </c>
      <c r="L52" s="89">
        <f t="shared" si="9"/>
        <v>-0.13013070380593184</v>
      </c>
    </row>
    <row r="53" spans="1:12" x14ac:dyDescent="0.4">
      <c r="A53" s="38" t="s">
        <v>75</v>
      </c>
      <c r="B53" s="163">
        <f>'４月(月間)'!B53-'[1]4月動向(20)'!B52</f>
        <v>2287</v>
      </c>
      <c r="C53" s="112">
        <f>'４月(月間)'!C53-'[1]4月動向(20)'!C52</f>
        <v>2741</v>
      </c>
      <c r="D53" s="82">
        <f t="shared" si="10"/>
        <v>0.83436701933600876</v>
      </c>
      <c r="E53" s="91">
        <f t="shared" si="11"/>
        <v>-454</v>
      </c>
      <c r="F53" s="163">
        <f>'４月(月間)'!F53-'[1]4月動向(20)'!F52</f>
        <v>3787</v>
      </c>
      <c r="G53" s="163">
        <f>'４月(月間)'!G53-'[1]4月動向(20)'!G52</f>
        <v>3880</v>
      </c>
      <c r="H53" s="84">
        <f t="shared" si="12"/>
        <v>0.97603092783505152</v>
      </c>
      <c r="I53" s="91">
        <f t="shared" si="13"/>
        <v>-93</v>
      </c>
      <c r="J53" s="84">
        <f t="shared" si="7"/>
        <v>0.6039081066807499</v>
      </c>
      <c r="K53" s="84">
        <f t="shared" si="8"/>
        <v>0.70644329896907221</v>
      </c>
      <c r="L53" s="89">
        <f t="shared" si="9"/>
        <v>-0.10253519228832231</v>
      </c>
    </row>
    <row r="54" spans="1:12" x14ac:dyDescent="0.4">
      <c r="A54" s="38" t="s">
        <v>77</v>
      </c>
      <c r="B54" s="165">
        <f>'４月(月間)'!B54-'[1]4月動向(20)'!B53</f>
        <v>923</v>
      </c>
      <c r="C54" s="164">
        <f>'４月(月間)'!C54-'[1]4月動向(20)'!C53</f>
        <v>794</v>
      </c>
      <c r="D54" s="82">
        <f t="shared" si="10"/>
        <v>1.1624685138539044</v>
      </c>
      <c r="E54" s="91">
        <f t="shared" si="11"/>
        <v>129</v>
      </c>
      <c r="F54" s="163">
        <f>'４月(月間)'!F54-'[1]4月動向(20)'!F53</f>
        <v>1360</v>
      </c>
      <c r="G54" s="163">
        <f>'４月(月間)'!G54-'[1]4月動向(20)'!G53</f>
        <v>1260</v>
      </c>
      <c r="H54" s="84">
        <f t="shared" si="12"/>
        <v>1.0793650793650793</v>
      </c>
      <c r="I54" s="91">
        <f t="shared" si="13"/>
        <v>100</v>
      </c>
      <c r="J54" s="84">
        <f t="shared" si="7"/>
        <v>0.67867647058823533</v>
      </c>
      <c r="K54" s="84">
        <f t="shared" si="8"/>
        <v>0.63015873015873014</v>
      </c>
      <c r="L54" s="89">
        <f t="shared" si="9"/>
        <v>4.8517740429505185E-2</v>
      </c>
    </row>
    <row r="55" spans="1:12" x14ac:dyDescent="0.4">
      <c r="A55" s="38" t="s">
        <v>76</v>
      </c>
      <c r="B55" s="163">
        <f>'４月(月間)'!B55-'[1]4月動向(20)'!B54</f>
        <v>824</v>
      </c>
      <c r="C55" s="112">
        <f>'４月(月間)'!C55-'[1]4月動向(20)'!C54</f>
        <v>897</v>
      </c>
      <c r="D55" s="82">
        <f t="shared" si="10"/>
        <v>0.91861761426978816</v>
      </c>
      <c r="E55" s="91">
        <f t="shared" si="11"/>
        <v>-73</v>
      </c>
      <c r="F55" s="165">
        <f>'４月(月間)'!F55-'[1]4月動向(20)'!F54</f>
        <v>1660</v>
      </c>
      <c r="G55" s="165">
        <f>'４月(月間)'!G55-'[1]4月動向(20)'!G54</f>
        <v>1660</v>
      </c>
      <c r="H55" s="84">
        <f t="shared" si="12"/>
        <v>1</v>
      </c>
      <c r="I55" s="91">
        <f t="shared" si="13"/>
        <v>0</v>
      </c>
      <c r="J55" s="84">
        <f t="shared" si="7"/>
        <v>0.4963855421686747</v>
      </c>
      <c r="K55" s="84">
        <f t="shared" si="8"/>
        <v>0.5403614457831325</v>
      </c>
      <c r="L55" s="89">
        <f t="shared" si="9"/>
        <v>-4.3975903614457801E-2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158"/>
      <c r="C57" s="157"/>
      <c r="D57" s="156"/>
      <c r="E57" s="155"/>
      <c r="F57" s="158"/>
      <c r="G57" s="157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152"/>
      <c r="C58" s="151"/>
      <c r="D58" s="150"/>
      <c r="E58" s="149"/>
      <c r="F58" s="152"/>
      <c r="G58" s="15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2008年4月下旬航空旅客輸送実績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.75" style="30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５月(月間)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4" t="s">
        <v>141</v>
      </c>
      <c r="C4" s="274" t="s">
        <v>140</v>
      </c>
      <c r="D4" s="261" t="s">
        <v>90</v>
      </c>
      <c r="E4" s="261"/>
      <c r="F4" s="258" t="s">
        <v>141</v>
      </c>
      <c r="G4" s="258" t="s">
        <v>140</v>
      </c>
      <c r="H4" s="261" t="s">
        <v>90</v>
      </c>
      <c r="I4" s="261"/>
      <c r="J4" s="258" t="s">
        <v>141</v>
      </c>
      <c r="K4" s="258" t="s">
        <v>140</v>
      </c>
      <c r="L4" s="259" t="s">
        <v>88</v>
      </c>
    </row>
    <row r="5" spans="1:17" s="64" customFormat="1" x14ac:dyDescent="0.4">
      <c r="A5" s="261"/>
      <c r="B5" s="275"/>
      <c r="C5" s="275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470596</v>
      </c>
      <c r="C6" s="110">
        <v>450273</v>
      </c>
      <c r="D6" s="76">
        <v>1.0451348404190346</v>
      </c>
      <c r="E6" s="77">
        <v>20323</v>
      </c>
      <c r="F6" s="110">
        <v>761593</v>
      </c>
      <c r="G6" s="110">
        <v>764064</v>
      </c>
      <c r="H6" s="76">
        <v>0.99676597771914399</v>
      </c>
      <c r="I6" s="77">
        <v>-2471</v>
      </c>
      <c r="J6" s="76">
        <v>0.61791009108539596</v>
      </c>
      <c r="K6" s="76">
        <v>0.58931319889433342</v>
      </c>
      <c r="L6" s="90">
        <v>2.859689219106254E-2</v>
      </c>
    </row>
    <row r="7" spans="1:17" s="57" customFormat="1" x14ac:dyDescent="0.4">
      <c r="A7" s="66" t="s">
        <v>87</v>
      </c>
      <c r="B7" s="110">
        <v>225268</v>
      </c>
      <c r="C7" s="110">
        <v>216627</v>
      </c>
      <c r="D7" s="76">
        <v>1.0398888411878482</v>
      </c>
      <c r="E7" s="77">
        <v>8641</v>
      </c>
      <c r="F7" s="110">
        <v>358590</v>
      </c>
      <c r="G7" s="110">
        <v>356238</v>
      </c>
      <c r="H7" s="76">
        <v>1.0066023276573526</v>
      </c>
      <c r="I7" s="77">
        <v>2352</v>
      </c>
      <c r="J7" s="76">
        <v>0.62820491368972919</v>
      </c>
      <c r="K7" s="76">
        <v>0.60809627271655464</v>
      </c>
      <c r="L7" s="90">
        <v>2.0108640973174552E-2</v>
      </c>
    </row>
    <row r="8" spans="1:17" x14ac:dyDescent="0.4">
      <c r="A8" s="69" t="s">
        <v>95</v>
      </c>
      <c r="B8" s="121">
        <v>179399</v>
      </c>
      <c r="C8" s="121">
        <v>174545</v>
      </c>
      <c r="D8" s="88">
        <v>1.027809447420436</v>
      </c>
      <c r="E8" s="74">
        <v>4854</v>
      </c>
      <c r="F8" s="121">
        <v>285563</v>
      </c>
      <c r="G8" s="121">
        <v>293350</v>
      </c>
      <c r="H8" s="88">
        <v>0.97345491733424239</v>
      </c>
      <c r="I8" s="74">
        <v>-7787</v>
      </c>
      <c r="J8" s="88">
        <v>0.62822914733351309</v>
      </c>
      <c r="K8" s="88">
        <v>0.59500596557013807</v>
      </c>
      <c r="L8" s="87">
        <v>3.322318176337502E-2</v>
      </c>
    </row>
    <row r="9" spans="1:17" x14ac:dyDescent="0.4">
      <c r="A9" s="37" t="s">
        <v>84</v>
      </c>
      <c r="B9" s="191">
        <v>95429</v>
      </c>
      <c r="C9" s="191">
        <v>87502</v>
      </c>
      <c r="D9" s="82">
        <v>1.0905922150350849</v>
      </c>
      <c r="E9" s="83">
        <v>7927</v>
      </c>
      <c r="F9" s="191">
        <v>155982</v>
      </c>
      <c r="G9" s="191">
        <v>153718</v>
      </c>
      <c r="H9" s="82">
        <v>1.0147282686477836</v>
      </c>
      <c r="I9" s="83">
        <v>2264</v>
      </c>
      <c r="J9" s="82">
        <v>0.61179495069943968</v>
      </c>
      <c r="K9" s="82">
        <v>0.56923717456641387</v>
      </c>
      <c r="L9" s="81">
        <v>4.2557776133025804E-2</v>
      </c>
    </row>
    <row r="10" spans="1:17" x14ac:dyDescent="0.4">
      <c r="A10" s="38" t="s">
        <v>86</v>
      </c>
      <c r="B10" s="183">
        <v>14526</v>
      </c>
      <c r="C10" s="183">
        <v>14431</v>
      </c>
      <c r="D10" s="84">
        <v>1.0065830503776592</v>
      </c>
      <c r="E10" s="71">
        <v>95</v>
      </c>
      <c r="F10" s="183">
        <v>15500</v>
      </c>
      <c r="G10" s="183">
        <v>15500</v>
      </c>
      <c r="H10" s="84">
        <v>1</v>
      </c>
      <c r="I10" s="71">
        <v>0</v>
      </c>
      <c r="J10" s="84">
        <v>0.93716129032258066</v>
      </c>
      <c r="K10" s="84">
        <v>0.93103225806451617</v>
      </c>
      <c r="L10" s="89">
        <v>6.1290322580644929E-3</v>
      </c>
    </row>
    <row r="11" spans="1:17" x14ac:dyDescent="0.4">
      <c r="A11" s="38" t="s">
        <v>104</v>
      </c>
      <c r="B11" s="183">
        <v>19511</v>
      </c>
      <c r="C11" s="183">
        <v>18285</v>
      </c>
      <c r="D11" s="84">
        <v>1.0670494941208641</v>
      </c>
      <c r="E11" s="71">
        <v>1226</v>
      </c>
      <c r="F11" s="183">
        <v>33109</v>
      </c>
      <c r="G11" s="183">
        <v>36503</v>
      </c>
      <c r="H11" s="84">
        <v>0.90702134071172236</v>
      </c>
      <c r="I11" s="71">
        <v>-3394</v>
      </c>
      <c r="J11" s="84">
        <v>0.5892959618230692</v>
      </c>
      <c r="K11" s="84">
        <v>0.5009177327890858</v>
      </c>
      <c r="L11" s="89">
        <v>8.8378229033983402E-2</v>
      </c>
    </row>
    <row r="12" spans="1:17" x14ac:dyDescent="0.4">
      <c r="A12" s="38" t="s">
        <v>82</v>
      </c>
      <c r="B12" s="183">
        <v>18617</v>
      </c>
      <c r="C12" s="183">
        <v>16246</v>
      </c>
      <c r="D12" s="84">
        <v>1.1459436168903114</v>
      </c>
      <c r="E12" s="71">
        <v>2371</v>
      </c>
      <c r="F12" s="183">
        <v>30610</v>
      </c>
      <c r="G12" s="183">
        <v>22736</v>
      </c>
      <c r="H12" s="84">
        <v>1.346323011963406</v>
      </c>
      <c r="I12" s="71">
        <v>7874</v>
      </c>
      <c r="J12" s="84">
        <v>0.60819993466187516</v>
      </c>
      <c r="K12" s="84">
        <v>0.71454961294862773</v>
      </c>
      <c r="L12" s="89">
        <v>-0.10634967828675257</v>
      </c>
    </row>
    <row r="13" spans="1:17" x14ac:dyDescent="0.4">
      <c r="A13" s="38" t="s">
        <v>83</v>
      </c>
      <c r="B13" s="183">
        <v>20705</v>
      </c>
      <c r="C13" s="183">
        <v>16678</v>
      </c>
      <c r="D13" s="84">
        <v>1.2414558100491666</v>
      </c>
      <c r="E13" s="71">
        <v>4027</v>
      </c>
      <c r="F13" s="183">
        <v>38545</v>
      </c>
      <c r="G13" s="183">
        <v>33852</v>
      </c>
      <c r="H13" s="84">
        <v>1.1386328725038402</v>
      </c>
      <c r="I13" s="71">
        <v>4693</v>
      </c>
      <c r="J13" s="84">
        <v>0.53716435335322354</v>
      </c>
      <c r="K13" s="84">
        <v>0.4926739926739927</v>
      </c>
      <c r="L13" s="89">
        <v>4.4490360679230845E-2</v>
      </c>
    </row>
    <row r="14" spans="1:17" x14ac:dyDescent="0.4">
      <c r="A14" s="38" t="s">
        <v>128</v>
      </c>
      <c r="B14" s="183">
        <v>0</v>
      </c>
      <c r="C14" s="182">
        <v>7438</v>
      </c>
      <c r="D14" s="84">
        <v>0</v>
      </c>
      <c r="E14" s="71">
        <v>-7438</v>
      </c>
      <c r="F14" s="183">
        <v>0</v>
      </c>
      <c r="G14" s="183">
        <v>14665</v>
      </c>
      <c r="H14" s="84">
        <v>0</v>
      </c>
      <c r="I14" s="71">
        <v>-14665</v>
      </c>
      <c r="J14" s="84" t="e">
        <v>#DIV/0!</v>
      </c>
      <c r="K14" s="84">
        <v>0.50719399931810438</v>
      </c>
      <c r="L14" s="89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36">
        <v>0</v>
      </c>
      <c r="F15" s="182">
        <v>0</v>
      </c>
      <c r="G15" s="182">
        <v>0</v>
      </c>
      <c r="H15" s="84" t="e">
        <v>#DIV/0!</v>
      </c>
      <c r="I15" s="7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82">
        <v>10611</v>
      </c>
      <c r="C16" s="182">
        <v>13615</v>
      </c>
      <c r="D16" s="35">
        <v>0.77936099889827393</v>
      </c>
      <c r="E16" s="36">
        <v>-3004</v>
      </c>
      <c r="F16" s="182">
        <v>11817</v>
      </c>
      <c r="G16" s="182">
        <v>15952</v>
      </c>
      <c r="H16" s="35">
        <v>0.74078485456369103</v>
      </c>
      <c r="I16" s="48">
        <v>-4135</v>
      </c>
      <c r="J16" s="35">
        <v>0.89794364051789799</v>
      </c>
      <c r="K16" s="35">
        <v>0.85349799398194581</v>
      </c>
      <c r="L16" s="34">
        <v>4.4445646535952177E-2</v>
      </c>
    </row>
    <row r="17" spans="1:12" s="27" customFormat="1" x14ac:dyDescent="0.4">
      <c r="A17" s="44" t="s">
        <v>126</v>
      </c>
      <c r="B17" s="192">
        <v>0</v>
      </c>
      <c r="C17" s="192">
        <v>350</v>
      </c>
      <c r="D17" s="59">
        <v>0</v>
      </c>
      <c r="E17" s="62">
        <v>-350</v>
      </c>
      <c r="F17" s="192">
        <v>0</v>
      </c>
      <c r="G17" s="192">
        <v>424</v>
      </c>
      <c r="H17" s="59">
        <v>0</v>
      </c>
      <c r="I17" s="62">
        <v>-424</v>
      </c>
      <c r="J17" s="59" t="e">
        <v>#DIV/0!</v>
      </c>
      <c r="K17" s="59">
        <v>0.82547169811320753</v>
      </c>
      <c r="L17" s="122" t="e">
        <v>#DIV/0!</v>
      </c>
    </row>
    <row r="18" spans="1:12" x14ac:dyDescent="0.4">
      <c r="A18" s="33" t="s">
        <v>125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31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21">
        <v>43981</v>
      </c>
      <c r="C19" s="121">
        <v>40115</v>
      </c>
      <c r="D19" s="88">
        <v>1.0963729278324816</v>
      </c>
      <c r="E19" s="74">
        <v>3866</v>
      </c>
      <c r="F19" s="121">
        <v>70325</v>
      </c>
      <c r="G19" s="121">
        <v>60225</v>
      </c>
      <c r="H19" s="88">
        <v>1.1677044416770443</v>
      </c>
      <c r="I19" s="74">
        <v>10100</v>
      </c>
      <c r="J19" s="88">
        <v>0.62539637397795944</v>
      </c>
      <c r="K19" s="88">
        <v>0.66608551266085514</v>
      </c>
      <c r="L19" s="87">
        <v>-4.0689138682895698E-2</v>
      </c>
    </row>
    <row r="20" spans="1:12" x14ac:dyDescent="0.4">
      <c r="A20" s="37" t="s">
        <v>124</v>
      </c>
      <c r="B20" s="191">
        <v>2719</v>
      </c>
      <c r="C20" s="186">
        <v>2540</v>
      </c>
      <c r="D20" s="82">
        <v>1.0704724409448818</v>
      </c>
      <c r="E20" s="83">
        <v>179</v>
      </c>
      <c r="F20" s="191">
        <v>4635</v>
      </c>
      <c r="G20" s="186">
        <v>4600</v>
      </c>
      <c r="H20" s="82">
        <v>1.0076086956521739</v>
      </c>
      <c r="I20" s="83">
        <v>35</v>
      </c>
      <c r="J20" s="82">
        <v>0.58662351672060409</v>
      </c>
      <c r="K20" s="82">
        <v>0.55217391304347829</v>
      </c>
      <c r="L20" s="81">
        <v>3.4449603677125795E-2</v>
      </c>
    </row>
    <row r="21" spans="1:12" x14ac:dyDescent="0.4">
      <c r="A21" s="38" t="s">
        <v>104</v>
      </c>
      <c r="B21" s="183">
        <v>2332</v>
      </c>
      <c r="C21" s="182">
        <v>2599</v>
      </c>
      <c r="D21" s="84">
        <v>0.89726818006925746</v>
      </c>
      <c r="E21" s="71">
        <v>-267</v>
      </c>
      <c r="F21" s="183">
        <v>4635</v>
      </c>
      <c r="G21" s="182">
        <v>4645</v>
      </c>
      <c r="H21" s="84">
        <v>0.99784714747039827</v>
      </c>
      <c r="I21" s="71">
        <v>-10</v>
      </c>
      <c r="J21" s="84">
        <v>0.50312837108953612</v>
      </c>
      <c r="K21" s="84">
        <v>0.55952637244348757</v>
      </c>
      <c r="L21" s="89">
        <v>-5.6398001353951455E-2</v>
      </c>
    </row>
    <row r="22" spans="1:12" x14ac:dyDescent="0.4">
      <c r="A22" s="38" t="s">
        <v>123</v>
      </c>
      <c r="B22" s="183">
        <v>2902</v>
      </c>
      <c r="C22" s="182">
        <v>2146</v>
      </c>
      <c r="D22" s="84">
        <v>1.3522833178005591</v>
      </c>
      <c r="E22" s="71">
        <v>756</v>
      </c>
      <c r="F22" s="183">
        <v>4510</v>
      </c>
      <c r="G22" s="182">
        <v>4510</v>
      </c>
      <c r="H22" s="84">
        <v>1</v>
      </c>
      <c r="I22" s="71">
        <v>0</v>
      </c>
      <c r="J22" s="84">
        <v>0.64345898004434587</v>
      </c>
      <c r="K22" s="84">
        <v>0.47583148558758315</v>
      </c>
      <c r="L22" s="89">
        <v>0.16762749445676273</v>
      </c>
    </row>
    <row r="23" spans="1:12" x14ac:dyDescent="0.4">
      <c r="A23" s="38" t="s">
        <v>122</v>
      </c>
      <c r="B23" s="183">
        <v>5940</v>
      </c>
      <c r="C23" s="182">
        <v>6805</v>
      </c>
      <c r="D23" s="84">
        <v>0.87288758265980892</v>
      </c>
      <c r="E23" s="71">
        <v>-865</v>
      </c>
      <c r="F23" s="183">
        <v>9280</v>
      </c>
      <c r="G23" s="182">
        <v>9290</v>
      </c>
      <c r="H23" s="84">
        <v>0.99892357373519913</v>
      </c>
      <c r="I23" s="71">
        <v>-10</v>
      </c>
      <c r="J23" s="84">
        <v>0.64008620689655171</v>
      </c>
      <c r="K23" s="84">
        <v>0.73250807319698596</v>
      </c>
      <c r="L23" s="89">
        <v>-9.2421866300434252E-2</v>
      </c>
    </row>
    <row r="24" spans="1:12" x14ac:dyDescent="0.4">
      <c r="A24" s="38" t="s">
        <v>121</v>
      </c>
      <c r="B24" s="185">
        <v>3484</v>
      </c>
      <c r="C24" s="184">
        <v>3776</v>
      </c>
      <c r="D24" s="79">
        <v>0.92266949152542377</v>
      </c>
      <c r="E24" s="70">
        <v>-292</v>
      </c>
      <c r="F24" s="185">
        <v>4640</v>
      </c>
      <c r="G24" s="184">
        <v>4645</v>
      </c>
      <c r="H24" s="79">
        <v>0.99892357373519913</v>
      </c>
      <c r="I24" s="70">
        <v>-5</v>
      </c>
      <c r="J24" s="79">
        <v>0.75086206896551722</v>
      </c>
      <c r="K24" s="79">
        <v>0.81291711517761034</v>
      </c>
      <c r="L24" s="78">
        <v>-6.2055046212093123E-2</v>
      </c>
    </row>
    <row r="25" spans="1:12" x14ac:dyDescent="0.4">
      <c r="A25" s="44" t="s">
        <v>120</v>
      </c>
      <c r="B25" s="183">
        <v>0</v>
      </c>
      <c r="C25" s="182">
        <v>0</v>
      </c>
      <c r="D25" s="84" t="e">
        <v>#DIV/0!</v>
      </c>
      <c r="E25" s="71">
        <v>0</v>
      </c>
      <c r="F25" s="183">
        <v>0</v>
      </c>
      <c r="G25" s="182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3">
        <v>3006</v>
      </c>
      <c r="C26" s="182">
        <v>3315</v>
      </c>
      <c r="D26" s="84">
        <v>0.90678733031674208</v>
      </c>
      <c r="E26" s="71">
        <v>-309</v>
      </c>
      <c r="F26" s="183">
        <v>4625</v>
      </c>
      <c r="G26" s="182">
        <v>4650</v>
      </c>
      <c r="H26" s="84">
        <v>0.9946236559139785</v>
      </c>
      <c r="I26" s="71">
        <v>-25</v>
      </c>
      <c r="J26" s="84">
        <v>0.6499459459459459</v>
      </c>
      <c r="K26" s="84">
        <v>0.7129032258064516</v>
      </c>
      <c r="L26" s="89">
        <v>-6.2957279860505699E-2</v>
      </c>
    </row>
    <row r="27" spans="1:12" x14ac:dyDescent="0.4">
      <c r="A27" s="38" t="s">
        <v>118</v>
      </c>
      <c r="B27" s="183">
        <v>1916</v>
      </c>
      <c r="C27" s="182">
        <v>0</v>
      </c>
      <c r="D27" s="84" t="e">
        <v>#DIV/0!</v>
      </c>
      <c r="E27" s="71">
        <v>1916</v>
      </c>
      <c r="F27" s="183">
        <v>4495</v>
      </c>
      <c r="G27" s="182">
        <v>0</v>
      </c>
      <c r="H27" s="84" t="e">
        <v>#DIV/0!</v>
      </c>
      <c r="I27" s="71">
        <v>4495</v>
      </c>
      <c r="J27" s="84">
        <v>0.42625139043381532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83">
        <v>0</v>
      </c>
      <c r="C28" s="182">
        <v>0</v>
      </c>
      <c r="D28" s="84" t="e">
        <v>#DIV/0!</v>
      </c>
      <c r="E28" s="71">
        <v>0</v>
      </c>
      <c r="F28" s="183">
        <v>0</v>
      </c>
      <c r="G28" s="182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5">
        <v>1695</v>
      </c>
      <c r="C29" s="184">
        <v>1731</v>
      </c>
      <c r="D29" s="79">
        <v>0.97920277296360481</v>
      </c>
      <c r="E29" s="70">
        <v>-36</v>
      </c>
      <c r="F29" s="185">
        <v>2550</v>
      </c>
      <c r="G29" s="184">
        <v>2700</v>
      </c>
      <c r="H29" s="79">
        <v>0.94444444444444442</v>
      </c>
      <c r="I29" s="70">
        <v>-150</v>
      </c>
      <c r="J29" s="79">
        <v>0.66470588235294115</v>
      </c>
      <c r="K29" s="79">
        <v>0.64111111111111108</v>
      </c>
      <c r="L29" s="78">
        <v>2.359477124183007E-2</v>
      </c>
    </row>
    <row r="30" spans="1:12" x14ac:dyDescent="0.4">
      <c r="A30" s="44" t="s">
        <v>115</v>
      </c>
      <c r="B30" s="183">
        <v>1092</v>
      </c>
      <c r="C30" s="182">
        <v>996</v>
      </c>
      <c r="D30" s="84">
        <v>1.0963855421686748</v>
      </c>
      <c r="E30" s="71">
        <v>96</v>
      </c>
      <c r="F30" s="183">
        <v>2080</v>
      </c>
      <c r="G30" s="182">
        <v>1950</v>
      </c>
      <c r="H30" s="84">
        <v>1.0666666666666667</v>
      </c>
      <c r="I30" s="71">
        <v>130</v>
      </c>
      <c r="J30" s="84">
        <v>0.52500000000000002</v>
      </c>
      <c r="K30" s="84">
        <v>0.51076923076923075</v>
      </c>
      <c r="L30" s="89">
        <v>1.4230769230769269E-2</v>
      </c>
    </row>
    <row r="31" spans="1:12" x14ac:dyDescent="0.4">
      <c r="A31" s="38" t="s">
        <v>114</v>
      </c>
      <c r="B31" s="183">
        <v>7837</v>
      </c>
      <c r="C31" s="182">
        <v>7861</v>
      </c>
      <c r="D31" s="84">
        <v>0.99694695331382777</v>
      </c>
      <c r="E31" s="71">
        <v>-24</v>
      </c>
      <c r="F31" s="183">
        <v>10325</v>
      </c>
      <c r="G31" s="182">
        <v>9295</v>
      </c>
      <c r="H31" s="84">
        <v>1.1108122646584184</v>
      </c>
      <c r="I31" s="71">
        <v>1030</v>
      </c>
      <c r="J31" s="84">
        <v>0.75903147699757867</v>
      </c>
      <c r="K31" s="84">
        <v>0.84572350726196877</v>
      </c>
      <c r="L31" s="89">
        <v>-8.6692030264390096E-2</v>
      </c>
    </row>
    <row r="32" spans="1:12" x14ac:dyDescent="0.4">
      <c r="A32" s="44" t="s">
        <v>113</v>
      </c>
      <c r="B32" s="185">
        <v>2620</v>
      </c>
      <c r="C32" s="184">
        <v>2538</v>
      </c>
      <c r="D32" s="79">
        <v>1.0323089046493301</v>
      </c>
      <c r="E32" s="70">
        <v>82</v>
      </c>
      <c r="F32" s="185">
        <v>4620</v>
      </c>
      <c r="G32" s="184">
        <v>4645</v>
      </c>
      <c r="H32" s="79">
        <v>0.99461786867599566</v>
      </c>
      <c r="I32" s="70">
        <v>-25</v>
      </c>
      <c r="J32" s="79">
        <v>0.5670995670995671</v>
      </c>
      <c r="K32" s="79">
        <v>0.54639397201291706</v>
      </c>
      <c r="L32" s="78">
        <v>2.0705595086650042E-2</v>
      </c>
    </row>
    <row r="33" spans="1:12" x14ac:dyDescent="0.4">
      <c r="A33" s="44" t="s">
        <v>112</v>
      </c>
      <c r="B33" s="185">
        <v>3477</v>
      </c>
      <c r="C33" s="184">
        <v>3566</v>
      </c>
      <c r="D33" s="79">
        <v>0.97504206393718451</v>
      </c>
      <c r="E33" s="70">
        <v>-89</v>
      </c>
      <c r="F33" s="185">
        <v>4645</v>
      </c>
      <c r="G33" s="184">
        <v>4645</v>
      </c>
      <c r="H33" s="79">
        <v>1</v>
      </c>
      <c r="I33" s="70">
        <v>0</v>
      </c>
      <c r="J33" s="79">
        <v>0.74854682454251886</v>
      </c>
      <c r="K33" s="79">
        <v>0.76770721205597414</v>
      </c>
      <c r="L33" s="78">
        <v>-1.9160387513455279E-2</v>
      </c>
    </row>
    <row r="34" spans="1:12" x14ac:dyDescent="0.4">
      <c r="A34" s="38" t="s">
        <v>111</v>
      </c>
      <c r="B34" s="183">
        <v>2740</v>
      </c>
      <c r="C34" s="182">
        <v>2242</v>
      </c>
      <c r="D34" s="84">
        <v>1.2221231043710972</v>
      </c>
      <c r="E34" s="71">
        <v>498</v>
      </c>
      <c r="F34" s="183">
        <v>4645</v>
      </c>
      <c r="G34" s="182">
        <v>4650</v>
      </c>
      <c r="H34" s="84">
        <v>0.99892473118279568</v>
      </c>
      <c r="I34" s="71">
        <v>-5</v>
      </c>
      <c r="J34" s="84">
        <v>0.58988159311087196</v>
      </c>
      <c r="K34" s="84">
        <v>0.48215053763440863</v>
      </c>
      <c r="L34" s="89">
        <v>0.10773105547646333</v>
      </c>
    </row>
    <row r="35" spans="1:12" x14ac:dyDescent="0.4">
      <c r="A35" s="44" t="s">
        <v>110</v>
      </c>
      <c r="B35" s="183">
        <v>2221</v>
      </c>
      <c r="C35" s="182">
        <v>0</v>
      </c>
      <c r="D35" s="84" t="e">
        <v>#DIV/0!</v>
      </c>
      <c r="E35" s="71">
        <v>2221</v>
      </c>
      <c r="F35" s="183">
        <v>4640</v>
      </c>
      <c r="G35" s="182">
        <v>0</v>
      </c>
      <c r="H35" s="84" t="e">
        <v>#DIV/0!</v>
      </c>
      <c r="I35" s="71">
        <v>4640</v>
      </c>
      <c r="J35" s="84">
        <v>0.47866379310344825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21">
        <v>1888</v>
      </c>
      <c r="C36" s="121">
        <v>1967</v>
      </c>
      <c r="D36" s="88">
        <v>0.95983731570920183</v>
      </c>
      <c r="E36" s="74">
        <v>-79</v>
      </c>
      <c r="F36" s="121">
        <v>2702</v>
      </c>
      <c r="G36" s="121">
        <v>2663</v>
      </c>
      <c r="H36" s="88">
        <v>1.0146451370634622</v>
      </c>
      <c r="I36" s="74">
        <v>39</v>
      </c>
      <c r="J36" s="88">
        <v>0.69874167283493704</v>
      </c>
      <c r="K36" s="88">
        <v>0.73864063086744269</v>
      </c>
      <c r="L36" s="87">
        <v>-3.9898958032505649E-2</v>
      </c>
    </row>
    <row r="37" spans="1:12" x14ac:dyDescent="0.4">
      <c r="A37" s="37" t="s">
        <v>109</v>
      </c>
      <c r="B37" s="191">
        <v>1110</v>
      </c>
      <c r="C37" s="186">
        <v>1177</v>
      </c>
      <c r="D37" s="82">
        <v>0.9430756159728122</v>
      </c>
      <c r="E37" s="83">
        <v>-67</v>
      </c>
      <c r="F37" s="191">
        <v>1482</v>
      </c>
      <c r="G37" s="186">
        <v>1482</v>
      </c>
      <c r="H37" s="82">
        <v>1</v>
      </c>
      <c r="I37" s="83">
        <v>0</v>
      </c>
      <c r="J37" s="82">
        <v>0.74898785425101211</v>
      </c>
      <c r="K37" s="82">
        <v>0.7941970310391363</v>
      </c>
      <c r="L37" s="81">
        <v>-4.5209176788124195E-2</v>
      </c>
    </row>
    <row r="38" spans="1:12" x14ac:dyDescent="0.4">
      <c r="A38" s="38" t="s">
        <v>108</v>
      </c>
      <c r="B38" s="183">
        <v>778</v>
      </c>
      <c r="C38" s="182">
        <v>790</v>
      </c>
      <c r="D38" s="84">
        <v>0.98481012658227851</v>
      </c>
      <c r="E38" s="71">
        <v>-12</v>
      </c>
      <c r="F38" s="183">
        <v>1220</v>
      </c>
      <c r="G38" s="182">
        <v>1181</v>
      </c>
      <c r="H38" s="84">
        <v>1.0330228619813717</v>
      </c>
      <c r="I38" s="71">
        <v>39</v>
      </c>
      <c r="J38" s="84">
        <v>0.63770491803278684</v>
      </c>
      <c r="K38" s="84">
        <v>0.66892464013547837</v>
      </c>
      <c r="L38" s="89">
        <v>-3.1219722102691527E-2</v>
      </c>
    </row>
    <row r="39" spans="1:12" s="57" customFormat="1" x14ac:dyDescent="0.4">
      <c r="A39" s="66" t="s">
        <v>107</v>
      </c>
      <c r="B39" s="110">
        <v>229917</v>
      </c>
      <c r="C39" s="110">
        <v>221380</v>
      </c>
      <c r="D39" s="76">
        <v>1.038562652452796</v>
      </c>
      <c r="E39" s="77">
        <v>8537</v>
      </c>
      <c r="F39" s="110">
        <v>377256</v>
      </c>
      <c r="G39" s="110">
        <v>388847</v>
      </c>
      <c r="H39" s="76">
        <v>0.97019136061227162</v>
      </c>
      <c r="I39" s="77">
        <v>-11591</v>
      </c>
      <c r="J39" s="76">
        <v>0.60944557541828359</v>
      </c>
      <c r="K39" s="76">
        <v>0.5693241814904062</v>
      </c>
      <c r="L39" s="90">
        <v>4.0121393927877391E-2</v>
      </c>
    </row>
    <row r="40" spans="1:12" x14ac:dyDescent="0.4">
      <c r="A40" s="38" t="s">
        <v>84</v>
      </c>
      <c r="B40" s="182">
        <v>78296</v>
      </c>
      <c r="C40" s="190">
        <v>71658</v>
      </c>
      <c r="D40" s="98">
        <v>1.092634458120517</v>
      </c>
      <c r="E40" s="70">
        <v>6638</v>
      </c>
      <c r="F40" s="189">
        <v>136125</v>
      </c>
      <c r="G40" s="182">
        <v>136705</v>
      </c>
      <c r="H40" s="79">
        <v>0.99575728759006621</v>
      </c>
      <c r="I40" s="71">
        <v>-580</v>
      </c>
      <c r="J40" s="84">
        <v>0.5751772268135904</v>
      </c>
      <c r="K40" s="84">
        <v>0.52417980322592439</v>
      </c>
      <c r="L40" s="89">
        <v>5.0997423587666013E-2</v>
      </c>
    </row>
    <row r="41" spans="1:12" x14ac:dyDescent="0.4">
      <c r="A41" s="38" t="s">
        <v>106</v>
      </c>
      <c r="B41" s="182">
        <v>4487</v>
      </c>
      <c r="C41" s="182">
        <v>4077</v>
      </c>
      <c r="D41" s="82">
        <v>1.1005641402992397</v>
      </c>
      <c r="E41" s="70">
        <v>410</v>
      </c>
      <c r="F41" s="183">
        <v>6696</v>
      </c>
      <c r="G41" s="182">
        <v>6696</v>
      </c>
      <c r="H41" s="79">
        <v>1</v>
      </c>
      <c r="I41" s="71">
        <v>0</v>
      </c>
      <c r="J41" s="84">
        <v>0.67010155316606934</v>
      </c>
      <c r="K41" s="84">
        <v>0.6088709677419355</v>
      </c>
      <c r="L41" s="89">
        <v>6.1230585424133843E-2</v>
      </c>
    </row>
    <row r="42" spans="1:12" x14ac:dyDescent="0.4">
      <c r="A42" s="38" t="s">
        <v>105</v>
      </c>
      <c r="B42" s="182">
        <v>12186</v>
      </c>
      <c r="C42" s="182">
        <v>13647</v>
      </c>
      <c r="D42" s="82">
        <v>0.89294350406682788</v>
      </c>
      <c r="E42" s="70">
        <v>-1461</v>
      </c>
      <c r="F42" s="183">
        <v>15944</v>
      </c>
      <c r="G42" s="182">
        <v>16243</v>
      </c>
      <c r="H42" s="79">
        <v>0.98159207043033925</v>
      </c>
      <c r="I42" s="71">
        <v>-299</v>
      </c>
      <c r="J42" s="84">
        <v>0.76430005017561464</v>
      </c>
      <c r="K42" s="84">
        <v>0.84017730714769434</v>
      </c>
      <c r="L42" s="89">
        <v>-7.5877256972079699E-2</v>
      </c>
    </row>
    <row r="43" spans="1:12" x14ac:dyDescent="0.4">
      <c r="A43" s="44" t="s">
        <v>104</v>
      </c>
      <c r="B43" s="182">
        <v>26522</v>
      </c>
      <c r="C43" s="182">
        <v>25220</v>
      </c>
      <c r="D43" s="82">
        <v>1.0516256938937352</v>
      </c>
      <c r="E43" s="70">
        <v>1302</v>
      </c>
      <c r="F43" s="183">
        <v>46623</v>
      </c>
      <c r="G43" s="182">
        <v>42368</v>
      </c>
      <c r="H43" s="79">
        <v>1.1004295694864048</v>
      </c>
      <c r="I43" s="71">
        <v>4255</v>
      </c>
      <c r="J43" s="84">
        <v>0.56886086266435021</v>
      </c>
      <c r="K43" s="84">
        <v>0.59526057401812693</v>
      </c>
      <c r="L43" s="89">
        <v>-2.6399711353776723E-2</v>
      </c>
    </row>
    <row r="44" spans="1:12" x14ac:dyDescent="0.4">
      <c r="A44" s="44" t="s">
        <v>103</v>
      </c>
      <c r="B44" s="182">
        <v>15672</v>
      </c>
      <c r="C44" s="182">
        <v>15063</v>
      </c>
      <c r="D44" s="82">
        <v>1.0404301931886077</v>
      </c>
      <c r="E44" s="70">
        <v>609</v>
      </c>
      <c r="F44" s="183">
        <v>22443</v>
      </c>
      <c r="G44" s="182">
        <v>22557</v>
      </c>
      <c r="H44" s="79">
        <v>0.99494613645431573</v>
      </c>
      <c r="I44" s="71">
        <v>-114</v>
      </c>
      <c r="J44" s="84">
        <v>0.69830236599385109</v>
      </c>
      <c r="K44" s="84">
        <v>0.66777497007580799</v>
      </c>
      <c r="L44" s="89">
        <v>3.0527395918043099E-2</v>
      </c>
    </row>
    <row r="45" spans="1:12" x14ac:dyDescent="0.4">
      <c r="A45" s="38" t="s">
        <v>82</v>
      </c>
      <c r="B45" s="182">
        <v>32869</v>
      </c>
      <c r="C45" s="182">
        <v>31509</v>
      </c>
      <c r="D45" s="82">
        <v>1.0431622710971469</v>
      </c>
      <c r="E45" s="70">
        <v>1360</v>
      </c>
      <c r="F45" s="183">
        <v>54746</v>
      </c>
      <c r="G45" s="182">
        <v>61936</v>
      </c>
      <c r="H45" s="79">
        <v>0.88391242572978557</v>
      </c>
      <c r="I45" s="71">
        <v>-7190</v>
      </c>
      <c r="J45" s="84">
        <v>0.60039089613853069</v>
      </c>
      <c r="K45" s="84">
        <v>0.50873482304314133</v>
      </c>
      <c r="L45" s="89">
        <v>9.1656073095389368E-2</v>
      </c>
    </row>
    <row r="46" spans="1:12" x14ac:dyDescent="0.4">
      <c r="A46" s="38" t="s">
        <v>83</v>
      </c>
      <c r="B46" s="182">
        <v>21196</v>
      </c>
      <c r="C46" s="182">
        <v>20460</v>
      </c>
      <c r="D46" s="82">
        <v>1.0359726295210165</v>
      </c>
      <c r="E46" s="70">
        <v>736</v>
      </c>
      <c r="F46" s="188">
        <v>34263</v>
      </c>
      <c r="G46" s="182">
        <v>34751</v>
      </c>
      <c r="H46" s="79">
        <v>0.98595723864061469</v>
      </c>
      <c r="I46" s="71">
        <v>-488</v>
      </c>
      <c r="J46" s="84">
        <v>0.61862650672737352</v>
      </c>
      <c r="K46" s="84">
        <v>0.58876003568242641</v>
      </c>
      <c r="L46" s="89">
        <v>2.9866471044947107E-2</v>
      </c>
    </row>
    <row r="47" spans="1:12" x14ac:dyDescent="0.4">
      <c r="A47" s="38" t="s">
        <v>81</v>
      </c>
      <c r="B47" s="182">
        <v>4530</v>
      </c>
      <c r="C47" s="182">
        <v>4477</v>
      </c>
      <c r="D47" s="82">
        <v>1.0118382845655574</v>
      </c>
      <c r="E47" s="70">
        <v>53</v>
      </c>
      <c r="F47" s="187">
        <v>8370</v>
      </c>
      <c r="G47" s="182">
        <v>8649</v>
      </c>
      <c r="H47" s="79">
        <v>0.967741935483871</v>
      </c>
      <c r="I47" s="71">
        <v>-279</v>
      </c>
      <c r="J47" s="84">
        <v>0.54121863799283154</v>
      </c>
      <c r="K47" s="84">
        <v>0.51763209619609207</v>
      </c>
      <c r="L47" s="89">
        <v>2.3586541796739469E-2</v>
      </c>
    </row>
    <row r="48" spans="1:12" x14ac:dyDescent="0.4">
      <c r="A48" s="38" t="s">
        <v>102</v>
      </c>
      <c r="B48" s="182">
        <v>2248</v>
      </c>
      <c r="C48" s="186">
        <v>2119</v>
      </c>
      <c r="D48" s="82">
        <v>1.0608777725342142</v>
      </c>
      <c r="E48" s="70">
        <v>129</v>
      </c>
      <c r="F48" s="183">
        <v>5146</v>
      </c>
      <c r="G48" s="182">
        <v>5146</v>
      </c>
      <c r="H48" s="79">
        <v>1</v>
      </c>
      <c r="I48" s="71">
        <v>0</v>
      </c>
      <c r="J48" s="84">
        <v>0.43684415079673533</v>
      </c>
      <c r="K48" s="84">
        <v>0.41177613680528569</v>
      </c>
      <c r="L48" s="89">
        <v>2.5068013991449645E-2</v>
      </c>
    </row>
    <row r="49" spans="1:12" x14ac:dyDescent="0.4">
      <c r="A49" s="38" t="s">
        <v>80</v>
      </c>
      <c r="B49" s="182">
        <v>6567</v>
      </c>
      <c r="C49" s="182">
        <v>6879</v>
      </c>
      <c r="D49" s="82">
        <v>0.95464457043174877</v>
      </c>
      <c r="E49" s="70">
        <v>-312</v>
      </c>
      <c r="F49" s="185">
        <v>8649</v>
      </c>
      <c r="G49" s="182">
        <v>8649</v>
      </c>
      <c r="H49" s="79">
        <v>1</v>
      </c>
      <c r="I49" s="71">
        <v>0</v>
      </c>
      <c r="J49" s="84">
        <v>0.75927852930974682</v>
      </c>
      <c r="K49" s="84">
        <v>0.7953520638224072</v>
      </c>
      <c r="L49" s="89">
        <v>-3.6073534512660377E-2</v>
      </c>
    </row>
    <row r="50" spans="1:12" x14ac:dyDescent="0.4">
      <c r="A50" s="44" t="s">
        <v>78</v>
      </c>
      <c r="B50" s="182">
        <v>4752</v>
      </c>
      <c r="C50" s="184">
        <v>3917</v>
      </c>
      <c r="D50" s="82">
        <v>1.2131733469491959</v>
      </c>
      <c r="E50" s="70">
        <v>835</v>
      </c>
      <c r="F50" s="183">
        <v>8649</v>
      </c>
      <c r="G50" s="182">
        <v>8370</v>
      </c>
      <c r="H50" s="79">
        <v>1.0333333333333334</v>
      </c>
      <c r="I50" s="71">
        <v>279</v>
      </c>
      <c r="J50" s="84">
        <v>0.54942767950052029</v>
      </c>
      <c r="K50" s="79">
        <v>0.4679808841099164</v>
      </c>
      <c r="L50" s="78">
        <v>8.1446795390603899E-2</v>
      </c>
    </row>
    <row r="51" spans="1:12" x14ac:dyDescent="0.4">
      <c r="A51" s="38" t="s">
        <v>101</v>
      </c>
      <c r="B51" s="184">
        <v>0</v>
      </c>
      <c r="C51" s="182">
        <v>2347</v>
      </c>
      <c r="D51" s="82">
        <v>0</v>
      </c>
      <c r="E51" s="71">
        <v>-2347</v>
      </c>
      <c r="F51" s="183">
        <v>0</v>
      </c>
      <c r="G51" s="184">
        <v>5146</v>
      </c>
      <c r="H51" s="79">
        <v>0</v>
      </c>
      <c r="I51" s="71">
        <v>-5146</v>
      </c>
      <c r="J51" s="84" t="e">
        <v>#DIV/0!</v>
      </c>
      <c r="K51" s="84">
        <v>0.45608239409249901</v>
      </c>
      <c r="L51" s="89" t="e">
        <v>#DIV/0!</v>
      </c>
    </row>
    <row r="52" spans="1:12" x14ac:dyDescent="0.4">
      <c r="A52" s="38" t="s">
        <v>100</v>
      </c>
      <c r="B52" s="182">
        <v>7125</v>
      </c>
      <c r="C52" s="182">
        <v>7583</v>
      </c>
      <c r="D52" s="82">
        <v>0.93960174073585656</v>
      </c>
      <c r="E52" s="71">
        <v>-458</v>
      </c>
      <c r="F52" s="183">
        <v>8648</v>
      </c>
      <c r="G52" s="182">
        <v>10551</v>
      </c>
      <c r="H52" s="84">
        <v>0.81963794900957254</v>
      </c>
      <c r="I52" s="71">
        <v>-1903</v>
      </c>
      <c r="J52" s="84">
        <v>0.82388991674375578</v>
      </c>
      <c r="K52" s="84">
        <v>0.7186996493223391</v>
      </c>
      <c r="L52" s="89">
        <v>0.10519026742141668</v>
      </c>
    </row>
    <row r="53" spans="1:12" x14ac:dyDescent="0.4">
      <c r="A53" s="38" t="s">
        <v>75</v>
      </c>
      <c r="B53" s="182">
        <v>7891</v>
      </c>
      <c r="C53" s="182">
        <v>7871</v>
      </c>
      <c r="D53" s="82">
        <v>1.0025409731927328</v>
      </c>
      <c r="E53" s="71">
        <v>20</v>
      </c>
      <c r="F53" s="183">
        <v>11592</v>
      </c>
      <c r="G53" s="182">
        <v>12028</v>
      </c>
      <c r="H53" s="84">
        <v>0.96375124709012305</v>
      </c>
      <c r="I53" s="71">
        <v>-436</v>
      </c>
      <c r="J53" s="84">
        <v>0.680728088336784</v>
      </c>
      <c r="K53" s="84">
        <v>0.65438975723312276</v>
      </c>
      <c r="L53" s="89">
        <v>2.6338331103661239E-2</v>
      </c>
    </row>
    <row r="54" spans="1:12" x14ac:dyDescent="0.4">
      <c r="A54" s="38" t="s">
        <v>77</v>
      </c>
      <c r="B54" s="182">
        <v>2282</v>
      </c>
      <c r="C54" s="182">
        <v>1973</v>
      </c>
      <c r="D54" s="82">
        <v>1.156614292954891</v>
      </c>
      <c r="E54" s="71">
        <v>309</v>
      </c>
      <c r="F54" s="183">
        <v>4216</v>
      </c>
      <c r="G54" s="182">
        <v>3906</v>
      </c>
      <c r="H54" s="84">
        <v>1.0793650793650793</v>
      </c>
      <c r="I54" s="71">
        <v>310</v>
      </c>
      <c r="J54" s="84">
        <v>0.54127134724857684</v>
      </c>
      <c r="K54" s="84">
        <v>0.50512032770097282</v>
      </c>
      <c r="L54" s="89">
        <v>3.6151019547604024E-2</v>
      </c>
    </row>
    <row r="55" spans="1:12" x14ac:dyDescent="0.4">
      <c r="A55" s="38" t="s">
        <v>76</v>
      </c>
      <c r="B55" s="182">
        <v>3294</v>
      </c>
      <c r="C55" s="182">
        <v>2580</v>
      </c>
      <c r="D55" s="82">
        <v>1.2767441860465116</v>
      </c>
      <c r="E55" s="71">
        <v>714</v>
      </c>
      <c r="F55" s="183">
        <v>5146</v>
      </c>
      <c r="G55" s="182">
        <v>5146</v>
      </c>
      <c r="H55" s="84">
        <v>1</v>
      </c>
      <c r="I55" s="71">
        <v>0</v>
      </c>
      <c r="J55" s="84">
        <v>0.6401088223863195</v>
      </c>
      <c r="K55" s="84">
        <v>0.50136027982899334</v>
      </c>
      <c r="L55" s="89">
        <v>0.13874854255732616</v>
      </c>
    </row>
    <row r="56" spans="1:12" x14ac:dyDescent="0.4">
      <c r="A56" s="66" t="s">
        <v>99</v>
      </c>
      <c r="B56" s="110">
        <v>15411</v>
      </c>
      <c r="C56" s="110">
        <v>12266</v>
      </c>
      <c r="D56" s="76">
        <v>1.2563998043371922</v>
      </c>
      <c r="E56" s="77">
        <v>3145</v>
      </c>
      <c r="F56" s="110">
        <v>25747</v>
      </c>
      <c r="G56" s="110">
        <v>18979</v>
      </c>
      <c r="H56" s="76">
        <v>1.3566046683176143</v>
      </c>
      <c r="I56" s="77">
        <v>6768</v>
      </c>
      <c r="J56" s="76">
        <v>0.59855517147628845</v>
      </c>
      <c r="K56" s="76">
        <v>0.646293271510617</v>
      </c>
      <c r="L56" s="90">
        <v>-4.7738100034328546E-2</v>
      </c>
    </row>
    <row r="57" spans="1:12" x14ac:dyDescent="0.4">
      <c r="A57" s="109" t="s">
        <v>98</v>
      </c>
      <c r="B57" s="181">
        <v>15411</v>
      </c>
      <c r="C57" s="181">
        <v>12266</v>
      </c>
      <c r="D57" s="107">
        <v>1.2563998043371922</v>
      </c>
      <c r="E57" s="106">
        <v>3145</v>
      </c>
      <c r="F57" s="181">
        <v>25747</v>
      </c>
      <c r="G57" s="181">
        <v>18979</v>
      </c>
      <c r="H57" s="107">
        <v>1.3566046683176143</v>
      </c>
      <c r="I57" s="106">
        <v>6768</v>
      </c>
      <c r="J57" s="105">
        <v>0.59855517147628845</v>
      </c>
      <c r="K57" s="105">
        <v>0.646293271510617</v>
      </c>
      <c r="L57" s="104">
        <v>-4.7738100034328546E-2</v>
      </c>
    </row>
    <row r="58" spans="1:12" x14ac:dyDescent="0.4">
      <c r="A58" s="33" t="s">
        <v>97</v>
      </c>
      <c r="B58" s="180">
        <v>0</v>
      </c>
      <c r="C58" s="180">
        <v>0</v>
      </c>
      <c r="D58" s="102" t="e">
        <v>#DIV/0!</v>
      </c>
      <c r="E58" s="67">
        <v>0</v>
      </c>
      <c r="F58" s="180">
        <v>0</v>
      </c>
      <c r="G58" s="180">
        <v>0</v>
      </c>
      <c r="H58" s="102" t="e">
        <v>#DIV/0!</v>
      </c>
      <c r="I58" s="67">
        <v>0</v>
      </c>
      <c r="J58" s="101" t="e">
        <v>#DIV/0!</v>
      </c>
      <c r="K58" s="101" t="e">
        <v>#DIV/0!</v>
      </c>
      <c r="L58" s="100" t="e">
        <v>#DIV/0!</v>
      </c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2008年5月月間航空旅客輸送実績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27" bestFit="1" customWidth="1"/>
    <col min="2" max="3" width="11.25" style="28" customWidth="1"/>
    <col min="4" max="5" width="11.25" style="27" customWidth="1"/>
    <col min="6" max="7" width="11.25" style="28" customWidth="1"/>
    <col min="8" max="9" width="11.25" style="27" customWidth="1"/>
    <col min="10" max="11" width="11.25" style="28" customWidth="1"/>
    <col min="12" max="12" width="11.25" style="27" customWidth="1"/>
    <col min="13" max="13" width="9" style="27" customWidth="1"/>
    <col min="14" max="14" width="6.5" style="27" bestFit="1" customWidth="1"/>
    <col min="15" max="16384" width="15.75" style="27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５月(上旬)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9"/>
      <c r="B2" s="285" t="s">
        <v>91</v>
      </c>
      <c r="C2" s="286"/>
      <c r="D2" s="286"/>
      <c r="E2" s="287"/>
      <c r="F2" s="285" t="s">
        <v>133</v>
      </c>
      <c r="G2" s="286"/>
      <c r="H2" s="286"/>
      <c r="I2" s="287"/>
      <c r="J2" s="285" t="s">
        <v>132</v>
      </c>
      <c r="K2" s="286"/>
      <c r="L2" s="287"/>
    </row>
    <row r="3" spans="1:17" x14ac:dyDescent="0.4">
      <c r="A3" s="270"/>
      <c r="B3" s="264"/>
      <c r="C3" s="265"/>
      <c r="D3" s="265"/>
      <c r="E3" s="266"/>
      <c r="F3" s="264"/>
      <c r="G3" s="265"/>
      <c r="H3" s="265"/>
      <c r="I3" s="266"/>
      <c r="J3" s="264"/>
      <c r="K3" s="265"/>
      <c r="L3" s="266"/>
    </row>
    <row r="4" spans="1:17" x14ac:dyDescent="0.4">
      <c r="A4" s="270"/>
      <c r="B4" s="276" t="s">
        <v>143</v>
      </c>
      <c r="C4" s="277" t="s">
        <v>142</v>
      </c>
      <c r="D4" s="270" t="s">
        <v>90</v>
      </c>
      <c r="E4" s="270"/>
      <c r="F4" s="267" t="s">
        <v>143</v>
      </c>
      <c r="G4" s="267" t="s">
        <v>142</v>
      </c>
      <c r="H4" s="270" t="s">
        <v>90</v>
      </c>
      <c r="I4" s="270"/>
      <c r="J4" s="267" t="s">
        <v>143</v>
      </c>
      <c r="K4" s="267" t="s">
        <v>142</v>
      </c>
      <c r="L4" s="268" t="s">
        <v>88</v>
      </c>
    </row>
    <row r="5" spans="1:17" s="60" customFormat="1" x14ac:dyDescent="0.4">
      <c r="A5" s="270"/>
      <c r="B5" s="276"/>
      <c r="C5" s="278"/>
      <c r="D5" s="69" t="s">
        <v>89</v>
      </c>
      <c r="E5" s="69" t="s">
        <v>88</v>
      </c>
      <c r="F5" s="267"/>
      <c r="G5" s="267"/>
      <c r="H5" s="69" t="s">
        <v>89</v>
      </c>
      <c r="I5" s="69" t="s">
        <v>88</v>
      </c>
      <c r="J5" s="267"/>
      <c r="K5" s="267"/>
      <c r="L5" s="269"/>
    </row>
    <row r="6" spans="1:17" s="29" customFormat="1" x14ac:dyDescent="0.4">
      <c r="A6" s="66" t="s">
        <v>129</v>
      </c>
      <c r="B6" s="145">
        <v>153922</v>
      </c>
      <c r="C6" s="145">
        <v>147363</v>
      </c>
      <c r="D6" s="65">
        <v>1.0445091373004078</v>
      </c>
      <c r="E6" s="80">
        <v>6559</v>
      </c>
      <c r="F6" s="145">
        <v>241931</v>
      </c>
      <c r="G6" s="145">
        <v>245653</v>
      </c>
      <c r="H6" s="65">
        <v>0.9848485465270117</v>
      </c>
      <c r="I6" s="80">
        <v>-3722</v>
      </c>
      <c r="J6" s="65">
        <v>0.6362227246611637</v>
      </c>
      <c r="K6" s="65">
        <v>0.59988276145620045</v>
      </c>
      <c r="L6" s="75">
        <v>3.6339963204963244E-2</v>
      </c>
    </row>
    <row r="7" spans="1:17" s="29" customFormat="1" x14ac:dyDescent="0.4">
      <c r="A7" s="66" t="s">
        <v>87</v>
      </c>
      <c r="B7" s="145">
        <v>77485</v>
      </c>
      <c r="C7" s="145">
        <v>73221</v>
      </c>
      <c r="D7" s="65">
        <v>1.0582346594556207</v>
      </c>
      <c r="E7" s="80">
        <v>4264</v>
      </c>
      <c r="F7" s="145">
        <v>118569</v>
      </c>
      <c r="G7" s="145">
        <v>117007</v>
      </c>
      <c r="H7" s="65">
        <v>1.0133496286546959</v>
      </c>
      <c r="I7" s="80">
        <v>1562</v>
      </c>
      <c r="J7" s="65">
        <v>0.65350133677436761</v>
      </c>
      <c r="K7" s="65">
        <v>0.62578307280760981</v>
      </c>
      <c r="L7" s="75">
        <v>2.7718263966757806E-2</v>
      </c>
    </row>
    <row r="8" spans="1:17" x14ac:dyDescent="0.4">
      <c r="A8" s="69" t="s">
        <v>95</v>
      </c>
      <c r="B8" s="146">
        <v>61873</v>
      </c>
      <c r="C8" s="146">
        <v>58786</v>
      </c>
      <c r="D8" s="68">
        <v>1.0525125029768994</v>
      </c>
      <c r="E8" s="73">
        <v>3087</v>
      </c>
      <c r="F8" s="146">
        <v>95731</v>
      </c>
      <c r="G8" s="146">
        <v>96539</v>
      </c>
      <c r="H8" s="68">
        <v>0.9916303255679052</v>
      </c>
      <c r="I8" s="73">
        <v>-808</v>
      </c>
      <c r="J8" s="68">
        <v>0.64632146326686235</v>
      </c>
      <c r="K8" s="68">
        <v>0.60893524896673878</v>
      </c>
      <c r="L8" s="72">
        <v>3.7386214300123566E-2</v>
      </c>
    </row>
    <row r="9" spans="1:17" x14ac:dyDescent="0.4">
      <c r="A9" s="37" t="s">
        <v>84</v>
      </c>
      <c r="B9" s="191">
        <v>34669</v>
      </c>
      <c r="C9" s="191">
        <v>30868</v>
      </c>
      <c r="D9" s="45">
        <v>1.1231372294933264</v>
      </c>
      <c r="E9" s="51">
        <v>3801</v>
      </c>
      <c r="F9" s="191">
        <v>53234</v>
      </c>
      <c r="G9" s="191">
        <v>51471</v>
      </c>
      <c r="H9" s="45">
        <v>1.0342522974101922</v>
      </c>
      <c r="I9" s="51">
        <v>1763</v>
      </c>
      <c r="J9" s="45">
        <v>0.65125671563286625</v>
      </c>
      <c r="K9" s="45">
        <v>0.59971634512638183</v>
      </c>
      <c r="L9" s="58">
        <v>5.1540370506484412E-2</v>
      </c>
    </row>
    <row r="10" spans="1:17" x14ac:dyDescent="0.4">
      <c r="A10" s="38" t="s">
        <v>86</v>
      </c>
      <c r="B10" s="183">
        <v>4231</v>
      </c>
      <c r="C10" s="183">
        <v>4077</v>
      </c>
      <c r="D10" s="35">
        <v>1.0377728722099584</v>
      </c>
      <c r="E10" s="36">
        <v>154</v>
      </c>
      <c r="F10" s="183">
        <v>5000</v>
      </c>
      <c r="G10" s="183">
        <v>5000</v>
      </c>
      <c r="H10" s="35">
        <v>1</v>
      </c>
      <c r="I10" s="36">
        <v>0</v>
      </c>
      <c r="J10" s="35">
        <v>0.84619999999999995</v>
      </c>
      <c r="K10" s="35">
        <v>0.81540000000000001</v>
      </c>
      <c r="L10" s="34">
        <v>3.0799999999999939E-2</v>
      </c>
    </row>
    <row r="11" spans="1:17" x14ac:dyDescent="0.4">
      <c r="A11" s="38" t="s">
        <v>104</v>
      </c>
      <c r="B11" s="183">
        <v>6799</v>
      </c>
      <c r="C11" s="183">
        <v>6005</v>
      </c>
      <c r="D11" s="35">
        <v>1.1322231473771858</v>
      </c>
      <c r="E11" s="36">
        <v>794</v>
      </c>
      <c r="F11" s="183">
        <v>10766</v>
      </c>
      <c r="G11" s="183">
        <v>12050</v>
      </c>
      <c r="H11" s="35">
        <v>0.89344398340248965</v>
      </c>
      <c r="I11" s="36">
        <v>-1284</v>
      </c>
      <c r="J11" s="35">
        <v>0.63152517183726542</v>
      </c>
      <c r="K11" s="35">
        <v>0.49834024896265561</v>
      </c>
      <c r="L11" s="34">
        <v>0.13318492287460981</v>
      </c>
    </row>
    <row r="12" spans="1:17" x14ac:dyDescent="0.4">
      <c r="A12" s="38" t="s">
        <v>82</v>
      </c>
      <c r="B12" s="183">
        <v>6607</v>
      </c>
      <c r="C12" s="183">
        <v>5633</v>
      </c>
      <c r="D12" s="35">
        <v>1.1729096396236465</v>
      </c>
      <c r="E12" s="36">
        <v>974</v>
      </c>
      <c r="F12" s="183">
        <v>10503</v>
      </c>
      <c r="G12" s="183">
        <v>7511</v>
      </c>
      <c r="H12" s="35">
        <v>1.3983490880042604</v>
      </c>
      <c r="I12" s="36">
        <v>2992</v>
      </c>
      <c r="J12" s="35">
        <v>0.62905836427687323</v>
      </c>
      <c r="K12" s="35">
        <v>0.74996671548395688</v>
      </c>
      <c r="L12" s="34">
        <v>-0.12090835120708365</v>
      </c>
    </row>
    <row r="13" spans="1:17" x14ac:dyDescent="0.4">
      <c r="A13" s="38" t="s">
        <v>83</v>
      </c>
      <c r="B13" s="183">
        <v>6797</v>
      </c>
      <c r="C13" s="183">
        <v>5891</v>
      </c>
      <c r="D13" s="35">
        <v>1.1537939229332881</v>
      </c>
      <c r="E13" s="36">
        <v>906</v>
      </c>
      <c r="F13" s="183">
        <v>12631</v>
      </c>
      <c r="G13" s="183">
        <v>10920</v>
      </c>
      <c r="H13" s="35">
        <v>1.1566849816849818</v>
      </c>
      <c r="I13" s="36">
        <v>1711</v>
      </c>
      <c r="J13" s="35">
        <v>0.53812049718945454</v>
      </c>
      <c r="K13" s="35">
        <v>0.53946886446886444</v>
      </c>
      <c r="L13" s="34">
        <v>-1.3483672794099011E-3</v>
      </c>
    </row>
    <row r="14" spans="1:17" x14ac:dyDescent="0.4">
      <c r="A14" s="38" t="s">
        <v>128</v>
      </c>
      <c r="B14" s="183">
        <v>0</v>
      </c>
      <c r="C14" s="182">
        <v>2753</v>
      </c>
      <c r="D14" s="35">
        <v>0</v>
      </c>
      <c r="E14" s="36">
        <v>-2753</v>
      </c>
      <c r="F14" s="183">
        <v>0</v>
      </c>
      <c r="G14" s="183">
        <v>5000</v>
      </c>
      <c r="H14" s="35">
        <v>0</v>
      </c>
      <c r="I14" s="36">
        <v>-5000</v>
      </c>
      <c r="J14" s="35" t="e">
        <v>#DIV/0!</v>
      </c>
      <c r="K14" s="35">
        <v>0.55059999999999998</v>
      </c>
      <c r="L14" s="34" t="e">
        <v>#DIV/0!</v>
      </c>
    </row>
    <row r="15" spans="1:17" x14ac:dyDescent="0.4">
      <c r="A15" s="40" t="s">
        <v>127</v>
      </c>
      <c r="B15" s="183">
        <v>0</v>
      </c>
      <c r="C15" s="182">
        <v>0</v>
      </c>
      <c r="D15" s="35" t="e">
        <v>#DIV/0!</v>
      </c>
      <c r="E15" s="62">
        <v>0</v>
      </c>
      <c r="F15" s="183">
        <v>0</v>
      </c>
      <c r="G15" s="182">
        <v>0</v>
      </c>
      <c r="H15" s="45" t="e">
        <v>#DIV/0!</v>
      </c>
      <c r="I15" s="51">
        <v>0</v>
      </c>
      <c r="J15" s="59" t="e">
        <v>#DIV/0!</v>
      </c>
      <c r="K15" s="35" t="e">
        <v>#DIV/0!</v>
      </c>
      <c r="L15" s="34" t="e">
        <v>#DIV/0!</v>
      </c>
    </row>
    <row r="16" spans="1:17" x14ac:dyDescent="0.4">
      <c r="A16" s="44" t="s">
        <v>103</v>
      </c>
      <c r="B16" s="182">
        <v>2770</v>
      </c>
      <c r="C16" s="182">
        <v>3559</v>
      </c>
      <c r="D16" s="59">
        <v>0.77830851362742348</v>
      </c>
      <c r="E16" s="36">
        <v>-789</v>
      </c>
      <c r="F16" s="182">
        <v>3597</v>
      </c>
      <c r="G16" s="182">
        <v>4587</v>
      </c>
      <c r="H16" s="45">
        <v>0.78417266187050361</v>
      </c>
      <c r="I16" s="51">
        <v>-990</v>
      </c>
      <c r="J16" s="35">
        <v>0.77008618293021958</v>
      </c>
      <c r="K16" s="35">
        <v>0.77588838020492701</v>
      </c>
      <c r="L16" s="34">
        <v>-5.8021972747074324E-3</v>
      </c>
    </row>
    <row r="17" spans="1:12" x14ac:dyDescent="0.4">
      <c r="A17" s="44" t="s">
        <v>126</v>
      </c>
      <c r="B17" s="192">
        <v>0</v>
      </c>
      <c r="C17" s="192">
        <v>0</v>
      </c>
      <c r="D17" s="42" t="e">
        <v>#DIV/0!</v>
      </c>
      <c r="E17" s="62">
        <v>0</v>
      </c>
      <c r="F17" s="192">
        <v>0</v>
      </c>
      <c r="G17" s="192">
        <v>0</v>
      </c>
      <c r="H17" s="59" t="e">
        <v>#DIV/0!</v>
      </c>
      <c r="I17" s="62">
        <v>0</v>
      </c>
      <c r="J17" s="59" t="e">
        <v>#DIV/0!</v>
      </c>
      <c r="K17" s="42" t="e">
        <v>#DIV/0!</v>
      </c>
      <c r="L17" s="41" t="e">
        <v>#DIV/0!</v>
      </c>
    </row>
    <row r="18" spans="1:12" s="30" customFormat="1" x14ac:dyDescent="0.4">
      <c r="A18" s="33" t="s">
        <v>134</v>
      </c>
      <c r="B18" s="180">
        <v>0</v>
      </c>
      <c r="C18" s="180">
        <v>0</v>
      </c>
      <c r="D18" s="95" t="e">
        <v>#DIV/0!</v>
      </c>
      <c r="E18" s="67">
        <v>0</v>
      </c>
      <c r="F18" s="180">
        <v>0</v>
      </c>
      <c r="G18" s="180">
        <v>0</v>
      </c>
      <c r="H18" s="95" t="e">
        <v>#DIV/0!</v>
      </c>
      <c r="I18" s="67">
        <v>0</v>
      </c>
      <c r="J18" s="95" t="e">
        <v>#DIV/0!</v>
      </c>
      <c r="K18" s="95" t="e">
        <v>#DIV/0!</v>
      </c>
      <c r="L18" s="94" t="e">
        <v>#DIV/0!</v>
      </c>
    </row>
    <row r="19" spans="1:12" x14ac:dyDescent="0.4">
      <c r="A19" s="69" t="s">
        <v>94</v>
      </c>
      <c r="B19" s="146">
        <v>14816</v>
      </c>
      <c r="C19" s="146">
        <v>13633</v>
      </c>
      <c r="D19" s="68">
        <v>1.0867747377686496</v>
      </c>
      <c r="E19" s="73">
        <v>1183</v>
      </c>
      <c r="F19" s="146">
        <v>21785</v>
      </c>
      <c r="G19" s="146">
        <v>19415</v>
      </c>
      <c r="H19" s="68">
        <v>1.1220705639969095</v>
      </c>
      <c r="I19" s="73">
        <v>2370</v>
      </c>
      <c r="J19" s="68">
        <v>0.6801009869176039</v>
      </c>
      <c r="K19" s="68">
        <v>0.70218902910121039</v>
      </c>
      <c r="L19" s="72">
        <v>-2.2088042183606493E-2</v>
      </c>
    </row>
    <row r="20" spans="1:12" x14ac:dyDescent="0.4">
      <c r="A20" s="37" t="s">
        <v>124</v>
      </c>
      <c r="B20" s="186">
        <v>1022</v>
      </c>
      <c r="C20" s="186">
        <v>687</v>
      </c>
      <c r="D20" s="35">
        <v>1.487627365356623</v>
      </c>
      <c r="E20" s="36">
        <v>335</v>
      </c>
      <c r="F20" s="186">
        <v>1490</v>
      </c>
      <c r="G20" s="186">
        <v>1475</v>
      </c>
      <c r="H20" s="45">
        <v>1.0101694915254238</v>
      </c>
      <c r="I20" s="36">
        <v>15</v>
      </c>
      <c r="J20" s="35">
        <v>0.68590604026845636</v>
      </c>
      <c r="K20" s="35">
        <v>0.46576271186440676</v>
      </c>
      <c r="L20" s="58">
        <v>0.2201433284040496</v>
      </c>
    </row>
    <row r="21" spans="1:12" x14ac:dyDescent="0.4">
      <c r="A21" s="38" t="s">
        <v>104</v>
      </c>
      <c r="B21" s="182">
        <v>789</v>
      </c>
      <c r="C21" s="182">
        <v>877</v>
      </c>
      <c r="D21" s="35">
        <v>0.89965792474344353</v>
      </c>
      <c r="E21" s="36">
        <v>-88</v>
      </c>
      <c r="F21" s="182">
        <v>1495</v>
      </c>
      <c r="G21" s="182">
        <v>1500</v>
      </c>
      <c r="H21" s="35">
        <v>0.9966666666666667</v>
      </c>
      <c r="I21" s="36">
        <v>-5</v>
      </c>
      <c r="J21" s="42">
        <v>0.52775919732441468</v>
      </c>
      <c r="K21" s="35">
        <v>0.58466666666666667</v>
      </c>
      <c r="L21" s="34">
        <v>-5.6907469342251993E-2</v>
      </c>
    </row>
    <row r="22" spans="1:12" x14ac:dyDescent="0.4">
      <c r="A22" s="38" t="s">
        <v>123</v>
      </c>
      <c r="B22" s="182">
        <v>945</v>
      </c>
      <c r="C22" s="182">
        <v>780</v>
      </c>
      <c r="D22" s="35">
        <v>1.2115384615384615</v>
      </c>
      <c r="E22" s="36">
        <v>165</v>
      </c>
      <c r="F22" s="182">
        <v>1450</v>
      </c>
      <c r="G22" s="182">
        <v>1450</v>
      </c>
      <c r="H22" s="42">
        <v>1</v>
      </c>
      <c r="I22" s="36">
        <v>0</v>
      </c>
      <c r="J22" s="35">
        <v>0.65172413793103445</v>
      </c>
      <c r="K22" s="35">
        <v>0.53793103448275859</v>
      </c>
      <c r="L22" s="34">
        <v>0.11379310344827587</v>
      </c>
    </row>
    <row r="23" spans="1:12" x14ac:dyDescent="0.4">
      <c r="A23" s="38" t="s">
        <v>122</v>
      </c>
      <c r="B23" s="182">
        <v>2228</v>
      </c>
      <c r="C23" s="182">
        <v>2324</v>
      </c>
      <c r="D23" s="35">
        <v>0.95869191049913938</v>
      </c>
      <c r="E23" s="36">
        <v>-96</v>
      </c>
      <c r="F23" s="182">
        <v>3000</v>
      </c>
      <c r="G23" s="182">
        <v>2990</v>
      </c>
      <c r="H23" s="35">
        <v>1.0033444816053512</v>
      </c>
      <c r="I23" s="36">
        <v>10</v>
      </c>
      <c r="J23" s="35">
        <v>0.7426666666666667</v>
      </c>
      <c r="K23" s="35">
        <v>0.77725752508361201</v>
      </c>
      <c r="L23" s="34">
        <v>-3.4590858416945314E-2</v>
      </c>
    </row>
    <row r="24" spans="1:12" x14ac:dyDescent="0.4">
      <c r="A24" s="38" t="s">
        <v>121</v>
      </c>
      <c r="B24" s="184">
        <v>1268</v>
      </c>
      <c r="C24" s="184">
        <v>1276</v>
      </c>
      <c r="D24" s="35">
        <v>0.99373040752351094</v>
      </c>
      <c r="E24" s="43">
        <v>-8</v>
      </c>
      <c r="F24" s="184">
        <v>1500</v>
      </c>
      <c r="G24" s="184">
        <v>1500</v>
      </c>
      <c r="H24" s="42">
        <v>1</v>
      </c>
      <c r="I24" s="43">
        <v>0</v>
      </c>
      <c r="J24" s="42">
        <v>0.84533333333333338</v>
      </c>
      <c r="K24" s="35">
        <v>0.85066666666666668</v>
      </c>
      <c r="L24" s="41">
        <v>-5.3333333333333011E-3</v>
      </c>
    </row>
    <row r="25" spans="1:12" x14ac:dyDescent="0.4">
      <c r="A25" s="44" t="s">
        <v>120</v>
      </c>
      <c r="B25" s="182">
        <v>0</v>
      </c>
      <c r="C25" s="182">
        <v>0</v>
      </c>
      <c r="D25" s="35" t="e">
        <v>#DIV/0!</v>
      </c>
      <c r="E25" s="36">
        <v>0</v>
      </c>
      <c r="F25" s="182">
        <v>0</v>
      </c>
      <c r="G25" s="182">
        <v>0</v>
      </c>
      <c r="H25" s="35" t="e">
        <v>#DIV/0!</v>
      </c>
      <c r="I25" s="36">
        <v>0</v>
      </c>
      <c r="J25" s="35" t="e">
        <v>#DIV/0!</v>
      </c>
      <c r="K25" s="35" t="e">
        <v>#DIV/0!</v>
      </c>
      <c r="L25" s="34" t="e">
        <v>#DIV/0!</v>
      </c>
    </row>
    <row r="26" spans="1:12" x14ac:dyDescent="0.4">
      <c r="A26" s="44" t="s">
        <v>119</v>
      </c>
      <c r="B26" s="182">
        <v>1139</v>
      </c>
      <c r="C26" s="182">
        <v>1126</v>
      </c>
      <c r="D26" s="35">
        <v>1.0115452930728241</v>
      </c>
      <c r="E26" s="36">
        <v>13</v>
      </c>
      <c r="F26" s="182">
        <v>1490</v>
      </c>
      <c r="G26" s="182">
        <v>1500</v>
      </c>
      <c r="H26" s="35">
        <v>0.99333333333333329</v>
      </c>
      <c r="I26" s="36">
        <v>-10</v>
      </c>
      <c r="J26" s="35">
        <v>0.7644295302013423</v>
      </c>
      <c r="K26" s="35">
        <v>0.7506666666666667</v>
      </c>
      <c r="L26" s="34">
        <v>1.3762863534675596E-2</v>
      </c>
    </row>
    <row r="27" spans="1:12" x14ac:dyDescent="0.4">
      <c r="A27" s="38" t="s">
        <v>118</v>
      </c>
      <c r="B27" s="182">
        <v>785</v>
      </c>
      <c r="C27" s="182">
        <v>0</v>
      </c>
      <c r="D27" s="35" t="e">
        <v>#DIV/0!</v>
      </c>
      <c r="E27" s="36">
        <v>785</v>
      </c>
      <c r="F27" s="182">
        <v>1500</v>
      </c>
      <c r="G27" s="182">
        <v>0</v>
      </c>
      <c r="H27" s="35" t="e">
        <v>#DIV/0!</v>
      </c>
      <c r="I27" s="36">
        <v>1500</v>
      </c>
      <c r="J27" s="35">
        <v>0.52333333333333332</v>
      </c>
      <c r="K27" s="35" t="e">
        <v>#DIV/0!</v>
      </c>
      <c r="L27" s="34" t="e">
        <v>#DIV/0!</v>
      </c>
    </row>
    <row r="28" spans="1:12" x14ac:dyDescent="0.4">
      <c r="A28" s="38" t="s">
        <v>117</v>
      </c>
      <c r="B28" s="186">
        <v>0</v>
      </c>
      <c r="C28" s="186">
        <v>0</v>
      </c>
      <c r="D28" s="35" t="e">
        <v>#DIV/0!</v>
      </c>
      <c r="E28" s="36">
        <v>0</v>
      </c>
      <c r="F28" s="186">
        <v>0</v>
      </c>
      <c r="G28" s="186">
        <v>0</v>
      </c>
      <c r="H28" s="35" t="e">
        <v>#DIV/0!</v>
      </c>
      <c r="I28" s="36">
        <v>0</v>
      </c>
      <c r="J28" s="35" t="e">
        <v>#DIV/0!</v>
      </c>
      <c r="K28" s="35" t="e">
        <v>#DIV/0!</v>
      </c>
      <c r="L28" s="34" t="e">
        <v>#DIV/0!</v>
      </c>
    </row>
    <row r="29" spans="1:12" x14ac:dyDescent="0.4">
      <c r="A29" s="38" t="s">
        <v>116</v>
      </c>
      <c r="B29" s="184">
        <v>539</v>
      </c>
      <c r="C29" s="184">
        <v>644</v>
      </c>
      <c r="D29" s="35">
        <v>0.83695652173913049</v>
      </c>
      <c r="E29" s="43">
        <v>-105</v>
      </c>
      <c r="F29" s="184">
        <v>750</v>
      </c>
      <c r="G29" s="184">
        <v>900</v>
      </c>
      <c r="H29" s="42">
        <v>0.83333333333333337</v>
      </c>
      <c r="I29" s="43">
        <v>-150</v>
      </c>
      <c r="J29" s="42">
        <v>0.71866666666666668</v>
      </c>
      <c r="K29" s="35">
        <v>0.7155555555555555</v>
      </c>
      <c r="L29" s="41">
        <v>3.1111111111111756E-3</v>
      </c>
    </row>
    <row r="30" spans="1:12" x14ac:dyDescent="0.4">
      <c r="A30" s="44" t="s">
        <v>115</v>
      </c>
      <c r="B30" s="182">
        <v>343</v>
      </c>
      <c r="C30" s="182">
        <v>404</v>
      </c>
      <c r="D30" s="35">
        <v>0.84900990099009899</v>
      </c>
      <c r="E30" s="36">
        <v>-61</v>
      </c>
      <c r="F30" s="182">
        <v>740</v>
      </c>
      <c r="G30" s="182">
        <v>600</v>
      </c>
      <c r="H30" s="35">
        <v>1.2333333333333334</v>
      </c>
      <c r="I30" s="36">
        <v>140</v>
      </c>
      <c r="J30" s="35">
        <v>0.4635135135135135</v>
      </c>
      <c r="K30" s="35">
        <v>0.67333333333333334</v>
      </c>
      <c r="L30" s="34">
        <v>-0.20981981981981984</v>
      </c>
    </row>
    <row r="31" spans="1:12" x14ac:dyDescent="0.4">
      <c r="A31" s="38" t="s">
        <v>114</v>
      </c>
      <c r="B31" s="182">
        <v>1802</v>
      </c>
      <c r="C31" s="182">
        <v>2435</v>
      </c>
      <c r="D31" s="35">
        <v>0.740041067761807</v>
      </c>
      <c r="E31" s="36">
        <v>-633</v>
      </c>
      <c r="F31" s="182">
        <v>2385</v>
      </c>
      <c r="G31" s="182">
        <v>3000</v>
      </c>
      <c r="H31" s="35">
        <v>0.79500000000000004</v>
      </c>
      <c r="I31" s="36">
        <v>-615</v>
      </c>
      <c r="J31" s="35">
        <v>0.75555555555555554</v>
      </c>
      <c r="K31" s="35">
        <v>0.81166666666666665</v>
      </c>
      <c r="L31" s="34">
        <v>-5.6111111111111112E-2</v>
      </c>
    </row>
    <row r="32" spans="1:12" x14ac:dyDescent="0.4">
      <c r="A32" s="44" t="s">
        <v>113</v>
      </c>
      <c r="B32" s="184">
        <v>906</v>
      </c>
      <c r="C32" s="184">
        <v>1094</v>
      </c>
      <c r="D32" s="35">
        <v>0.82815356489945158</v>
      </c>
      <c r="E32" s="43">
        <v>-188</v>
      </c>
      <c r="F32" s="184">
        <v>1490</v>
      </c>
      <c r="G32" s="184">
        <v>1500</v>
      </c>
      <c r="H32" s="42">
        <v>0.99333333333333329</v>
      </c>
      <c r="I32" s="43">
        <v>-10</v>
      </c>
      <c r="J32" s="42">
        <v>0.60805369127516784</v>
      </c>
      <c r="K32" s="35">
        <v>0.72933333333333328</v>
      </c>
      <c r="L32" s="41">
        <v>-0.12127964205816544</v>
      </c>
    </row>
    <row r="33" spans="1:64" x14ac:dyDescent="0.4">
      <c r="A33" s="44" t="s">
        <v>112</v>
      </c>
      <c r="B33" s="184">
        <v>1159</v>
      </c>
      <c r="C33" s="184">
        <v>1159</v>
      </c>
      <c r="D33" s="42">
        <v>1</v>
      </c>
      <c r="E33" s="43">
        <v>0</v>
      </c>
      <c r="F33" s="184">
        <v>1495</v>
      </c>
      <c r="G33" s="184">
        <v>1500</v>
      </c>
      <c r="H33" s="42">
        <v>0.9966666666666667</v>
      </c>
      <c r="I33" s="43">
        <v>-5</v>
      </c>
      <c r="J33" s="42">
        <v>0.77525083612040135</v>
      </c>
      <c r="K33" s="42">
        <v>0.77266666666666661</v>
      </c>
      <c r="L33" s="41">
        <v>2.5841694537347415E-3</v>
      </c>
    </row>
    <row r="34" spans="1:64" x14ac:dyDescent="0.4">
      <c r="A34" s="38" t="s">
        <v>111</v>
      </c>
      <c r="B34" s="182">
        <v>976</v>
      </c>
      <c r="C34" s="182">
        <v>827</v>
      </c>
      <c r="D34" s="35">
        <v>1.1801692865779927</v>
      </c>
      <c r="E34" s="36">
        <v>149</v>
      </c>
      <c r="F34" s="182">
        <v>1500</v>
      </c>
      <c r="G34" s="182">
        <v>1500</v>
      </c>
      <c r="H34" s="35">
        <v>1</v>
      </c>
      <c r="I34" s="36">
        <v>0</v>
      </c>
      <c r="J34" s="35">
        <v>0.65066666666666662</v>
      </c>
      <c r="K34" s="35">
        <v>0.55133333333333334</v>
      </c>
      <c r="L34" s="34">
        <v>9.9333333333333274E-2</v>
      </c>
    </row>
    <row r="35" spans="1:64" x14ac:dyDescent="0.4">
      <c r="A35" s="44" t="s">
        <v>110</v>
      </c>
      <c r="B35" s="184">
        <v>915</v>
      </c>
      <c r="C35" s="184">
        <v>0</v>
      </c>
      <c r="D35" s="42" t="e">
        <v>#DIV/0!</v>
      </c>
      <c r="E35" s="43">
        <v>915</v>
      </c>
      <c r="F35" s="184">
        <v>1500</v>
      </c>
      <c r="G35" s="184">
        <v>0</v>
      </c>
      <c r="H35" s="42" t="e">
        <v>#DIV/0!</v>
      </c>
      <c r="I35" s="43">
        <v>1500</v>
      </c>
      <c r="J35" s="42">
        <v>0.61</v>
      </c>
      <c r="K35" s="42" t="e">
        <v>#DIV/0!</v>
      </c>
      <c r="L35" s="41" t="e">
        <v>#DIV/0!</v>
      </c>
    </row>
    <row r="36" spans="1:64" x14ac:dyDescent="0.4">
      <c r="A36" s="69" t="s">
        <v>93</v>
      </c>
      <c r="B36" s="146">
        <v>796</v>
      </c>
      <c r="C36" s="146">
        <v>802</v>
      </c>
      <c r="D36" s="68">
        <v>0.99251870324189528</v>
      </c>
      <c r="E36" s="73">
        <v>-6</v>
      </c>
      <c r="F36" s="146">
        <v>1053</v>
      </c>
      <c r="G36" s="146">
        <v>1053</v>
      </c>
      <c r="H36" s="68">
        <v>1</v>
      </c>
      <c r="I36" s="73">
        <v>0</v>
      </c>
      <c r="J36" s="68">
        <v>0.75593542260208924</v>
      </c>
      <c r="K36" s="68">
        <v>0.76163342830009495</v>
      </c>
      <c r="L36" s="72">
        <v>-5.6980056980057148E-3</v>
      </c>
    </row>
    <row r="37" spans="1:64" x14ac:dyDescent="0.4">
      <c r="A37" s="37" t="s">
        <v>109</v>
      </c>
      <c r="B37" s="186">
        <v>527</v>
      </c>
      <c r="C37" s="186">
        <v>554</v>
      </c>
      <c r="D37" s="45">
        <v>0.95126353790613716</v>
      </c>
      <c r="E37" s="51">
        <v>-27</v>
      </c>
      <c r="F37" s="186">
        <v>663</v>
      </c>
      <c r="G37" s="186">
        <v>663</v>
      </c>
      <c r="H37" s="45">
        <v>1</v>
      </c>
      <c r="I37" s="51">
        <v>0</v>
      </c>
      <c r="J37" s="45">
        <v>0.79487179487179482</v>
      </c>
      <c r="K37" s="45">
        <v>0.83559577677224739</v>
      </c>
      <c r="L37" s="58">
        <v>-4.0723981900452566E-2</v>
      </c>
    </row>
    <row r="38" spans="1:64" x14ac:dyDescent="0.4">
      <c r="A38" s="38" t="s">
        <v>108</v>
      </c>
      <c r="B38" s="182">
        <v>269</v>
      </c>
      <c r="C38" s="182">
        <v>248</v>
      </c>
      <c r="D38" s="35">
        <v>1.0846774193548387</v>
      </c>
      <c r="E38" s="36">
        <v>21</v>
      </c>
      <c r="F38" s="182">
        <v>390</v>
      </c>
      <c r="G38" s="182">
        <v>390</v>
      </c>
      <c r="H38" s="35">
        <v>1</v>
      </c>
      <c r="I38" s="36">
        <v>0</v>
      </c>
      <c r="J38" s="35">
        <v>0.68974358974358974</v>
      </c>
      <c r="K38" s="35">
        <v>0.63589743589743586</v>
      </c>
      <c r="L38" s="34">
        <v>5.3846153846153877E-2</v>
      </c>
    </row>
    <row r="39" spans="1:64" s="29" customFormat="1" x14ac:dyDescent="0.4">
      <c r="A39" s="66" t="s">
        <v>107</v>
      </c>
      <c r="B39" s="145">
        <v>76437</v>
      </c>
      <c r="C39" s="145">
        <v>74142</v>
      </c>
      <c r="D39" s="65">
        <v>1.0309541150764749</v>
      </c>
      <c r="E39" s="80">
        <v>2295</v>
      </c>
      <c r="F39" s="145">
        <v>123362</v>
      </c>
      <c r="G39" s="145">
        <v>128646</v>
      </c>
      <c r="H39" s="65">
        <v>0.95892604511605495</v>
      </c>
      <c r="I39" s="80">
        <v>-5284</v>
      </c>
      <c r="J39" s="65">
        <v>0.61961544073539665</v>
      </c>
      <c r="K39" s="65">
        <v>0.57632573107597596</v>
      </c>
      <c r="L39" s="75">
        <v>4.3289709659420694E-2</v>
      </c>
    </row>
    <row r="40" spans="1:64" x14ac:dyDescent="0.4">
      <c r="A40" s="38" t="s">
        <v>84</v>
      </c>
      <c r="B40" s="189">
        <v>27257</v>
      </c>
      <c r="C40" s="190">
        <v>25280</v>
      </c>
      <c r="D40" s="39">
        <v>1.0782041139240506</v>
      </c>
      <c r="E40" s="43">
        <v>1977</v>
      </c>
      <c r="F40" s="189">
        <v>45133</v>
      </c>
      <c r="G40" s="182">
        <v>47040</v>
      </c>
      <c r="H40" s="42">
        <v>0.95946003401360547</v>
      </c>
      <c r="I40" s="48">
        <v>-1907</v>
      </c>
      <c r="J40" s="35">
        <v>0.60392617375312962</v>
      </c>
      <c r="K40" s="35">
        <v>0.5374149659863946</v>
      </c>
      <c r="L40" s="46">
        <v>6.6511207766735025E-2</v>
      </c>
    </row>
    <row r="41" spans="1:64" x14ac:dyDescent="0.4">
      <c r="A41" s="38" t="s">
        <v>106</v>
      </c>
      <c r="B41" s="183">
        <v>1401</v>
      </c>
      <c r="C41" s="198">
        <v>1214</v>
      </c>
      <c r="D41" s="45">
        <v>1.1540362438220757</v>
      </c>
      <c r="E41" s="43">
        <v>187</v>
      </c>
      <c r="F41" s="183">
        <v>2160</v>
      </c>
      <c r="G41" s="197">
        <v>2160</v>
      </c>
      <c r="H41" s="42">
        <v>1</v>
      </c>
      <c r="I41" s="48">
        <v>0</v>
      </c>
      <c r="J41" s="35">
        <v>0.64861111111111114</v>
      </c>
      <c r="K41" s="35">
        <v>0.562037037037037</v>
      </c>
      <c r="L41" s="46">
        <v>8.6574074074074137E-2</v>
      </c>
    </row>
    <row r="42" spans="1:64" x14ac:dyDescent="0.4">
      <c r="A42" s="38" t="s">
        <v>105</v>
      </c>
      <c r="B42" s="183">
        <v>3293</v>
      </c>
      <c r="C42" s="197">
        <v>3991</v>
      </c>
      <c r="D42" s="45">
        <v>0.8251064896016036</v>
      </c>
      <c r="E42" s="43">
        <v>-698</v>
      </c>
      <c r="F42" s="183">
        <v>5150</v>
      </c>
      <c r="G42" s="197">
        <v>5240</v>
      </c>
      <c r="H42" s="50">
        <v>0.98282442748091603</v>
      </c>
      <c r="I42" s="48">
        <v>-90</v>
      </c>
      <c r="J42" s="35">
        <v>0.63941747572815533</v>
      </c>
      <c r="K42" s="35">
        <v>0.76164122137404577</v>
      </c>
      <c r="L42" s="46">
        <v>-0.12222374564589045</v>
      </c>
    </row>
    <row r="43" spans="1:64" x14ac:dyDescent="0.4">
      <c r="A43" s="44" t="s">
        <v>104</v>
      </c>
      <c r="B43" s="183">
        <v>8518</v>
      </c>
      <c r="C43" s="197">
        <v>8176</v>
      </c>
      <c r="D43" s="47">
        <v>1.0418297455968688</v>
      </c>
      <c r="E43" s="48">
        <v>342</v>
      </c>
      <c r="F43" s="183">
        <v>15039</v>
      </c>
      <c r="G43" s="200">
        <v>13700</v>
      </c>
      <c r="H43" s="50">
        <v>1.0977372262773724</v>
      </c>
      <c r="I43" s="53">
        <v>1339</v>
      </c>
      <c r="J43" s="47">
        <v>0.56639404215705835</v>
      </c>
      <c r="K43" s="47">
        <v>0.59678832116788316</v>
      </c>
      <c r="L43" s="55">
        <v>-3.039427901082481E-2</v>
      </c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s="54" customFormat="1" x14ac:dyDescent="0.4">
      <c r="A44" s="44" t="s">
        <v>103</v>
      </c>
      <c r="B44" s="183">
        <v>4650</v>
      </c>
      <c r="C44" s="199">
        <v>4573</v>
      </c>
      <c r="D44" s="47">
        <v>1.0168379619505794</v>
      </c>
      <c r="E44" s="48">
        <v>77</v>
      </c>
      <c r="F44" s="183">
        <v>7240</v>
      </c>
      <c r="G44" s="197">
        <v>7353</v>
      </c>
      <c r="H44" s="50">
        <v>0.9846321229430165</v>
      </c>
      <c r="I44" s="53">
        <v>-113</v>
      </c>
      <c r="J44" s="47">
        <v>0.64226519337016574</v>
      </c>
      <c r="K44" s="56">
        <v>0.62192302461580307</v>
      </c>
      <c r="L44" s="55">
        <v>2.0342168754362677E-2</v>
      </c>
    </row>
    <row r="45" spans="1:64" x14ac:dyDescent="0.4">
      <c r="A45" s="38" t="s">
        <v>82</v>
      </c>
      <c r="B45" s="183">
        <v>11199</v>
      </c>
      <c r="C45" s="197">
        <v>10662</v>
      </c>
      <c r="D45" s="49">
        <v>1.0503657850309511</v>
      </c>
      <c r="E45" s="52">
        <v>537</v>
      </c>
      <c r="F45" s="183">
        <v>17627</v>
      </c>
      <c r="G45" s="198">
        <v>20275</v>
      </c>
      <c r="H45" s="47">
        <v>0.86939580764488289</v>
      </c>
      <c r="I45" s="48">
        <v>-2648</v>
      </c>
      <c r="J45" s="49">
        <v>0.63533216088954447</v>
      </c>
      <c r="K45" s="47">
        <v>0.52586929716399511</v>
      </c>
      <c r="L45" s="46">
        <v>0.10946286372554936</v>
      </c>
    </row>
    <row r="46" spans="1:64" x14ac:dyDescent="0.4">
      <c r="A46" s="38" t="s">
        <v>83</v>
      </c>
      <c r="B46" s="188">
        <v>6944</v>
      </c>
      <c r="C46" s="182">
        <v>6838</v>
      </c>
      <c r="D46" s="49">
        <v>1.0155016086575022</v>
      </c>
      <c r="E46" s="53">
        <v>106</v>
      </c>
      <c r="F46" s="188">
        <v>11394</v>
      </c>
      <c r="G46" s="182">
        <v>11462</v>
      </c>
      <c r="H46" s="47">
        <v>0.99406735299249693</v>
      </c>
      <c r="I46" s="48">
        <v>-68</v>
      </c>
      <c r="J46" s="47">
        <v>0.60944356678953837</v>
      </c>
      <c r="K46" s="47">
        <v>0.59658000348979234</v>
      </c>
      <c r="L46" s="46">
        <v>1.2863563299746028E-2</v>
      </c>
    </row>
    <row r="47" spans="1:64" x14ac:dyDescent="0.4">
      <c r="A47" s="38" t="s">
        <v>81</v>
      </c>
      <c r="B47" s="187">
        <v>1755</v>
      </c>
      <c r="C47" s="182">
        <v>1679</v>
      </c>
      <c r="D47" s="49">
        <v>1.0452650387135201</v>
      </c>
      <c r="E47" s="48">
        <v>76</v>
      </c>
      <c r="F47" s="187">
        <v>2790</v>
      </c>
      <c r="G47" s="182">
        <v>2790</v>
      </c>
      <c r="H47" s="42">
        <v>1</v>
      </c>
      <c r="I47" s="36">
        <v>0</v>
      </c>
      <c r="J47" s="35">
        <v>0.62903225806451613</v>
      </c>
      <c r="K47" s="47">
        <v>0.60179211469534055</v>
      </c>
      <c r="L47" s="46">
        <v>2.7240143369175573E-2</v>
      </c>
    </row>
    <row r="48" spans="1:64" x14ac:dyDescent="0.4">
      <c r="A48" s="38" t="s">
        <v>102</v>
      </c>
      <c r="B48" s="183">
        <v>661</v>
      </c>
      <c r="C48" s="186">
        <v>789</v>
      </c>
      <c r="D48" s="45">
        <v>0.83776932826362482</v>
      </c>
      <c r="E48" s="43">
        <v>-128</v>
      </c>
      <c r="F48" s="183">
        <v>1660</v>
      </c>
      <c r="G48" s="197">
        <v>1660</v>
      </c>
      <c r="H48" s="42">
        <v>1</v>
      </c>
      <c r="I48" s="36">
        <v>0</v>
      </c>
      <c r="J48" s="35">
        <v>0.39819277108433737</v>
      </c>
      <c r="K48" s="35">
        <v>0.47530120481927712</v>
      </c>
      <c r="L48" s="34">
        <v>-7.7108433734939752E-2</v>
      </c>
    </row>
    <row r="49" spans="1:12" x14ac:dyDescent="0.4">
      <c r="A49" s="38" t="s">
        <v>80</v>
      </c>
      <c r="B49" s="185">
        <v>2277</v>
      </c>
      <c r="C49" s="182">
        <v>2291</v>
      </c>
      <c r="D49" s="45">
        <v>0.99388913138367529</v>
      </c>
      <c r="E49" s="43">
        <v>-14</v>
      </c>
      <c r="F49" s="185">
        <v>2790</v>
      </c>
      <c r="G49" s="182">
        <v>2790</v>
      </c>
      <c r="H49" s="42">
        <v>1</v>
      </c>
      <c r="I49" s="36">
        <v>0</v>
      </c>
      <c r="J49" s="35">
        <v>0.81612903225806455</v>
      </c>
      <c r="K49" s="35">
        <v>0.82114695340501798</v>
      </c>
      <c r="L49" s="34">
        <v>-5.0179211469534302E-3</v>
      </c>
    </row>
    <row r="50" spans="1:12" x14ac:dyDescent="0.4">
      <c r="A50" s="44" t="s">
        <v>78</v>
      </c>
      <c r="B50" s="183">
        <v>1768</v>
      </c>
      <c r="C50" s="184">
        <v>1342</v>
      </c>
      <c r="D50" s="45">
        <v>1.3174366616989568</v>
      </c>
      <c r="E50" s="43">
        <v>426</v>
      </c>
      <c r="F50" s="183">
        <v>2790</v>
      </c>
      <c r="G50" s="184">
        <v>2790</v>
      </c>
      <c r="H50" s="42">
        <v>1</v>
      </c>
      <c r="I50" s="36">
        <v>0</v>
      </c>
      <c r="J50" s="35">
        <v>0.63369175627240149</v>
      </c>
      <c r="K50" s="42">
        <v>0.48100358422939066</v>
      </c>
      <c r="L50" s="41">
        <v>0.15268817204301083</v>
      </c>
    </row>
    <row r="51" spans="1:12" x14ac:dyDescent="0.4">
      <c r="A51" s="38" t="s">
        <v>101</v>
      </c>
      <c r="B51" s="183">
        <v>0</v>
      </c>
      <c r="C51" s="182">
        <v>820</v>
      </c>
      <c r="D51" s="45">
        <v>0</v>
      </c>
      <c r="E51" s="36">
        <v>-820</v>
      </c>
      <c r="F51" s="183">
        <v>0</v>
      </c>
      <c r="G51" s="182">
        <v>1660</v>
      </c>
      <c r="H51" s="42">
        <v>0</v>
      </c>
      <c r="I51" s="36">
        <v>-1660</v>
      </c>
      <c r="J51" s="35" t="e">
        <v>#DIV/0!</v>
      </c>
      <c r="K51" s="35">
        <v>0.49397590361445781</v>
      </c>
      <c r="L51" s="34" t="e">
        <v>#DIV/0!</v>
      </c>
    </row>
    <row r="52" spans="1:12" x14ac:dyDescent="0.4">
      <c r="A52" s="38" t="s">
        <v>100</v>
      </c>
      <c r="B52" s="183">
        <v>1996</v>
      </c>
      <c r="C52" s="182">
        <v>2077</v>
      </c>
      <c r="D52" s="45">
        <v>0.96100144439094848</v>
      </c>
      <c r="E52" s="36">
        <v>-81</v>
      </c>
      <c r="F52" s="183">
        <v>2789</v>
      </c>
      <c r="G52" s="182">
        <v>2926</v>
      </c>
      <c r="H52" s="35">
        <v>0.95317840054682157</v>
      </c>
      <c r="I52" s="36">
        <v>-137</v>
      </c>
      <c r="J52" s="35">
        <v>0.71566869845822878</v>
      </c>
      <c r="K52" s="35">
        <v>0.70984278879015716</v>
      </c>
      <c r="L52" s="34">
        <v>5.825909668071616E-3</v>
      </c>
    </row>
    <row r="53" spans="1:12" x14ac:dyDescent="0.4">
      <c r="A53" s="38" t="s">
        <v>75</v>
      </c>
      <c r="B53" s="183">
        <v>2567</v>
      </c>
      <c r="C53" s="182">
        <v>2621</v>
      </c>
      <c r="D53" s="45">
        <v>0.97939717665013348</v>
      </c>
      <c r="E53" s="36">
        <v>-54</v>
      </c>
      <c r="F53" s="183">
        <v>3780</v>
      </c>
      <c r="G53" s="182">
        <v>3880</v>
      </c>
      <c r="H53" s="35">
        <v>0.97422680412371132</v>
      </c>
      <c r="I53" s="36">
        <v>-100</v>
      </c>
      <c r="J53" s="35">
        <v>0.67910052910052909</v>
      </c>
      <c r="K53" s="35">
        <v>0.67551546391752582</v>
      </c>
      <c r="L53" s="34">
        <v>3.5850651830032776E-3</v>
      </c>
    </row>
    <row r="54" spans="1:12" x14ac:dyDescent="0.4">
      <c r="A54" s="38" t="s">
        <v>77</v>
      </c>
      <c r="B54" s="183">
        <v>984</v>
      </c>
      <c r="C54" s="182">
        <v>851</v>
      </c>
      <c r="D54" s="45">
        <v>1.1562867215041128</v>
      </c>
      <c r="E54" s="36">
        <v>133</v>
      </c>
      <c r="F54" s="183">
        <v>1360</v>
      </c>
      <c r="G54" s="182">
        <v>1260</v>
      </c>
      <c r="H54" s="35">
        <v>1.0793650793650793</v>
      </c>
      <c r="I54" s="36">
        <v>100</v>
      </c>
      <c r="J54" s="35">
        <v>0.72352941176470587</v>
      </c>
      <c r="K54" s="35">
        <v>0.67539682539682544</v>
      </c>
      <c r="L54" s="34">
        <v>4.8132586367880426E-2</v>
      </c>
    </row>
    <row r="55" spans="1:12" x14ac:dyDescent="0.4">
      <c r="A55" s="38" t="s">
        <v>76</v>
      </c>
      <c r="B55" s="183">
        <v>1167</v>
      </c>
      <c r="C55" s="182">
        <v>938</v>
      </c>
      <c r="D55" s="45">
        <v>1.244136460554371</v>
      </c>
      <c r="E55" s="36">
        <v>229</v>
      </c>
      <c r="F55" s="183">
        <v>1660</v>
      </c>
      <c r="G55" s="182">
        <v>1660</v>
      </c>
      <c r="H55" s="35">
        <v>1</v>
      </c>
      <c r="I55" s="36">
        <v>0</v>
      </c>
      <c r="J55" s="35">
        <v>0.70301204819277108</v>
      </c>
      <c r="K55" s="35">
        <v>0.56506024096385543</v>
      </c>
      <c r="L55" s="34">
        <v>0.13795180722891565</v>
      </c>
    </row>
    <row r="56" spans="1:12" x14ac:dyDescent="0.4">
      <c r="A56" s="66" t="s">
        <v>99</v>
      </c>
      <c r="B56" s="140"/>
      <c r="C56" s="140"/>
      <c r="D56" s="138"/>
      <c r="E56" s="139"/>
      <c r="F56" s="140"/>
      <c r="G56" s="140"/>
      <c r="H56" s="138"/>
      <c r="I56" s="139"/>
      <c r="J56" s="138"/>
      <c r="K56" s="138"/>
      <c r="L56" s="137"/>
    </row>
    <row r="57" spans="1:12" x14ac:dyDescent="0.4">
      <c r="A57" s="109" t="s">
        <v>98</v>
      </c>
      <c r="B57" s="196"/>
      <c r="C57" s="195"/>
      <c r="D57" s="134"/>
      <c r="E57" s="133"/>
      <c r="F57" s="196"/>
      <c r="G57" s="195"/>
      <c r="H57" s="134"/>
      <c r="I57" s="133"/>
      <c r="J57" s="132"/>
      <c r="K57" s="132"/>
      <c r="L57" s="131"/>
    </row>
    <row r="58" spans="1:12" x14ac:dyDescent="0.4">
      <c r="A58" s="33" t="s">
        <v>97</v>
      </c>
      <c r="B58" s="194"/>
      <c r="C58" s="193"/>
      <c r="D58" s="128"/>
      <c r="E58" s="127"/>
      <c r="F58" s="194"/>
      <c r="G58" s="193"/>
      <c r="H58" s="128"/>
      <c r="I58" s="127"/>
      <c r="J58" s="126"/>
      <c r="K58" s="126"/>
      <c r="L58" s="125"/>
    </row>
    <row r="59" spans="1:12" x14ac:dyDescent="0.4">
      <c r="C59" s="27"/>
      <c r="E59" s="28"/>
      <c r="G59" s="27"/>
      <c r="I59" s="28"/>
      <c r="K59" s="27"/>
    </row>
    <row r="60" spans="1:12" x14ac:dyDescent="0.4">
      <c r="C60" s="27"/>
      <c r="E60" s="28"/>
      <c r="G60" s="27"/>
      <c r="I60" s="28"/>
      <c r="K60" s="27"/>
    </row>
    <row r="61" spans="1:12" x14ac:dyDescent="0.4">
      <c r="C61" s="27"/>
      <c r="E61" s="28"/>
      <c r="G61" s="27"/>
      <c r="I61" s="28"/>
      <c r="K61" s="27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2008年5月上旬航空旅客輸送実績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５月(中旬)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2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5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79" t="s">
        <v>145</v>
      </c>
      <c r="C4" s="279" t="s">
        <v>144</v>
      </c>
      <c r="D4" s="261" t="s">
        <v>90</v>
      </c>
      <c r="E4" s="261"/>
      <c r="F4" s="258" t="s">
        <v>145</v>
      </c>
      <c r="G4" s="258" t="s">
        <v>144</v>
      </c>
      <c r="H4" s="261" t="s">
        <v>90</v>
      </c>
      <c r="I4" s="261"/>
      <c r="J4" s="258" t="s">
        <v>145</v>
      </c>
      <c r="K4" s="258" t="s">
        <v>144</v>
      </c>
      <c r="L4" s="259" t="s">
        <v>88</v>
      </c>
    </row>
    <row r="5" spans="1:17" s="64" customFormat="1" x14ac:dyDescent="0.4">
      <c r="A5" s="261"/>
      <c r="B5" s="279"/>
      <c r="C5" s="279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150218</v>
      </c>
      <c r="C6" s="110">
        <v>149800</v>
      </c>
      <c r="D6" s="76">
        <v>1.0027903871829105</v>
      </c>
      <c r="E6" s="77">
        <v>418</v>
      </c>
      <c r="F6" s="110">
        <v>236649</v>
      </c>
      <c r="G6" s="110">
        <v>238767</v>
      </c>
      <c r="H6" s="76">
        <v>0.99112942743343935</v>
      </c>
      <c r="I6" s="77">
        <v>-2118</v>
      </c>
      <c r="J6" s="76">
        <v>0.63477132800054092</v>
      </c>
      <c r="K6" s="76">
        <v>0.62738988218639924</v>
      </c>
      <c r="L6" s="90">
        <v>7.381445814141685E-3</v>
      </c>
    </row>
    <row r="7" spans="1:17" s="57" customFormat="1" x14ac:dyDescent="0.4">
      <c r="A7" s="66" t="s">
        <v>87</v>
      </c>
      <c r="B7" s="110">
        <v>73919</v>
      </c>
      <c r="C7" s="110">
        <v>73641</v>
      </c>
      <c r="D7" s="76">
        <v>1.0037750709523228</v>
      </c>
      <c r="E7" s="77">
        <v>278</v>
      </c>
      <c r="F7" s="110">
        <v>115672</v>
      </c>
      <c r="G7" s="110">
        <v>114165</v>
      </c>
      <c r="H7" s="76">
        <v>1.0132001927035432</v>
      </c>
      <c r="I7" s="77">
        <v>1507</v>
      </c>
      <c r="J7" s="76">
        <v>0.63903969845770803</v>
      </c>
      <c r="K7" s="76">
        <v>0.64504007357771642</v>
      </c>
      <c r="L7" s="90">
        <v>-6.0003751200083943E-3</v>
      </c>
    </row>
    <row r="8" spans="1:17" x14ac:dyDescent="0.4">
      <c r="A8" s="69" t="s">
        <v>95</v>
      </c>
      <c r="B8" s="121">
        <v>57827</v>
      </c>
      <c r="C8" s="121">
        <v>59286</v>
      </c>
      <c r="D8" s="88">
        <v>0.97539048004587925</v>
      </c>
      <c r="E8" s="74">
        <v>-1459</v>
      </c>
      <c r="F8" s="121">
        <v>91088</v>
      </c>
      <c r="G8" s="121">
        <v>93919</v>
      </c>
      <c r="H8" s="88">
        <v>0.96985700443999612</v>
      </c>
      <c r="I8" s="74">
        <v>-2831</v>
      </c>
      <c r="J8" s="88">
        <v>0.63484761988406813</v>
      </c>
      <c r="K8" s="88">
        <v>0.63124607374439679</v>
      </c>
      <c r="L8" s="87">
        <v>3.6015461396713411E-3</v>
      </c>
    </row>
    <row r="9" spans="1:17" x14ac:dyDescent="0.4">
      <c r="A9" s="37" t="s">
        <v>84</v>
      </c>
      <c r="B9" s="191">
        <v>29675</v>
      </c>
      <c r="C9" s="191">
        <v>29578</v>
      </c>
      <c r="D9" s="82">
        <v>1.0032794644668335</v>
      </c>
      <c r="E9" s="83">
        <v>97</v>
      </c>
      <c r="F9" s="191">
        <v>49282</v>
      </c>
      <c r="G9" s="191">
        <v>49024</v>
      </c>
      <c r="H9" s="82">
        <v>1.0052627284595301</v>
      </c>
      <c r="I9" s="83">
        <v>258</v>
      </c>
      <c r="J9" s="82">
        <v>0.60214682845663736</v>
      </c>
      <c r="K9" s="82">
        <v>0.60333714099216706</v>
      </c>
      <c r="L9" s="81">
        <v>-1.1903125355297028E-3</v>
      </c>
    </row>
    <row r="10" spans="1:17" x14ac:dyDescent="0.4">
      <c r="A10" s="38" t="s">
        <v>86</v>
      </c>
      <c r="B10" s="191">
        <v>4962</v>
      </c>
      <c r="C10" s="191">
        <v>4951</v>
      </c>
      <c r="D10" s="84">
        <v>1.0022217733791152</v>
      </c>
      <c r="E10" s="71">
        <v>11</v>
      </c>
      <c r="F10" s="191">
        <v>5000</v>
      </c>
      <c r="G10" s="191">
        <v>5000</v>
      </c>
      <c r="H10" s="84">
        <v>1</v>
      </c>
      <c r="I10" s="71">
        <v>0</v>
      </c>
      <c r="J10" s="84">
        <v>0.99239999999999995</v>
      </c>
      <c r="K10" s="84">
        <v>0.99019999999999997</v>
      </c>
      <c r="L10" s="89">
        <v>2.1999999999999797E-3</v>
      </c>
    </row>
    <row r="11" spans="1:17" x14ac:dyDescent="0.4">
      <c r="A11" s="38" t="s">
        <v>104</v>
      </c>
      <c r="B11" s="191">
        <v>6368</v>
      </c>
      <c r="C11" s="191">
        <v>6403</v>
      </c>
      <c r="D11" s="84">
        <v>0.99453381227549587</v>
      </c>
      <c r="E11" s="71">
        <v>-35</v>
      </c>
      <c r="F11" s="191">
        <v>10816</v>
      </c>
      <c r="G11" s="191">
        <v>11670</v>
      </c>
      <c r="H11" s="84">
        <v>0.92682090831191088</v>
      </c>
      <c r="I11" s="71">
        <v>-854</v>
      </c>
      <c r="J11" s="84">
        <v>0.58875739644970415</v>
      </c>
      <c r="K11" s="84">
        <v>0.5486718080548415</v>
      </c>
      <c r="L11" s="89">
        <v>4.0085588394862648E-2</v>
      </c>
    </row>
    <row r="12" spans="1:17" x14ac:dyDescent="0.4">
      <c r="A12" s="38" t="s">
        <v>82</v>
      </c>
      <c r="B12" s="191">
        <v>6204</v>
      </c>
      <c r="C12" s="191">
        <v>5421</v>
      </c>
      <c r="D12" s="84">
        <v>1.1444382955174321</v>
      </c>
      <c r="E12" s="71">
        <v>783</v>
      </c>
      <c r="F12" s="191">
        <v>9580</v>
      </c>
      <c r="G12" s="191">
        <v>7250</v>
      </c>
      <c r="H12" s="84">
        <v>1.3213793103448277</v>
      </c>
      <c r="I12" s="71">
        <v>2330</v>
      </c>
      <c r="J12" s="84">
        <v>0.64759916492693115</v>
      </c>
      <c r="K12" s="84">
        <v>0.74772413793103454</v>
      </c>
      <c r="L12" s="89">
        <v>-0.10012497300410339</v>
      </c>
    </row>
    <row r="13" spans="1:17" x14ac:dyDescent="0.4">
      <c r="A13" s="38" t="s">
        <v>83</v>
      </c>
      <c r="B13" s="191">
        <v>6753</v>
      </c>
      <c r="C13" s="191">
        <v>5206</v>
      </c>
      <c r="D13" s="84">
        <v>1.2971571263926238</v>
      </c>
      <c r="E13" s="71">
        <v>1547</v>
      </c>
      <c r="F13" s="191">
        <v>12370</v>
      </c>
      <c r="G13" s="191">
        <v>10920</v>
      </c>
      <c r="H13" s="84">
        <v>1.1327838827838828</v>
      </c>
      <c r="I13" s="71">
        <v>1450</v>
      </c>
      <c r="J13" s="84">
        <v>0.54591754244139046</v>
      </c>
      <c r="K13" s="84">
        <v>0.47673992673992677</v>
      </c>
      <c r="L13" s="89">
        <v>6.9177615701463691E-2</v>
      </c>
    </row>
    <row r="14" spans="1:17" x14ac:dyDescent="0.4">
      <c r="A14" s="38" t="s">
        <v>128</v>
      </c>
      <c r="B14" s="191">
        <v>0</v>
      </c>
      <c r="C14" s="191">
        <v>2490</v>
      </c>
      <c r="D14" s="84">
        <v>0</v>
      </c>
      <c r="E14" s="71">
        <v>-2490</v>
      </c>
      <c r="F14" s="191">
        <v>0</v>
      </c>
      <c r="G14" s="191">
        <v>4489</v>
      </c>
      <c r="H14" s="84">
        <v>0</v>
      </c>
      <c r="I14" s="71">
        <v>-4489</v>
      </c>
      <c r="J14" s="84" t="e">
        <v>#DIV/0!</v>
      </c>
      <c r="K14" s="84">
        <v>0.55468924036533751</v>
      </c>
      <c r="L14" s="89" t="e">
        <v>#DIV/0!</v>
      </c>
    </row>
    <row r="15" spans="1:17" x14ac:dyDescent="0.4">
      <c r="A15" s="40" t="s">
        <v>127</v>
      </c>
      <c r="B15" s="191">
        <v>0</v>
      </c>
      <c r="C15" s="191">
        <v>0</v>
      </c>
      <c r="D15" s="84" t="e">
        <v>#DIV/0!</v>
      </c>
      <c r="E15" s="85">
        <v>0</v>
      </c>
      <c r="F15" s="191">
        <v>0</v>
      </c>
      <c r="G15" s="191">
        <v>0</v>
      </c>
      <c r="H15" s="82" t="e">
        <v>#DIV/0!</v>
      </c>
      <c r="I15" s="83">
        <v>0</v>
      </c>
      <c r="J15" s="84" t="e">
        <v>#DIV/0!</v>
      </c>
      <c r="K15" s="84" t="e">
        <v>#DIV/0!</v>
      </c>
      <c r="L15" s="171" t="e">
        <v>#DIV/0!</v>
      </c>
    </row>
    <row r="16" spans="1:17" x14ac:dyDescent="0.4">
      <c r="A16" s="44" t="s">
        <v>103</v>
      </c>
      <c r="B16" s="191">
        <v>3865</v>
      </c>
      <c r="C16" s="191">
        <v>5099</v>
      </c>
      <c r="D16" s="84">
        <v>0.75799176309080207</v>
      </c>
      <c r="E16" s="71">
        <v>-1234</v>
      </c>
      <c r="F16" s="191">
        <v>4040</v>
      </c>
      <c r="G16" s="191">
        <v>5403</v>
      </c>
      <c r="H16" s="82">
        <v>0.74773274106977605</v>
      </c>
      <c r="I16" s="83">
        <v>-1363</v>
      </c>
      <c r="J16" s="86">
        <v>0.95668316831683164</v>
      </c>
      <c r="K16" s="86">
        <v>0.94373496205811591</v>
      </c>
      <c r="L16" s="78">
        <v>1.2948206258715733E-2</v>
      </c>
    </row>
    <row r="17" spans="1:12" x14ac:dyDescent="0.4">
      <c r="A17" s="44" t="s">
        <v>126</v>
      </c>
      <c r="B17" s="191">
        <v>0</v>
      </c>
      <c r="C17" s="191">
        <v>138</v>
      </c>
      <c r="D17" s="84">
        <v>0</v>
      </c>
      <c r="E17" s="85">
        <v>-138</v>
      </c>
      <c r="F17" s="191">
        <v>0</v>
      </c>
      <c r="G17" s="191">
        <v>163</v>
      </c>
      <c r="H17" s="82">
        <v>0</v>
      </c>
      <c r="I17" s="83">
        <v>-163</v>
      </c>
      <c r="J17" s="79" t="e">
        <v>#DIV/0!</v>
      </c>
      <c r="K17" s="79">
        <v>0.84662576687116564</v>
      </c>
      <c r="L17" s="78" t="e">
        <v>#DIV/0!</v>
      </c>
    </row>
    <row r="18" spans="1:12" x14ac:dyDescent="0.4">
      <c r="A18" s="33" t="s">
        <v>125</v>
      </c>
      <c r="B18" s="205">
        <v>0</v>
      </c>
      <c r="C18" s="205">
        <v>0</v>
      </c>
      <c r="D18" s="86" t="e">
        <v>#DIV/0!</v>
      </c>
      <c r="E18" s="67">
        <v>0</v>
      </c>
      <c r="F18" s="205">
        <v>0</v>
      </c>
      <c r="G18" s="205">
        <v>0</v>
      </c>
      <c r="H18" s="86" t="e">
        <v>#DIV/0!</v>
      </c>
      <c r="I18" s="85">
        <v>0</v>
      </c>
      <c r="J18" s="95" t="e">
        <v>#DIV/0!</v>
      </c>
      <c r="K18" s="79" t="e">
        <v>#DIV/0!</v>
      </c>
      <c r="L18" s="78" t="e">
        <v>#DIV/0!</v>
      </c>
    </row>
    <row r="19" spans="1:12" x14ac:dyDescent="0.4">
      <c r="A19" s="69" t="s">
        <v>94</v>
      </c>
      <c r="B19" s="121">
        <v>15533</v>
      </c>
      <c r="C19" s="121">
        <v>13734</v>
      </c>
      <c r="D19" s="88">
        <v>1.1309887869520896</v>
      </c>
      <c r="E19" s="74">
        <v>1799</v>
      </c>
      <c r="F19" s="121">
        <v>23804</v>
      </c>
      <c r="G19" s="121">
        <v>19455</v>
      </c>
      <c r="H19" s="88">
        <v>1.2235415060395785</v>
      </c>
      <c r="I19" s="74">
        <v>4349</v>
      </c>
      <c r="J19" s="88">
        <v>0.65253738867417244</v>
      </c>
      <c r="K19" s="88">
        <v>0.70593677717810333</v>
      </c>
      <c r="L19" s="87">
        <v>-5.3399388503930889E-2</v>
      </c>
    </row>
    <row r="20" spans="1:12" x14ac:dyDescent="0.4">
      <c r="A20" s="37" t="s">
        <v>124</v>
      </c>
      <c r="B20" s="182">
        <v>804</v>
      </c>
      <c r="C20" s="191">
        <v>829</v>
      </c>
      <c r="D20" s="82">
        <v>0.96984318455971052</v>
      </c>
      <c r="E20" s="83">
        <v>-25</v>
      </c>
      <c r="F20" s="191">
        <v>1495</v>
      </c>
      <c r="G20" s="186">
        <v>1500</v>
      </c>
      <c r="H20" s="82">
        <v>0.9966666666666667</v>
      </c>
      <c r="I20" s="83">
        <v>-5</v>
      </c>
      <c r="J20" s="82">
        <v>0.53779264214046818</v>
      </c>
      <c r="K20" s="82">
        <v>0.55266666666666664</v>
      </c>
      <c r="L20" s="81">
        <v>-1.4874024526198459E-2</v>
      </c>
    </row>
    <row r="21" spans="1:12" x14ac:dyDescent="0.4">
      <c r="A21" s="38" t="s">
        <v>104</v>
      </c>
      <c r="B21" s="206">
        <v>680</v>
      </c>
      <c r="C21" s="191">
        <v>902</v>
      </c>
      <c r="D21" s="84">
        <v>0.75388026607538805</v>
      </c>
      <c r="E21" s="71">
        <v>-222</v>
      </c>
      <c r="F21" s="191">
        <v>1495</v>
      </c>
      <c r="G21" s="186">
        <v>1500</v>
      </c>
      <c r="H21" s="84">
        <v>0.9966666666666667</v>
      </c>
      <c r="I21" s="71">
        <v>-5</v>
      </c>
      <c r="J21" s="84">
        <v>0.45484949832775917</v>
      </c>
      <c r="K21" s="84">
        <v>0.60133333333333339</v>
      </c>
      <c r="L21" s="89">
        <v>-0.14648383500557421</v>
      </c>
    </row>
    <row r="22" spans="1:12" x14ac:dyDescent="0.4">
      <c r="A22" s="38" t="s">
        <v>123</v>
      </c>
      <c r="B22" s="182">
        <v>998</v>
      </c>
      <c r="C22" s="191">
        <v>697</v>
      </c>
      <c r="D22" s="84">
        <v>1.4318507890961263</v>
      </c>
      <c r="E22" s="71">
        <v>301</v>
      </c>
      <c r="F22" s="191">
        <v>1460</v>
      </c>
      <c r="G22" s="186">
        <v>1460</v>
      </c>
      <c r="H22" s="84">
        <v>1</v>
      </c>
      <c r="I22" s="71">
        <v>0</v>
      </c>
      <c r="J22" s="84">
        <v>0.68356164383561646</v>
      </c>
      <c r="K22" s="84">
        <v>0.47739726027397261</v>
      </c>
      <c r="L22" s="89">
        <v>0.20616438356164385</v>
      </c>
    </row>
    <row r="23" spans="1:12" x14ac:dyDescent="0.4">
      <c r="A23" s="38" t="s">
        <v>122</v>
      </c>
      <c r="B23" s="182">
        <v>2037</v>
      </c>
      <c r="C23" s="191">
        <v>2313</v>
      </c>
      <c r="D23" s="84">
        <v>0.88067444876783396</v>
      </c>
      <c r="E23" s="71">
        <v>-276</v>
      </c>
      <c r="F23" s="191">
        <v>2990</v>
      </c>
      <c r="G23" s="186">
        <v>3000</v>
      </c>
      <c r="H23" s="84">
        <v>0.9966666666666667</v>
      </c>
      <c r="I23" s="71">
        <v>-10</v>
      </c>
      <c r="J23" s="84">
        <v>0.68127090301003346</v>
      </c>
      <c r="K23" s="84">
        <v>0.77100000000000002</v>
      </c>
      <c r="L23" s="89">
        <v>-8.9729096989966561E-2</v>
      </c>
    </row>
    <row r="24" spans="1:12" x14ac:dyDescent="0.4">
      <c r="A24" s="38" t="s">
        <v>121</v>
      </c>
      <c r="B24" s="184">
        <v>1108</v>
      </c>
      <c r="C24" s="191">
        <v>1399</v>
      </c>
      <c r="D24" s="79">
        <v>0.79199428162973551</v>
      </c>
      <c r="E24" s="70">
        <v>-291</v>
      </c>
      <c r="F24" s="191">
        <v>1495</v>
      </c>
      <c r="G24" s="186">
        <v>1500</v>
      </c>
      <c r="H24" s="79">
        <v>0.9966666666666667</v>
      </c>
      <c r="I24" s="70">
        <v>-5</v>
      </c>
      <c r="J24" s="79">
        <v>0.74113712374581941</v>
      </c>
      <c r="K24" s="79">
        <v>0.93266666666666664</v>
      </c>
      <c r="L24" s="78">
        <v>-0.19152954292084723</v>
      </c>
    </row>
    <row r="25" spans="1:12" x14ac:dyDescent="0.4">
      <c r="A25" s="44" t="s">
        <v>120</v>
      </c>
      <c r="B25" s="182">
        <v>0</v>
      </c>
      <c r="C25" s="191">
        <v>0</v>
      </c>
      <c r="D25" s="84" t="e">
        <v>#DIV/0!</v>
      </c>
      <c r="E25" s="71">
        <v>0</v>
      </c>
      <c r="F25" s="191">
        <v>0</v>
      </c>
      <c r="G25" s="186">
        <v>0</v>
      </c>
      <c r="H25" s="84" t="e">
        <v>#DIV/0!</v>
      </c>
      <c r="I25" s="7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82">
        <v>951</v>
      </c>
      <c r="C26" s="191">
        <v>1172</v>
      </c>
      <c r="D26" s="84">
        <v>0.81143344709897613</v>
      </c>
      <c r="E26" s="71">
        <v>-221</v>
      </c>
      <c r="F26" s="191">
        <v>1495</v>
      </c>
      <c r="G26" s="186">
        <v>1500</v>
      </c>
      <c r="H26" s="84">
        <v>0.9966666666666667</v>
      </c>
      <c r="I26" s="71">
        <v>-5</v>
      </c>
      <c r="J26" s="84">
        <v>0.63612040133779268</v>
      </c>
      <c r="K26" s="84">
        <v>0.78133333333333332</v>
      </c>
      <c r="L26" s="89">
        <v>-0.14521293199554064</v>
      </c>
    </row>
    <row r="27" spans="1:12" x14ac:dyDescent="0.4">
      <c r="A27" s="38" t="s">
        <v>118</v>
      </c>
      <c r="B27" s="182">
        <v>580</v>
      </c>
      <c r="C27" s="191">
        <v>0</v>
      </c>
      <c r="D27" s="84" t="e">
        <v>#DIV/0!</v>
      </c>
      <c r="E27" s="71">
        <v>580</v>
      </c>
      <c r="F27" s="191">
        <v>1495</v>
      </c>
      <c r="G27" s="186">
        <v>0</v>
      </c>
      <c r="H27" s="84" t="e">
        <v>#DIV/0!</v>
      </c>
      <c r="I27" s="71">
        <v>1495</v>
      </c>
      <c r="J27" s="84">
        <v>0.38795986622073581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86">
        <v>0</v>
      </c>
      <c r="C28" s="191">
        <v>0</v>
      </c>
      <c r="D28" s="84" t="e">
        <v>#DIV/0!</v>
      </c>
      <c r="E28" s="71">
        <v>0</v>
      </c>
      <c r="F28" s="191">
        <v>0</v>
      </c>
      <c r="G28" s="186">
        <v>0</v>
      </c>
      <c r="H28" s="84" t="e">
        <v>#DIV/0!</v>
      </c>
      <c r="I28" s="7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84">
        <v>642</v>
      </c>
      <c r="C29" s="191">
        <v>695</v>
      </c>
      <c r="D29" s="79">
        <v>0.92374100719424457</v>
      </c>
      <c r="E29" s="70">
        <v>-53</v>
      </c>
      <c r="F29" s="191">
        <v>900</v>
      </c>
      <c r="G29" s="186">
        <v>900</v>
      </c>
      <c r="H29" s="79">
        <v>1</v>
      </c>
      <c r="I29" s="70">
        <v>0</v>
      </c>
      <c r="J29" s="79">
        <v>0.71333333333333337</v>
      </c>
      <c r="K29" s="79">
        <v>0.77222222222222225</v>
      </c>
      <c r="L29" s="78">
        <v>-5.888888888888888E-2</v>
      </c>
    </row>
    <row r="30" spans="1:12" x14ac:dyDescent="0.4">
      <c r="A30" s="44" t="s">
        <v>115</v>
      </c>
      <c r="B30" s="182">
        <v>436</v>
      </c>
      <c r="C30" s="191">
        <v>259</v>
      </c>
      <c r="D30" s="84">
        <v>1.6833976833976834</v>
      </c>
      <c r="E30" s="71">
        <v>177</v>
      </c>
      <c r="F30" s="191">
        <v>590</v>
      </c>
      <c r="G30" s="186">
        <v>600</v>
      </c>
      <c r="H30" s="84">
        <v>0.98333333333333328</v>
      </c>
      <c r="I30" s="71">
        <v>-10</v>
      </c>
      <c r="J30" s="84">
        <v>0.73898305084745763</v>
      </c>
      <c r="K30" s="84">
        <v>0.43166666666666664</v>
      </c>
      <c r="L30" s="89">
        <v>0.30731638418079099</v>
      </c>
    </row>
    <row r="31" spans="1:12" x14ac:dyDescent="0.4">
      <c r="A31" s="38" t="s">
        <v>114</v>
      </c>
      <c r="B31" s="182">
        <v>3401</v>
      </c>
      <c r="C31" s="191">
        <v>2565</v>
      </c>
      <c r="D31" s="84">
        <v>1.325925925925926</v>
      </c>
      <c r="E31" s="71">
        <v>836</v>
      </c>
      <c r="F31" s="191">
        <v>4399</v>
      </c>
      <c r="G31" s="186">
        <v>3000</v>
      </c>
      <c r="H31" s="84">
        <v>1.4663333333333333</v>
      </c>
      <c r="I31" s="71">
        <v>1399</v>
      </c>
      <c r="J31" s="84">
        <v>0.77313025687656289</v>
      </c>
      <c r="K31" s="84">
        <v>0.85499999999999998</v>
      </c>
      <c r="L31" s="89">
        <v>-8.1869743123437089E-2</v>
      </c>
    </row>
    <row r="32" spans="1:12" x14ac:dyDescent="0.4">
      <c r="A32" s="44" t="s">
        <v>113</v>
      </c>
      <c r="B32" s="184">
        <v>950</v>
      </c>
      <c r="C32" s="191">
        <v>784</v>
      </c>
      <c r="D32" s="79">
        <v>1.2117346938775511</v>
      </c>
      <c r="E32" s="70">
        <v>166</v>
      </c>
      <c r="F32" s="191">
        <v>1495</v>
      </c>
      <c r="G32" s="186">
        <v>1495</v>
      </c>
      <c r="H32" s="79">
        <v>1</v>
      </c>
      <c r="I32" s="70">
        <v>0</v>
      </c>
      <c r="J32" s="79">
        <v>0.63545150501672243</v>
      </c>
      <c r="K32" s="79">
        <v>0.52441471571906351</v>
      </c>
      <c r="L32" s="78">
        <v>0.11103678929765892</v>
      </c>
    </row>
    <row r="33" spans="1:12" x14ac:dyDescent="0.4">
      <c r="A33" s="44" t="s">
        <v>112</v>
      </c>
      <c r="B33" s="184">
        <v>1304</v>
      </c>
      <c r="C33" s="205">
        <v>1339</v>
      </c>
      <c r="D33" s="79">
        <v>0.9738610903659447</v>
      </c>
      <c r="E33" s="70">
        <v>-35</v>
      </c>
      <c r="F33" s="205">
        <v>1500</v>
      </c>
      <c r="G33" s="192">
        <v>1500</v>
      </c>
      <c r="H33" s="79">
        <v>1</v>
      </c>
      <c r="I33" s="70">
        <v>0</v>
      </c>
      <c r="J33" s="79">
        <v>0.86933333333333329</v>
      </c>
      <c r="K33" s="79">
        <v>0.89266666666666672</v>
      </c>
      <c r="L33" s="78">
        <v>-2.3333333333333428E-2</v>
      </c>
    </row>
    <row r="34" spans="1:12" x14ac:dyDescent="0.4">
      <c r="A34" s="38" t="s">
        <v>111</v>
      </c>
      <c r="B34" s="182">
        <v>988</v>
      </c>
      <c r="C34" s="183">
        <v>780</v>
      </c>
      <c r="D34" s="84">
        <v>1.2666666666666666</v>
      </c>
      <c r="E34" s="71">
        <v>208</v>
      </c>
      <c r="F34" s="183">
        <v>1500</v>
      </c>
      <c r="G34" s="183">
        <v>1500</v>
      </c>
      <c r="H34" s="84">
        <v>1</v>
      </c>
      <c r="I34" s="71">
        <v>0</v>
      </c>
      <c r="J34" s="84">
        <v>0.65866666666666662</v>
      </c>
      <c r="K34" s="84">
        <v>0.52</v>
      </c>
      <c r="L34" s="89">
        <v>0.1386666666666666</v>
      </c>
    </row>
    <row r="35" spans="1:12" x14ac:dyDescent="0.4">
      <c r="A35" s="44" t="s">
        <v>110</v>
      </c>
      <c r="B35" s="184">
        <v>654</v>
      </c>
      <c r="C35" s="191">
        <v>0</v>
      </c>
      <c r="D35" s="84" t="e">
        <v>#DIV/0!</v>
      </c>
      <c r="E35" s="71">
        <v>654</v>
      </c>
      <c r="F35" s="191">
        <v>1495</v>
      </c>
      <c r="G35" s="186">
        <v>0</v>
      </c>
      <c r="H35" s="84" t="e">
        <v>#DIV/0!</v>
      </c>
      <c r="I35" s="71">
        <v>1495</v>
      </c>
      <c r="J35" s="84">
        <v>0.43745819397993313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21">
        <v>559</v>
      </c>
      <c r="C36" s="121">
        <v>621</v>
      </c>
      <c r="D36" s="88">
        <v>0.90016103059581321</v>
      </c>
      <c r="E36" s="74">
        <v>-62</v>
      </c>
      <c r="F36" s="121">
        <v>780</v>
      </c>
      <c r="G36" s="121">
        <v>791</v>
      </c>
      <c r="H36" s="88">
        <v>0.98609355246523389</v>
      </c>
      <c r="I36" s="74">
        <v>-11</v>
      </c>
      <c r="J36" s="88">
        <v>0.71666666666666667</v>
      </c>
      <c r="K36" s="88">
        <v>0.78508217446270545</v>
      </c>
      <c r="L36" s="87">
        <v>-6.8415507796038777E-2</v>
      </c>
    </row>
    <row r="37" spans="1:12" x14ac:dyDescent="0.4">
      <c r="A37" s="37" t="s">
        <v>109</v>
      </c>
      <c r="B37" s="191">
        <v>303</v>
      </c>
      <c r="C37" s="191">
        <v>317</v>
      </c>
      <c r="D37" s="82">
        <v>0.95583596214511046</v>
      </c>
      <c r="E37" s="83">
        <v>-14</v>
      </c>
      <c r="F37" s="191">
        <v>390</v>
      </c>
      <c r="G37" s="191">
        <v>390</v>
      </c>
      <c r="H37" s="82">
        <v>1</v>
      </c>
      <c r="I37" s="83">
        <v>0</v>
      </c>
      <c r="J37" s="82">
        <v>0.77692307692307694</v>
      </c>
      <c r="K37" s="82">
        <v>0.81282051282051282</v>
      </c>
      <c r="L37" s="81">
        <v>-3.5897435897435881E-2</v>
      </c>
    </row>
    <row r="38" spans="1:12" x14ac:dyDescent="0.4">
      <c r="A38" s="38" t="s">
        <v>108</v>
      </c>
      <c r="B38" s="191">
        <v>256</v>
      </c>
      <c r="C38" s="191">
        <v>304</v>
      </c>
      <c r="D38" s="84">
        <v>0.84210526315789469</v>
      </c>
      <c r="E38" s="71">
        <v>-48</v>
      </c>
      <c r="F38" s="191">
        <v>390</v>
      </c>
      <c r="G38" s="191">
        <v>401</v>
      </c>
      <c r="H38" s="84">
        <v>0.972568578553616</v>
      </c>
      <c r="I38" s="71">
        <v>-11</v>
      </c>
      <c r="J38" s="84">
        <v>0.65641025641025641</v>
      </c>
      <c r="K38" s="84">
        <v>0.75810473815461343</v>
      </c>
      <c r="L38" s="89">
        <v>-0.10169448174435702</v>
      </c>
    </row>
    <row r="39" spans="1:12" s="57" customFormat="1" x14ac:dyDescent="0.4">
      <c r="A39" s="66" t="s">
        <v>107</v>
      </c>
      <c r="B39" s="110">
        <v>76299</v>
      </c>
      <c r="C39" s="110">
        <v>76159</v>
      </c>
      <c r="D39" s="76">
        <v>1.0018382594309274</v>
      </c>
      <c r="E39" s="77">
        <v>140</v>
      </c>
      <c r="F39" s="110">
        <v>120977</v>
      </c>
      <c r="G39" s="110">
        <v>124602</v>
      </c>
      <c r="H39" s="76">
        <v>0.97090736906309694</v>
      </c>
      <c r="I39" s="77">
        <v>-3625</v>
      </c>
      <c r="J39" s="76">
        <v>0.63069013118196016</v>
      </c>
      <c r="K39" s="76">
        <v>0.61121811848926988</v>
      </c>
      <c r="L39" s="90">
        <v>1.9472012692690277E-2</v>
      </c>
    </row>
    <row r="40" spans="1:12" x14ac:dyDescent="0.4">
      <c r="A40" s="38" t="s">
        <v>84</v>
      </c>
      <c r="B40" s="108">
        <v>24532</v>
      </c>
      <c r="C40" s="108">
        <v>24700</v>
      </c>
      <c r="D40" s="107">
        <v>0.99319838056680165</v>
      </c>
      <c r="E40" s="70">
        <v>-168</v>
      </c>
      <c r="F40" s="108">
        <v>43330</v>
      </c>
      <c r="G40" s="108">
        <v>43258</v>
      </c>
      <c r="H40" s="79">
        <v>1.0016644320125756</v>
      </c>
      <c r="I40" s="70">
        <v>72</v>
      </c>
      <c r="J40" s="79">
        <v>0.56616662820216945</v>
      </c>
      <c r="K40" s="79">
        <v>0.57099264875861111</v>
      </c>
      <c r="L40" s="78">
        <v>-4.826020556441657E-3</v>
      </c>
    </row>
    <row r="41" spans="1:12" x14ac:dyDescent="0.4">
      <c r="A41" s="38" t="s">
        <v>106</v>
      </c>
      <c r="B41" s="112">
        <v>1410</v>
      </c>
      <c r="C41" s="112">
        <v>1321</v>
      </c>
      <c r="D41" s="84">
        <v>1.0673732021196063</v>
      </c>
      <c r="E41" s="71">
        <v>89</v>
      </c>
      <c r="F41" s="163">
        <v>2160</v>
      </c>
      <c r="G41" s="112">
        <v>2160</v>
      </c>
      <c r="H41" s="84">
        <v>1</v>
      </c>
      <c r="I41" s="71">
        <v>0</v>
      </c>
      <c r="J41" s="84">
        <v>0.65277777777777779</v>
      </c>
      <c r="K41" s="84">
        <v>0.61157407407407405</v>
      </c>
      <c r="L41" s="89">
        <v>4.1203703703703742E-2</v>
      </c>
    </row>
    <row r="42" spans="1:12" x14ac:dyDescent="0.4">
      <c r="A42" s="38" t="s">
        <v>105</v>
      </c>
      <c r="B42" s="112">
        <v>4682</v>
      </c>
      <c r="C42" s="112">
        <v>4964</v>
      </c>
      <c r="D42" s="84">
        <v>0.94319097502014504</v>
      </c>
      <c r="E42" s="71">
        <v>-282</v>
      </c>
      <c r="F42" s="163">
        <v>5140</v>
      </c>
      <c r="G42" s="112">
        <v>5240</v>
      </c>
      <c r="H42" s="169">
        <v>0.98091603053435117</v>
      </c>
      <c r="I42" s="71">
        <v>-100</v>
      </c>
      <c r="J42" s="84">
        <v>0.91089494163424123</v>
      </c>
      <c r="K42" s="84">
        <v>0.94732824427480911</v>
      </c>
      <c r="L42" s="89">
        <v>-3.6433302640567877E-2</v>
      </c>
    </row>
    <row r="43" spans="1:12" x14ac:dyDescent="0.4">
      <c r="A43" s="44" t="s">
        <v>104</v>
      </c>
      <c r="B43" s="112">
        <v>9196</v>
      </c>
      <c r="C43" s="112">
        <v>8556</v>
      </c>
      <c r="D43" s="168">
        <v>1.0748013090229078</v>
      </c>
      <c r="E43" s="91">
        <v>640</v>
      </c>
      <c r="F43" s="112">
        <v>15040</v>
      </c>
      <c r="G43" s="112">
        <v>13650</v>
      </c>
      <c r="H43" s="169">
        <v>1.1018315018315019</v>
      </c>
      <c r="I43" s="71">
        <v>1390</v>
      </c>
      <c r="J43" s="84">
        <v>0.61143617021276597</v>
      </c>
      <c r="K43" s="84">
        <v>0.62681318681318676</v>
      </c>
      <c r="L43" s="89">
        <v>-1.537701660042079E-2</v>
      </c>
    </row>
    <row r="44" spans="1:12" x14ac:dyDescent="0.4">
      <c r="A44" s="44" t="s">
        <v>103</v>
      </c>
      <c r="B44" s="112">
        <v>5621</v>
      </c>
      <c r="C44" s="112">
        <v>5261</v>
      </c>
      <c r="D44" s="168">
        <v>1.0684280555027561</v>
      </c>
      <c r="E44" s="91">
        <v>360</v>
      </c>
      <c r="F44" s="112">
        <v>7240</v>
      </c>
      <c r="G44" s="112">
        <v>7240</v>
      </c>
      <c r="H44" s="169">
        <v>1</v>
      </c>
      <c r="I44" s="71">
        <v>0</v>
      </c>
      <c r="J44" s="84">
        <v>0.77638121546961325</v>
      </c>
      <c r="K44" s="84">
        <v>0.72665745856353592</v>
      </c>
      <c r="L44" s="89">
        <v>4.9723756906077332E-2</v>
      </c>
    </row>
    <row r="45" spans="1:12" x14ac:dyDescent="0.4">
      <c r="A45" s="38" t="s">
        <v>82</v>
      </c>
      <c r="B45" s="112">
        <v>11408</v>
      </c>
      <c r="C45" s="112">
        <v>10824</v>
      </c>
      <c r="D45" s="168">
        <v>1.0539541759053954</v>
      </c>
      <c r="E45" s="91">
        <v>584</v>
      </c>
      <c r="F45" s="120">
        <v>17836</v>
      </c>
      <c r="G45" s="120">
        <v>19596</v>
      </c>
      <c r="H45" s="169">
        <v>0.9101857521943254</v>
      </c>
      <c r="I45" s="71">
        <v>-1760</v>
      </c>
      <c r="J45" s="84">
        <v>0.63960529266651711</v>
      </c>
      <c r="K45" s="84">
        <v>0.55235762400489896</v>
      </c>
      <c r="L45" s="89">
        <v>8.724766866161815E-2</v>
      </c>
    </row>
    <row r="46" spans="1:12" x14ac:dyDescent="0.4">
      <c r="A46" s="38" t="s">
        <v>83</v>
      </c>
      <c r="B46" s="112">
        <v>6538</v>
      </c>
      <c r="C46" s="112">
        <v>6367</v>
      </c>
      <c r="D46" s="168">
        <v>1.0268572326056227</v>
      </c>
      <c r="E46" s="70">
        <v>171</v>
      </c>
      <c r="F46" s="163">
        <v>10890</v>
      </c>
      <c r="G46" s="112">
        <v>11090</v>
      </c>
      <c r="H46" s="169">
        <v>0.98196573489630301</v>
      </c>
      <c r="I46" s="71">
        <v>-200</v>
      </c>
      <c r="J46" s="84">
        <v>0.60036730945821859</v>
      </c>
      <c r="K46" s="84">
        <v>0.57412082957619481</v>
      </c>
      <c r="L46" s="89">
        <v>2.6246479882023777E-2</v>
      </c>
    </row>
    <row r="47" spans="1:12" x14ac:dyDescent="0.4">
      <c r="A47" s="38" t="s">
        <v>81</v>
      </c>
      <c r="B47" s="112">
        <v>1320</v>
      </c>
      <c r="C47" s="112">
        <v>1484</v>
      </c>
      <c r="D47" s="168">
        <v>0.88948787061994605</v>
      </c>
      <c r="E47" s="70">
        <v>-164</v>
      </c>
      <c r="F47" s="165">
        <v>2511</v>
      </c>
      <c r="G47" s="164">
        <v>2790</v>
      </c>
      <c r="H47" s="166">
        <v>0.9</v>
      </c>
      <c r="I47" s="71">
        <v>-279</v>
      </c>
      <c r="J47" s="84">
        <v>0.52568697729988056</v>
      </c>
      <c r="K47" s="84">
        <v>0.53189964157706093</v>
      </c>
      <c r="L47" s="89">
        <v>-6.2126642771803686E-3</v>
      </c>
    </row>
    <row r="48" spans="1:12" x14ac:dyDescent="0.4">
      <c r="A48" s="38" t="s">
        <v>102</v>
      </c>
      <c r="B48" s="112">
        <v>709</v>
      </c>
      <c r="C48" s="112">
        <v>672</v>
      </c>
      <c r="D48" s="168">
        <v>1.0550595238095237</v>
      </c>
      <c r="E48" s="70">
        <v>37</v>
      </c>
      <c r="F48" s="163">
        <v>1660</v>
      </c>
      <c r="G48" s="112">
        <v>1660</v>
      </c>
      <c r="H48" s="170">
        <v>1</v>
      </c>
      <c r="I48" s="71">
        <v>0</v>
      </c>
      <c r="J48" s="84">
        <v>0.42710843373493979</v>
      </c>
      <c r="K48" s="84">
        <v>0.40481927710843374</v>
      </c>
      <c r="L48" s="89">
        <v>2.2289156626506046E-2</v>
      </c>
    </row>
    <row r="49" spans="1:12" x14ac:dyDescent="0.4">
      <c r="A49" s="38" t="s">
        <v>80</v>
      </c>
      <c r="B49" s="112">
        <v>2301</v>
      </c>
      <c r="C49" s="112">
        <v>2383</v>
      </c>
      <c r="D49" s="168">
        <v>0.96558959295006297</v>
      </c>
      <c r="E49" s="70">
        <v>-82</v>
      </c>
      <c r="F49" s="163">
        <v>2790</v>
      </c>
      <c r="G49" s="112">
        <v>2790</v>
      </c>
      <c r="H49" s="169">
        <v>1</v>
      </c>
      <c r="I49" s="71">
        <v>0</v>
      </c>
      <c r="J49" s="84">
        <v>0.8247311827956989</v>
      </c>
      <c r="K49" s="84">
        <v>0.85412186379928312</v>
      </c>
      <c r="L49" s="89">
        <v>-2.9390681003584218E-2</v>
      </c>
    </row>
    <row r="50" spans="1:12" x14ac:dyDescent="0.4">
      <c r="A50" s="44" t="s">
        <v>78</v>
      </c>
      <c r="B50" s="112">
        <v>1560</v>
      </c>
      <c r="C50" s="112">
        <v>1497</v>
      </c>
      <c r="D50" s="168">
        <v>1.0420841683366733</v>
      </c>
      <c r="E50" s="70">
        <v>63</v>
      </c>
      <c r="F50" s="165">
        <v>2790</v>
      </c>
      <c r="G50" s="164">
        <v>2790</v>
      </c>
      <c r="H50" s="169">
        <v>1</v>
      </c>
      <c r="I50" s="71">
        <v>0</v>
      </c>
      <c r="J50" s="84">
        <v>0.55913978494623651</v>
      </c>
      <c r="K50" s="79">
        <v>0.53655913978494618</v>
      </c>
      <c r="L50" s="78">
        <v>2.2580645161290325E-2</v>
      </c>
    </row>
    <row r="51" spans="1:12" x14ac:dyDescent="0.4">
      <c r="A51" s="38" t="s">
        <v>101</v>
      </c>
      <c r="B51" s="112">
        <v>0</v>
      </c>
      <c r="C51" s="112">
        <v>793</v>
      </c>
      <c r="D51" s="168">
        <v>0</v>
      </c>
      <c r="E51" s="71">
        <v>-793</v>
      </c>
      <c r="F51" s="163">
        <v>0</v>
      </c>
      <c r="G51" s="112">
        <v>1660</v>
      </c>
      <c r="H51" s="169">
        <v>0</v>
      </c>
      <c r="I51" s="71">
        <v>-1660</v>
      </c>
      <c r="J51" s="84" t="e">
        <v>#DIV/0!</v>
      </c>
      <c r="K51" s="84">
        <v>0.47771084337349395</v>
      </c>
      <c r="L51" s="89" t="e">
        <v>#DIV/0!</v>
      </c>
    </row>
    <row r="52" spans="1:12" x14ac:dyDescent="0.4">
      <c r="A52" s="38" t="s">
        <v>100</v>
      </c>
      <c r="B52" s="112">
        <v>2501</v>
      </c>
      <c r="C52" s="112">
        <v>3135</v>
      </c>
      <c r="D52" s="168">
        <v>0.79776714513556624</v>
      </c>
      <c r="E52" s="71">
        <v>-634</v>
      </c>
      <c r="F52" s="163">
        <v>2790</v>
      </c>
      <c r="G52" s="164">
        <v>3878</v>
      </c>
      <c r="H52" s="166">
        <v>0.71944301186178439</v>
      </c>
      <c r="I52" s="71">
        <v>-1088</v>
      </c>
      <c r="J52" s="84">
        <v>0.89641577060931898</v>
      </c>
      <c r="K52" s="84">
        <v>0.80840639504899436</v>
      </c>
      <c r="L52" s="89">
        <v>8.8009375560324621E-2</v>
      </c>
    </row>
    <row r="53" spans="1:12" x14ac:dyDescent="0.4">
      <c r="A53" s="38" t="s">
        <v>75</v>
      </c>
      <c r="B53" s="112">
        <v>2748</v>
      </c>
      <c r="C53" s="112">
        <v>2767</v>
      </c>
      <c r="D53" s="168">
        <v>0.99313335742681608</v>
      </c>
      <c r="E53" s="71">
        <v>-19</v>
      </c>
      <c r="F53" s="167">
        <v>3780</v>
      </c>
      <c r="G53" s="112">
        <v>3880</v>
      </c>
      <c r="H53" s="166">
        <v>0.97422680412371132</v>
      </c>
      <c r="I53" s="71">
        <v>-100</v>
      </c>
      <c r="J53" s="84">
        <v>0.72698412698412695</v>
      </c>
      <c r="K53" s="84">
        <v>0.71314432989690724</v>
      </c>
      <c r="L53" s="89">
        <v>1.3839797087219718E-2</v>
      </c>
    </row>
    <row r="54" spans="1:12" x14ac:dyDescent="0.4">
      <c r="A54" s="38" t="s">
        <v>77</v>
      </c>
      <c r="B54" s="112">
        <v>699</v>
      </c>
      <c r="C54" s="112">
        <v>550</v>
      </c>
      <c r="D54" s="82">
        <v>1.270909090909091</v>
      </c>
      <c r="E54" s="71">
        <v>149</v>
      </c>
      <c r="F54" s="165">
        <v>1360</v>
      </c>
      <c r="G54" s="164">
        <v>1260</v>
      </c>
      <c r="H54" s="84">
        <v>1.0793650793650793</v>
      </c>
      <c r="I54" s="71">
        <v>100</v>
      </c>
      <c r="J54" s="84">
        <v>0.51397058823529407</v>
      </c>
      <c r="K54" s="84">
        <v>0.43650793650793651</v>
      </c>
      <c r="L54" s="89">
        <v>7.7462651727357557E-2</v>
      </c>
    </row>
    <row r="55" spans="1:12" x14ac:dyDescent="0.4">
      <c r="A55" s="38" t="s">
        <v>76</v>
      </c>
      <c r="B55" s="112">
        <v>1074</v>
      </c>
      <c r="C55" s="112">
        <v>885</v>
      </c>
      <c r="D55" s="82">
        <v>1.2135593220338983</v>
      </c>
      <c r="E55" s="71">
        <v>189</v>
      </c>
      <c r="F55" s="163">
        <v>1660</v>
      </c>
      <c r="G55" s="112">
        <v>1660</v>
      </c>
      <c r="H55" s="84">
        <v>1</v>
      </c>
      <c r="I55" s="71">
        <v>0</v>
      </c>
      <c r="J55" s="84">
        <v>0.6469879518072289</v>
      </c>
      <c r="K55" s="84">
        <v>0.5331325301204819</v>
      </c>
      <c r="L55" s="89">
        <v>0.113855421686747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2008年5月中旬航空旅客輸送実績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15.75" defaultRowHeight="10.5" x14ac:dyDescent="0.4"/>
  <cols>
    <col min="1" max="1" width="22" style="30" bestFit="1" customWidth="1"/>
    <col min="2" max="3" width="11.25" style="61" customWidth="1"/>
    <col min="4" max="5" width="11.25" style="30" customWidth="1"/>
    <col min="6" max="7" width="11.25" style="61" customWidth="1"/>
    <col min="8" max="9" width="11.25" style="30" customWidth="1"/>
    <col min="10" max="11" width="11.25" style="61" customWidth="1"/>
    <col min="12" max="12" width="11.25" style="30" customWidth="1"/>
    <col min="13" max="13" width="9" style="30" bestFit="1" customWidth="1"/>
    <col min="14" max="14" width="6.5" style="30" bestFit="1" customWidth="1"/>
    <col min="15" max="16384" width="15.75" style="30"/>
  </cols>
  <sheetData>
    <row r="1" spans="1:17" s="1" customFormat="1" ht="17.25" customHeight="1" x14ac:dyDescent="0.4">
      <c r="A1" s="288" t="str">
        <f>'h20'!A1</f>
        <v>平成20年度</v>
      </c>
      <c r="B1" s="289"/>
      <c r="C1" s="289"/>
      <c r="D1" s="289"/>
      <c r="E1" s="290" t="str">
        <f ca="1">RIGHT(CELL("filename",$A$1),LEN(CELL("filename",$A$1))-FIND("]",CELL("filename",$A$1)))</f>
        <v>５月(下旬)</v>
      </c>
      <c r="F1" s="291" t="s">
        <v>70</v>
      </c>
      <c r="G1" s="292"/>
      <c r="H1" s="292"/>
      <c r="I1" s="293"/>
      <c r="J1" s="292"/>
      <c r="K1" s="292"/>
      <c r="L1" s="293"/>
      <c r="M1" s="281"/>
      <c r="N1" s="281"/>
      <c r="O1" s="281"/>
      <c r="P1" s="281"/>
      <c r="Q1" s="281"/>
    </row>
    <row r="2" spans="1:17" x14ac:dyDescent="0.4">
      <c r="A2" s="260"/>
      <c r="B2" s="283" t="s">
        <v>91</v>
      </c>
      <c r="C2" s="283"/>
      <c r="D2" s="283"/>
      <c r="E2" s="284"/>
      <c r="F2" s="282" t="s">
        <v>133</v>
      </c>
      <c r="G2" s="283"/>
      <c r="H2" s="283"/>
      <c r="I2" s="284"/>
      <c r="J2" s="282" t="s">
        <v>132</v>
      </c>
      <c r="K2" s="283"/>
      <c r="L2" s="284"/>
    </row>
    <row r="3" spans="1:17" x14ac:dyDescent="0.4">
      <c r="A3" s="261"/>
      <c r="B3" s="256"/>
      <c r="C3" s="256"/>
      <c r="D3" s="256"/>
      <c r="E3" s="257"/>
      <c r="F3" s="255"/>
      <c r="G3" s="256"/>
      <c r="H3" s="256"/>
      <c r="I3" s="257"/>
      <c r="J3" s="255"/>
      <c r="K3" s="256"/>
      <c r="L3" s="257"/>
    </row>
    <row r="4" spans="1:17" x14ac:dyDescent="0.4">
      <c r="A4" s="261"/>
      <c r="B4" s="280" t="s">
        <v>146</v>
      </c>
      <c r="C4" s="279" t="s">
        <v>146</v>
      </c>
      <c r="D4" s="261" t="s">
        <v>90</v>
      </c>
      <c r="E4" s="261"/>
      <c r="F4" s="258" t="s">
        <v>146</v>
      </c>
      <c r="G4" s="258" t="s">
        <v>146</v>
      </c>
      <c r="H4" s="261" t="s">
        <v>90</v>
      </c>
      <c r="I4" s="261"/>
      <c r="J4" s="258" t="s">
        <v>146</v>
      </c>
      <c r="K4" s="258" t="s">
        <v>146</v>
      </c>
      <c r="L4" s="259" t="s">
        <v>88</v>
      </c>
    </row>
    <row r="5" spans="1:17" s="64" customFormat="1" x14ac:dyDescent="0.4">
      <c r="A5" s="261"/>
      <c r="B5" s="280"/>
      <c r="C5" s="279"/>
      <c r="D5" s="124" t="s">
        <v>89</v>
      </c>
      <c r="E5" s="124" t="s">
        <v>88</v>
      </c>
      <c r="F5" s="258"/>
      <c r="G5" s="258"/>
      <c r="H5" s="124" t="s">
        <v>89</v>
      </c>
      <c r="I5" s="124" t="s">
        <v>88</v>
      </c>
      <c r="J5" s="258"/>
      <c r="K5" s="258"/>
      <c r="L5" s="260"/>
    </row>
    <row r="6" spans="1:17" s="57" customFormat="1" x14ac:dyDescent="0.4">
      <c r="A6" s="66" t="s">
        <v>129</v>
      </c>
      <c r="B6" s="110">
        <v>151045</v>
      </c>
      <c r="C6" s="110">
        <v>140844</v>
      </c>
      <c r="D6" s="76">
        <v>1.0724276504501433</v>
      </c>
      <c r="E6" s="77">
        <v>10201</v>
      </c>
      <c r="F6" s="110">
        <v>257266</v>
      </c>
      <c r="G6" s="110">
        <v>260665</v>
      </c>
      <c r="H6" s="76">
        <v>0.98696027468206315</v>
      </c>
      <c r="I6" s="77">
        <v>-3399</v>
      </c>
      <c r="J6" s="76">
        <v>0.58711605886514351</v>
      </c>
      <c r="K6" s="76">
        <v>0.54032570540732361</v>
      </c>
      <c r="L6" s="90">
        <v>4.67903534578199E-2</v>
      </c>
    </row>
    <row r="7" spans="1:17" s="57" customFormat="1" x14ac:dyDescent="0.4">
      <c r="A7" s="66" t="s">
        <v>87</v>
      </c>
      <c r="B7" s="176">
        <v>73864</v>
      </c>
      <c r="C7" s="110">
        <v>69765</v>
      </c>
      <c r="D7" s="76">
        <v>1.0587543897369742</v>
      </c>
      <c r="E7" s="77">
        <v>4099</v>
      </c>
      <c r="F7" s="110">
        <v>124349</v>
      </c>
      <c r="G7" s="110">
        <v>125066</v>
      </c>
      <c r="H7" s="76">
        <v>0.9942670270097389</v>
      </c>
      <c r="I7" s="175">
        <v>-717</v>
      </c>
      <c r="J7" s="76">
        <v>0.59400558106619272</v>
      </c>
      <c r="K7" s="76">
        <v>0.55782546815281531</v>
      </c>
      <c r="L7" s="90">
        <v>3.6180112913377416E-2</v>
      </c>
    </row>
    <row r="8" spans="1:17" x14ac:dyDescent="0.4">
      <c r="A8" s="69" t="s">
        <v>95</v>
      </c>
      <c r="B8" s="177">
        <v>59699</v>
      </c>
      <c r="C8" s="121">
        <v>56473</v>
      </c>
      <c r="D8" s="88">
        <v>1.0571246436350115</v>
      </c>
      <c r="E8" s="93">
        <v>3226</v>
      </c>
      <c r="F8" s="121">
        <v>98744</v>
      </c>
      <c r="G8" s="121">
        <v>102892</v>
      </c>
      <c r="H8" s="88">
        <v>0.95968588422812273</v>
      </c>
      <c r="I8" s="93">
        <v>-4148</v>
      </c>
      <c r="J8" s="88">
        <v>0.60458356963461068</v>
      </c>
      <c r="K8" s="88">
        <v>0.54885705399836726</v>
      </c>
      <c r="L8" s="87">
        <v>5.5726515636243423E-2</v>
      </c>
    </row>
    <row r="9" spans="1:17" x14ac:dyDescent="0.4">
      <c r="A9" s="37" t="s">
        <v>84</v>
      </c>
      <c r="B9" s="167">
        <v>31085</v>
      </c>
      <c r="C9" s="120">
        <v>27056</v>
      </c>
      <c r="D9" s="82">
        <v>1.1489133648728562</v>
      </c>
      <c r="E9" s="92">
        <v>4029</v>
      </c>
      <c r="F9" s="120">
        <v>53466</v>
      </c>
      <c r="G9" s="120">
        <v>53223</v>
      </c>
      <c r="H9" s="82">
        <v>1.0045656952821149</v>
      </c>
      <c r="I9" s="92">
        <v>243</v>
      </c>
      <c r="J9" s="82">
        <v>0.58139752365989605</v>
      </c>
      <c r="K9" s="82">
        <v>0.50835165248107017</v>
      </c>
      <c r="L9" s="81">
        <v>7.3045871178825883E-2</v>
      </c>
    </row>
    <row r="10" spans="1:17" x14ac:dyDescent="0.4">
      <c r="A10" s="38" t="s">
        <v>86</v>
      </c>
      <c r="B10" s="167">
        <v>5333</v>
      </c>
      <c r="C10" s="120">
        <v>5403</v>
      </c>
      <c r="D10" s="84">
        <v>0.98704423468443458</v>
      </c>
      <c r="E10" s="91">
        <v>-70</v>
      </c>
      <c r="F10" s="120">
        <v>5500</v>
      </c>
      <c r="G10" s="120">
        <v>5500</v>
      </c>
      <c r="H10" s="84">
        <v>1</v>
      </c>
      <c r="I10" s="91">
        <v>0</v>
      </c>
      <c r="J10" s="84">
        <v>0.96963636363636363</v>
      </c>
      <c r="K10" s="84">
        <v>0.98236363636363633</v>
      </c>
      <c r="L10" s="89">
        <v>-1.2727272727272698E-2</v>
      </c>
    </row>
    <row r="11" spans="1:17" x14ac:dyDescent="0.4">
      <c r="A11" s="38" t="s">
        <v>104</v>
      </c>
      <c r="B11" s="167">
        <v>6344</v>
      </c>
      <c r="C11" s="120">
        <v>5877</v>
      </c>
      <c r="D11" s="84">
        <v>1.0794623107027395</v>
      </c>
      <c r="E11" s="91">
        <v>467</v>
      </c>
      <c r="F11" s="120">
        <v>11527</v>
      </c>
      <c r="G11" s="120">
        <v>12783</v>
      </c>
      <c r="H11" s="84">
        <v>0.9017445044199327</v>
      </c>
      <c r="I11" s="91">
        <v>-1256</v>
      </c>
      <c r="J11" s="84">
        <v>0.55036002429079556</v>
      </c>
      <c r="K11" s="84">
        <v>0.45975123210513963</v>
      </c>
      <c r="L11" s="89">
        <v>9.0608792185655929E-2</v>
      </c>
    </row>
    <row r="12" spans="1:17" x14ac:dyDescent="0.4">
      <c r="A12" s="38" t="s">
        <v>82</v>
      </c>
      <c r="B12" s="167">
        <v>5806</v>
      </c>
      <c r="C12" s="120">
        <v>5192</v>
      </c>
      <c r="D12" s="84">
        <v>1.1182588597842835</v>
      </c>
      <c r="E12" s="91">
        <v>614</v>
      </c>
      <c r="F12" s="120">
        <v>10527</v>
      </c>
      <c r="G12" s="120">
        <v>7975</v>
      </c>
      <c r="H12" s="84">
        <v>1.32</v>
      </c>
      <c r="I12" s="91">
        <v>2552</v>
      </c>
      <c r="J12" s="84">
        <v>0.55153415028023178</v>
      </c>
      <c r="K12" s="84">
        <v>0.65103448275862064</v>
      </c>
      <c r="L12" s="89">
        <v>-9.9500332478388853E-2</v>
      </c>
    </row>
    <row r="13" spans="1:17" x14ac:dyDescent="0.4">
      <c r="A13" s="38" t="s">
        <v>83</v>
      </c>
      <c r="B13" s="167">
        <v>7155</v>
      </c>
      <c r="C13" s="120">
        <v>5581</v>
      </c>
      <c r="D13" s="84">
        <v>1.2820283103386489</v>
      </c>
      <c r="E13" s="91">
        <v>1574</v>
      </c>
      <c r="F13" s="120">
        <v>13544</v>
      </c>
      <c r="G13" s="120">
        <v>12012</v>
      </c>
      <c r="H13" s="84">
        <v>1.1275391275391276</v>
      </c>
      <c r="I13" s="91">
        <v>1532</v>
      </c>
      <c r="J13" s="84">
        <v>0.5282782043709392</v>
      </c>
      <c r="K13" s="84">
        <v>0.46461871461871462</v>
      </c>
      <c r="L13" s="89">
        <v>6.3659489752224574E-2</v>
      </c>
    </row>
    <row r="14" spans="1:17" x14ac:dyDescent="0.4">
      <c r="A14" s="38" t="s">
        <v>128</v>
      </c>
      <c r="B14" s="167">
        <v>0</v>
      </c>
      <c r="C14" s="120">
        <v>2195</v>
      </c>
      <c r="D14" s="84">
        <v>0</v>
      </c>
      <c r="E14" s="91">
        <v>-2195</v>
      </c>
      <c r="F14" s="120">
        <v>0</v>
      </c>
      <c r="G14" s="120">
        <v>5176</v>
      </c>
      <c r="H14" s="84">
        <v>0</v>
      </c>
      <c r="I14" s="91">
        <v>-5176</v>
      </c>
      <c r="J14" s="84" t="e">
        <v>#DIV/0!</v>
      </c>
      <c r="K14" s="84">
        <v>0.42407264296754249</v>
      </c>
      <c r="L14" s="89" t="e">
        <v>#DIV/0!</v>
      </c>
    </row>
    <row r="15" spans="1:17" x14ac:dyDescent="0.4">
      <c r="A15" s="40" t="s">
        <v>127</v>
      </c>
      <c r="B15" s="167">
        <v>0</v>
      </c>
      <c r="C15" s="120">
        <v>0</v>
      </c>
      <c r="D15" s="35" t="e">
        <v>#DIV/0!</v>
      </c>
      <c r="E15" s="48">
        <v>0</v>
      </c>
      <c r="F15" s="120">
        <v>0</v>
      </c>
      <c r="G15" s="120">
        <v>0</v>
      </c>
      <c r="H15" s="84" t="e">
        <v>#DIV/0!</v>
      </c>
      <c r="I15" s="91">
        <v>0</v>
      </c>
      <c r="J15" s="84" t="e">
        <v>#DIV/0!</v>
      </c>
      <c r="K15" s="84" t="e">
        <v>#DIV/0!</v>
      </c>
      <c r="L15" s="89" t="e">
        <v>#DIV/0!</v>
      </c>
    </row>
    <row r="16" spans="1:17" s="27" customFormat="1" x14ac:dyDescent="0.4">
      <c r="A16" s="44" t="s">
        <v>103</v>
      </c>
      <c r="B16" s="167">
        <v>3976</v>
      </c>
      <c r="C16" s="120">
        <v>4957</v>
      </c>
      <c r="D16" s="84">
        <v>0.80209804317127298</v>
      </c>
      <c r="E16" s="91">
        <v>-981</v>
      </c>
      <c r="F16" s="120">
        <v>4180</v>
      </c>
      <c r="G16" s="120">
        <v>5962</v>
      </c>
      <c r="H16" s="35">
        <v>0.70110701107011075</v>
      </c>
      <c r="I16" s="48">
        <v>-1782</v>
      </c>
      <c r="J16" s="35">
        <v>0.95119617224880382</v>
      </c>
      <c r="K16" s="35">
        <v>0.83143240523314321</v>
      </c>
      <c r="L16" s="34">
        <v>0.1197637670156606</v>
      </c>
    </row>
    <row r="17" spans="1:12" s="27" customFormat="1" x14ac:dyDescent="0.4">
      <c r="A17" s="44" t="s">
        <v>126</v>
      </c>
      <c r="B17" s="165">
        <v>0</v>
      </c>
      <c r="C17" s="164">
        <v>212</v>
      </c>
      <c r="D17" s="42">
        <v>0</v>
      </c>
      <c r="E17" s="53">
        <v>-212</v>
      </c>
      <c r="F17" s="164">
        <v>0</v>
      </c>
      <c r="G17" s="164">
        <v>261</v>
      </c>
      <c r="H17" s="59">
        <v>0</v>
      </c>
      <c r="I17" s="53">
        <v>-261</v>
      </c>
      <c r="J17" s="42" t="e">
        <v>#DIV/0!</v>
      </c>
      <c r="K17" s="35">
        <v>0.8122605363984674</v>
      </c>
      <c r="L17" s="34" t="e">
        <v>#DIV/0!</v>
      </c>
    </row>
    <row r="18" spans="1:12" x14ac:dyDescent="0.4">
      <c r="A18" s="33" t="s">
        <v>125</v>
      </c>
      <c r="B18" s="103">
        <v>0</v>
      </c>
      <c r="C18" s="103">
        <v>0</v>
      </c>
      <c r="D18" s="95" t="e">
        <v>#DIV/0!</v>
      </c>
      <c r="E18" s="67">
        <v>0</v>
      </c>
      <c r="F18" s="103">
        <v>0</v>
      </c>
      <c r="G18" s="103">
        <v>0</v>
      </c>
      <c r="H18" s="31" t="e">
        <v>#DIV/0!</v>
      </c>
      <c r="I18" s="63">
        <v>0</v>
      </c>
      <c r="J18" s="95" t="e">
        <v>#DIV/0!</v>
      </c>
      <c r="K18" s="179"/>
      <c r="L18" s="178"/>
    </row>
    <row r="19" spans="1:12" x14ac:dyDescent="0.4">
      <c r="A19" s="69" t="s">
        <v>94</v>
      </c>
      <c r="B19" s="177">
        <v>13632</v>
      </c>
      <c r="C19" s="177">
        <v>12748</v>
      </c>
      <c r="D19" s="88">
        <v>1.0693442108566049</v>
      </c>
      <c r="E19" s="93">
        <v>884</v>
      </c>
      <c r="F19" s="121">
        <v>24736</v>
      </c>
      <c r="G19" s="121">
        <v>21355</v>
      </c>
      <c r="H19" s="88">
        <v>1.1583235776164833</v>
      </c>
      <c r="I19" s="93">
        <v>3381</v>
      </c>
      <c r="J19" s="88">
        <v>0.55109961190168177</v>
      </c>
      <c r="K19" s="88">
        <v>0.59695621634277685</v>
      </c>
      <c r="L19" s="87">
        <v>-4.5856604441095072E-2</v>
      </c>
    </row>
    <row r="20" spans="1:12" x14ac:dyDescent="0.4">
      <c r="A20" s="37" t="s">
        <v>124</v>
      </c>
      <c r="B20" s="167">
        <v>893</v>
      </c>
      <c r="C20" s="120">
        <v>1024</v>
      </c>
      <c r="D20" s="82">
        <v>0.8720703125</v>
      </c>
      <c r="E20" s="92">
        <v>-131</v>
      </c>
      <c r="F20" s="120">
        <v>1650</v>
      </c>
      <c r="G20" s="120">
        <v>1625</v>
      </c>
      <c r="H20" s="82">
        <v>1.0153846153846153</v>
      </c>
      <c r="I20" s="92">
        <v>25</v>
      </c>
      <c r="J20" s="82">
        <v>0.54121212121212126</v>
      </c>
      <c r="K20" s="82">
        <v>0.63015384615384618</v>
      </c>
      <c r="L20" s="81">
        <v>-8.894172494172492E-2</v>
      </c>
    </row>
    <row r="21" spans="1:12" x14ac:dyDescent="0.4">
      <c r="A21" s="38" t="s">
        <v>104</v>
      </c>
      <c r="B21" s="167">
        <v>863</v>
      </c>
      <c r="C21" s="120">
        <v>820</v>
      </c>
      <c r="D21" s="84">
        <v>1.0524390243902439</v>
      </c>
      <c r="E21" s="91">
        <v>43</v>
      </c>
      <c r="F21" s="120">
        <v>1645</v>
      </c>
      <c r="G21" s="120">
        <v>1645</v>
      </c>
      <c r="H21" s="84">
        <v>1</v>
      </c>
      <c r="I21" s="91">
        <v>0</v>
      </c>
      <c r="J21" s="84">
        <v>0.52462006079027357</v>
      </c>
      <c r="K21" s="84">
        <v>0.49848024316109424</v>
      </c>
      <c r="L21" s="89">
        <v>2.6139817629179329E-2</v>
      </c>
    </row>
    <row r="22" spans="1:12" x14ac:dyDescent="0.4">
      <c r="A22" s="38" t="s">
        <v>123</v>
      </c>
      <c r="B22" s="167">
        <v>959</v>
      </c>
      <c r="C22" s="120">
        <v>669</v>
      </c>
      <c r="D22" s="84">
        <v>1.4334828101644246</v>
      </c>
      <c r="E22" s="91">
        <v>290</v>
      </c>
      <c r="F22" s="120">
        <v>1600</v>
      </c>
      <c r="G22" s="120">
        <v>1600</v>
      </c>
      <c r="H22" s="84">
        <v>1</v>
      </c>
      <c r="I22" s="91">
        <v>0</v>
      </c>
      <c r="J22" s="84">
        <v>0.59937499999999999</v>
      </c>
      <c r="K22" s="84">
        <v>0.41812500000000002</v>
      </c>
      <c r="L22" s="89">
        <v>0.18124999999999999</v>
      </c>
    </row>
    <row r="23" spans="1:12" x14ac:dyDescent="0.4">
      <c r="A23" s="38" t="s">
        <v>122</v>
      </c>
      <c r="B23" s="167">
        <v>1675</v>
      </c>
      <c r="C23" s="120">
        <v>2168</v>
      </c>
      <c r="D23" s="84">
        <v>0.77260147601476015</v>
      </c>
      <c r="E23" s="91">
        <v>-493</v>
      </c>
      <c r="F23" s="120">
        <v>3290</v>
      </c>
      <c r="G23" s="120">
        <v>3300</v>
      </c>
      <c r="H23" s="84">
        <v>0.99696969696969695</v>
      </c>
      <c r="I23" s="91">
        <v>-10</v>
      </c>
      <c r="J23" s="84">
        <v>0.50911854103343468</v>
      </c>
      <c r="K23" s="84">
        <v>0.65696969696969698</v>
      </c>
      <c r="L23" s="89">
        <v>-0.1478511559362623</v>
      </c>
    </row>
    <row r="24" spans="1:12" x14ac:dyDescent="0.4">
      <c r="A24" s="38" t="s">
        <v>121</v>
      </c>
      <c r="B24" s="167">
        <v>1108</v>
      </c>
      <c r="C24" s="120">
        <v>1101</v>
      </c>
      <c r="D24" s="79">
        <v>1.0063578564940963</v>
      </c>
      <c r="E24" s="97">
        <v>7</v>
      </c>
      <c r="F24" s="120">
        <v>1645</v>
      </c>
      <c r="G24" s="120">
        <v>1645</v>
      </c>
      <c r="H24" s="79">
        <v>1</v>
      </c>
      <c r="I24" s="97">
        <v>0</v>
      </c>
      <c r="J24" s="79">
        <v>0.67355623100303952</v>
      </c>
      <c r="K24" s="79">
        <v>0.66930091185410334</v>
      </c>
      <c r="L24" s="78">
        <v>4.2553191489361764E-3</v>
      </c>
    </row>
    <row r="25" spans="1:12" x14ac:dyDescent="0.4">
      <c r="A25" s="44" t="s">
        <v>120</v>
      </c>
      <c r="B25" s="167">
        <v>0</v>
      </c>
      <c r="C25" s="120">
        <v>0</v>
      </c>
      <c r="D25" s="84" t="e">
        <v>#DIV/0!</v>
      </c>
      <c r="E25" s="91">
        <v>0</v>
      </c>
      <c r="F25" s="120">
        <v>0</v>
      </c>
      <c r="G25" s="120">
        <v>0</v>
      </c>
      <c r="H25" s="84" t="e">
        <v>#DIV/0!</v>
      </c>
      <c r="I25" s="91">
        <v>0</v>
      </c>
      <c r="J25" s="84" t="e">
        <v>#DIV/0!</v>
      </c>
      <c r="K25" s="84" t="e">
        <v>#DIV/0!</v>
      </c>
      <c r="L25" s="89" t="e">
        <v>#DIV/0!</v>
      </c>
    </row>
    <row r="26" spans="1:12" x14ac:dyDescent="0.4">
      <c r="A26" s="44" t="s">
        <v>119</v>
      </c>
      <c r="B26" s="167">
        <v>916</v>
      </c>
      <c r="C26" s="120">
        <v>1017</v>
      </c>
      <c r="D26" s="84">
        <v>0.90068829891838742</v>
      </c>
      <c r="E26" s="91">
        <v>-101</v>
      </c>
      <c r="F26" s="120">
        <v>1640</v>
      </c>
      <c r="G26" s="120">
        <v>1650</v>
      </c>
      <c r="H26" s="84">
        <v>0.9939393939393939</v>
      </c>
      <c r="I26" s="91">
        <v>-10</v>
      </c>
      <c r="J26" s="84">
        <v>0.55853658536585371</v>
      </c>
      <c r="K26" s="84">
        <v>0.61636363636363634</v>
      </c>
      <c r="L26" s="89">
        <v>-5.7827050997782625E-2</v>
      </c>
    </row>
    <row r="27" spans="1:12" x14ac:dyDescent="0.4">
      <c r="A27" s="38" t="s">
        <v>118</v>
      </c>
      <c r="B27" s="167">
        <v>551</v>
      </c>
      <c r="C27" s="120">
        <v>0</v>
      </c>
      <c r="D27" s="84" t="e">
        <v>#DIV/0!</v>
      </c>
      <c r="E27" s="91">
        <v>551</v>
      </c>
      <c r="F27" s="120">
        <v>1500</v>
      </c>
      <c r="G27" s="120">
        <v>0</v>
      </c>
      <c r="H27" s="84" t="e">
        <v>#DIV/0!</v>
      </c>
      <c r="I27" s="91">
        <v>1500</v>
      </c>
      <c r="J27" s="84">
        <v>0.36733333333333335</v>
      </c>
      <c r="K27" s="84" t="e">
        <v>#DIV/0!</v>
      </c>
      <c r="L27" s="89" t="e">
        <v>#DIV/0!</v>
      </c>
    </row>
    <row r="28" spans="1:12" x14ac:dyDescent="0.4">
      <c r="A28" s="38" t="s">
        <v>117</v>
      </c>
      <c r="B28" s="167">
        <v>0</v>
      </c>
      <c r="C28" s="120">
        <v>0</v>
      </c>
      <c r="D28" s="84" t="e">
        <v>#DIV/0!</v>
      </c>
      <c r="E28" s="91">
        <v>0</v>
      </c>
      <c r="F28" s="120">
        <v>0</v>
      </c>
      <c r="G28" s="120">
        <v>0</v>
      </c>
      <c r="H28" s="84" t="e">
        <v>#DIV/0!</v>
      </c>
      <c r="I28" s="91">
        <v>0</v>
      </c>
      <c r="J28" s="84" t="e">
        <v>#DIV/0!</v>
      </c>
      <c r="K28" s="84" t="e">
        <v>#DIV/0!</v>
      </c>
      <c r="L28" s="89" t="e">
        <v>#DIV/0!</v>
      </c>
    </row>
    <row r="29" spans="1:12" x14ac:dyDescent="0.4">
      <c r="A29" s="38" t="s">
        <v>116</v>
      </c>
      <c r="B29" s="167">
        <v>514</v>
      </c>
      <c r="C29" s="120">
        <v>392</v>
      </c>
      <c r="D29" s="79">
        <v>1.3112244897959184</v>
      </c>
      <c r="E29" s="97">
        <v>122</v>
      </c>
      <c r="F29" s="120">
        <v>900</v>
      </c>
      <c r="G29" s="115">
        <v>900</v>
      </c>
      <c r="H29" s="79">
        <v>1</v>
      </c>
      <c r="I29" s="97">
        <v>0</v>
      </c>
      <c r="J29" s="79">
        <v>0.57111111111111112</v>
      </c>
      <c r="K29" s="79">
        <v>0.43555555555555553</v>
      </c>
      <c r="L29" s="78">
        <v>0.1355555555555556</v>
      </c>
    </row>
    <row r="30" spans="1:12" x14ac:dyDescent="0.4">
      <c r="A30" s="44" t="s">
        <v>115</v>
      </c>
      <c r="B30" s="167">
        <v>313</v>
      </c>
      <c r="C30" s="120">
        <v>333</v>
      </c>
      <c r="D30" s="84">
        <v>0.93993993993993996</v>
      </c>
      <c r="E30" s="91">
        <v>-20</v>
      </c>
      <c r="F30" s="120">
        <v>750</v>
      </c>
      <c r="G30" s="115">
        <v>750</v>
      </c>
      <c r="H30" s="84">
        <v>1</v>
      </c>
      <c r="I30" s="91">
        <v>0</v>
      </c>
      <c r="J30" s="84">
        <v>0.41733333333333333</v>
      </c>
      <c r="K30" s="84">
        <v>0.44400000000000001</v>
      </c>
      <c r="L30" s="89">
        <v>-2.6666666666666672E-2</v>
      </c>
    </row>
    <row r="31" spans="1:12" x14ac:dyDescent="0.4">
      <c r="A31" s="38" t="s">
        <v>114</v>
      </c>
      <c r="B31" s="167">
        <v>2634</v>
      </c>
      <c r="C31" s="120">
        <v>2861</v>
      </c>
      <c r="D31" s="84">
        <v>0.92065711289758823</v>
      </c>
      <c r="E31" s="91">
        <v>-227</v>
      </c>
      <c r="F31" s="120">
        <v>3541</v>
      </c>
      <c r="G31" s="115">
        <v>3295</v>
      </c>
      <c r="H31" s="84">
        <v>1.0746585735963581</v>
      </c>
      <c r="I31" s="91">
        <v>246</v>
      </c>
      <c r="J31" s="84">
        <v>0.7438576673256142</v>
      </c>
      <c r="K31" s="84">
        <v>0.8682852807283763</v>
      </c>
      <c r="L31" s="89">
        <v>-0.12442761340276209</v>
      </c>
    </row>
    <row r="32" spans="1:12" x14ac:dyDescent="0.4">
      <c r="A32" s="44" t="s">
        <v>113</v>
      </c>
      <c r="B32" s="167">
        <v>764</v>
      </c>
      <c r="C32" s="120">
        <v>660</v>
      </c>
      <c r="D32" s="79">
        <v>1.1575757575757575</v>
      </c>
      <c r="E32" s="97">
        <v>104</v>
      </c>
      <c r="F32" s="120">
        <v>1635</v>
      </c>
      <c r="G32" s="120">
        <v>1650</v>
      </c>
      <c r="H32" s="79">
        <v>0.99090909090909096</v>
      </c>
      <c r="I32" s="97">
        <v>-15</v>
      </c>
      <c r="J32" s="79">
        <v>0.46727828746177369</v>
      </c>
      <c r="K32" s="79">
        <v>0.4</v>
      </c>
      <c r="L32" s="78">
        <v>6.7278287461773667E-2</v>
      </c>
    </row>
    <row r="33" spans="1:12" x14ac:dyDescent="0.4">
      <c r="A33" s="44" t="s">
        <v>112</v>
      </c>
      <c r="B33" s="165">
        <v>1014</v>
      </c>
      <c r="C33" s="164">
        <v>1068</v>
      </c>
      <c r="D33" s="79">
        <v>0.949438202247191</v>
      </c>
      <c r="E33" s="97">
        <v>-54</v>
      </c>
      <c r="F33" s="120">
        <v>1650</v>
      </c>
      <c r="G33" s="164">
        <v>1645</v>
      </c>
      <c r="H33" s="79">
        <v>1.0030395136778116</v>
      </c>
      <c r="I33" s="97">
        <v>5</v>
      </c>
      <c r="J33" s="79">
        <v>0.61454545454545451</v>
      </c>
      <c r="K33" s="79">
        <v>0.64924012158054711</v>
      </c>
      <c r="L33" s="78">
        <v>-3.4694667035092608E-2</v>
      </c>
    </row>
    <row r="34" spans="1:12" x14ac:dyDescent="0.4">
      <c r="A34" s="38" t="s">
        <v>111</v>
      </c>
      <c r="B34" s="163">
        <v>776</v>
      </c>
      <c r="C34" s="112">
        <v>635</v>
      </c>
      <c r="D34" s="84">
        <v>1.2220472440944883</v>
      </c>
      <c r="E34" s="91">
        <v>141</v>
      </c>
      <c r="F34" s="120">
        <v>1645</v>
      </c>
      <c r="G34" s="112">
        <v>1650</v>
      </c>
      <c r="H34" s="84">
        <v>0.99696969696969695</v>
      </c>
      <c r="I34" s="91">
        <v>-5</v>
      </c>
      <c r="J34" s="84">
        <v>0.47173252279635258</v>
      </c>
      <c r="K34" s="84">
        <v>0.38484848484848483</v>
      </c>
      <c r="L34" s="89">
        <v>8.6884037947867754E-2</v>
      </c>
    </row>
    <row r="35" spans="1:12" x14ac:dyDescent="0.4">
      <c r="A35" s="44" t="s">
        <v>110</v>
      </c>
      <c r="B35" s="167">
        <v>652</v>
      </c>
      <c r="C35" s="120">
        <v>0</v>
      </c>
      <c r="D35" s="84" t="e">
        <v>#DIV/0!</v>
      </c>
      <c r="E35" s="91">
        <v>652</v>
      </c>
      <c r="F35" s="120">
        <v>1645</v>
      </c>
      <c r="G35" s="120">
        <v>0</v>
      </c>
      <c r="H35" s="84" t="e">
        <v>#DIV/0!</v>
      </c>
      <c r="I35" s="91">
        <v>1645</v>
      </c>
      <c r="J35" s="84">
        <v>0.39635258358662612</v>
      </c>
      <c r="K35" s="84" t="e">
        <v>#DIV/0!</v>
      </c>
      <c r="L35" s="89" t="e">
        <v>#DIV/0!</v>
      </c>
    </row>
    <row r="36" spans="1:12" x14ac:dyDescent="0.4">
      <c r="A36" s="69" t="s">
        <v>93</v>
      </c>
      <c r="B36" s="177">
        <v>533</v>
      </c>
      <c r="C36" s="121">
        <v>544</v>
      </c>
      <c r="D36" s="88">
        <v>0.97977941176470584</v>
      </c>
      <c r="E36" s="93">
        <v>-11</v>
      </c>
      <c r="F36" s="121">
        <v>869</v>
      </c>
      <c r="G36" s="121">
        <v>819</v>
      </c>
      <c r="H36" s="88">
        <v>1.0610500610500611</v>
      </c>
      <c r="I36" s="93">
        <v>50</v>
      </c>
      <c r="J36" s="88">
        <v>0.61334867663981585</v>
      </c>
      <c r="K36" s="88">
        <v>0.6642246642246642</v>
      </c>
      <c r="L36" s="87">
        <v>-5.0875987584848348E-2</v>
      </c>
    </row>
    <row r="37" spans="1:12" x14ac:dyDescent="0.4">
      <c r="A37" s="37" t="s">
        <v>109</v>
      </c>
      <c r="B37" s="167">
        <v>280</v>
      </c>
      <c r="C37" s="120">
        <v>306</v>
      </c>
      <c r="D37" s="82">
        <v>0.91503267973856206</v>
      </c>
      <c r="E37" s="92">
        <v>-26</v>
      </c>
      <c r="F37" s="120">
        <v>429</v>
      </c>
      <c r="G37" s="120">
        <v>429</v>
      </c>
      <c r="H37" s="82">
        <v>1</v>
      </c>
      <c r="I37" s="92">
        <v>0</v>
      </c>
      <c r="J37" s="82">
        <v>0.65268065268065267</v>
      </c>
      <c r="K37" s="82">
        <v>0.71328671328671334</v>
      </c>
      <c r="L37" s="81">
        <v>-6.0606060606060663E-2</v>
      </c>
    </row>
    <row r="38" spans="1:12" x14ac:dyDescent="0.4">
      <c r="A38" s="38" t="s">
        <v>108</v>
      </c>
      <c r="B38" s="167">
        <v>253</v>
      </c>
      <c r="C38" s="120">
        <v>238</v>
      </c>
      <c r="D38" s="84">
        <v>1.0630252100840336</v>
      </c>
      <c r="E38" s="91">
        <v>15</v>
      </c>
      <c r="F38" s="120">
        <v>440</v>
      </c>
      <c r="G38" s="120">
        <v>390</v>
      </c>
      <c r="H38" s="84">
        <v>1.1282051282051282</v>
      </c>
      <c r="I38" s="91">
        <v>50</v>
      </c>
      <c r="J38" s="84">
        <v>0.57499999999999996</v>
      </c>
      <c r="K38" s="84">
        <v>0.61025641025641031</v>
      </c>
      <c r="L38" s="89">
        <v>-3.5256410256410353E-2</v>
      </c>
    </row>
    <row r="39" spans="1:12" s="57" customFormat="1" x14ac:dyDescent="0.4">
      <c r="A39" s="66" t="s">
        <v>107</v>
      </c>
      <c r="B39" s="176">
        <v>77181</v>
      </c>
      <c r="C39" s="110">
        <v>71079</v>
      </c>
      <c r="D39" s="76">
        <v>1.0858481408010805</v>
      </c>
      <c r="E39" s="175">
        <v>6102</v>
      </c>
      <c r="F39" s="176">
        <v>132917</v>
      </c>
      <c r="G39" s="110">
        <v>135599</v>
      </c>
      <c r="H39" s="76">
        <v>0.98022109307590766</v>
      </c>
      <c r="I39" s="175">
        <v>-2682</v>
      </c>
      <c r="J39" s="76">
        <v>0.58067064408615898</v>
      </c>
      <c r="K39" s="76">
        <v>0.52418528160237166</v>
      </c>
      <c r="L39" s="90">
        <v>5.6485362483787327E-2</v>
      </c>
    </row>
    <row r="40" spans="1:12" x14ac:dyDescent="0.4">
      <c r="A40" s="38" t="s">
        <v>84</v>
      </c>
      <c r="B40" s="174">
        <v>26507</v>
      </c>
      <c r="C40" s="118">
        <v>21678</v>
      </c>
      <c r="D40" s="98">
        <v>1.2227604022511303</v>
      </c>
      <c r="E40" s="97">
        <v>4829</v>
      </c>
      <c r="F40" s="173">
        <v>47662</v>
      </c>
      <c r="G40" s="173">
        <v>46407</v>
      </c>
      <c r="H40" s="79">
        <v>1.0270433339797875</v>
      </c>
      <c r="I40" s="91">
        <v>1255</v>
      </c>
      <c r="J40" s="84">
        <v>0.55614535688808697</v>
      </c>
      <c r="K40" s="84">
        <v>0.46712780399508697</v>
      </c>
      <c r="L40" s="89">
        <v>8.9017552893000007E-2</v>
      </c>
    </row>
    <row r="41" spans="1:12" x14ac:dyDescent="0.4">
      <c r="A41" s="38" t="s">
        <v>106</v>
      </c>
      <c r="B41" s="163">
        <v>1676</v>
      </c>
      <c r="C41" s="112">
        <v>1542</v>
      </c>
      <c r="D41" s="82">
        <v>1.086900129701686</v>
      </c>
      <c r="E41" s="97">
        <v>134</v>
      </c>
      <c r="F41" s="163">
        <v>2376</v>
      </c>
      <c r="G41" s="163">
        <v>2376</v>
      </c>
      <c r="H41" s="79">
        <v>1</v>
      </c>
      <c r="I41" s="91">
        <v>0</v>
      </c>
      <c r="J41" s="84">
        <v>0.70538720538720534</v>
      </c>
      <c r="K41" s="84">
        <v>0.64898989898989901</v>
      </c>
      <c r="L41" s="89">
        <v>5.6397306397306335E-2</v>
      </c>
    </row>
    <row r="42" spans="1:12" x14ac:dyDescent="0.4">
      <c r="A42" s="38" t="s">
        <v>105</v>
      </c>
      <c r="B42" s="163">
        <v>4211</v>
      </c>
      <c r="C42" s="112">
        <v>4692</v>
      </c>
      <c r="D42" s="82">
        <v>0.89748508098891733</v>
      </c>
      <c r="E42" s="97">
        <v>-481</v>
      </c>
      <c r="F42" s="163">
        <v>5654</v>
      </c>
      <c r="G42" s="163">
        <v>5763</v>
      </c>
      <c r="H42" s="79">
        <v>0.98108623980565679</v>
      </c>
      <c r="I42" s="91">
        <v>-109</v>
      </c>
      <c r="J42" s="84">
        <v>0.74478245489918637</v>
      </c>
      <c r="K42" s="84">
        <v>0.81415929203539827</v>
      </c>
      <c r="L42" s="89">
        <v>-6.93768371362119E-2</v>
      </c>
    </row>
    <row r="43" spans="1:12" x14ac:dyDescent="0.4">
      <c r="A43" s="44" t="s">
        <v>104</v>
      </c>
      <c r="B43" s="163">
        <v>8808</v>
      </c>
      <c r="C43" s="112">
        <v>8488</v>
      </c>
      <c r="D43" s="82">
        <v>1.0377002827521207</v>
      </c>
      <c r="E43" s="97">
        <v>320</v>
      </c>
      <c r="F43" s="165">
        <v>16544</v>
      </c>
      <c r="G43" s="165">
        <v>15018</v>
      </c>
      <c r="H43" s="79">
        <v>1.1016113996537489</v>
      </c>
      <c r="I43" s="91">
        <v>1526</v>
      </c>
      <c r="J43" s="84">
        <v>0.53239845261121854</v>
      </c>
      <c r="K43" s="84">
        <v>0.56518844053802109</v>
      </c>
      <c r="L43" s="89">
        <v>-3.2789987926802544E-2</v>
      </c>
    </row>
    <row r="44" spans="1:12" x14ac:dyDescent="0.4">
      <c r="A44" s="44" t="s">
        <v>103</v>
      </c>
      <c r="B44" s="165">
        <v>5401</v>
      </c>
      <c r="C44" s="164">
        <v>5229</v>
      </c>
      <c r="D44" s="82">
        <v>1.0328934786766113</v>
      </c>
      <c r="E44" s="97">
        <v>172</v>
      </c>
      <c r="F44" s="172">
        <v>7963</v>
      </c>
      <c r="G44" s="172">
        <v>7964</v>
      </c>
      <c r="H44" s="79">
        <v>0.99987443495730788</v>
      </c>
      <c r="I44" s="91">
        <v>-1</v>
      </c>
      <c r="J44" s="84">
        <v>0.67826196157227181</v>
      </c>
      <c r="K44" s="84">
        <v>0.65657960823706685</v>
      </c>
      <c r="L44" s="89">
        <v>2.1682353335204962E-2</v>
      </c>
    </row>
    <row r="45" spans="1:12" x14ac:dyDescent="0.4">
      <c r="A45" s="38" t="s">
        <v>82</v>
      </c>
      <c r="B45" s="163">
        <v>10262</v>
      </c>
      <c r="C45" s="112">
        <v>10023</v>
      </c>
      <c r="D45" s="82">
        <v>1.0238451561408759</v>
      </c>
      <c r="E45" s="97">
        <v>239</v>
      </c>
      <c r="F45" s="163">
        <v>19283</v>
      </c>
      <c r="G45" s="163">
        <v>22065</v>
      </c>
      <c r="H45" s="79">
        <v>0.87391796963516877</v>
      </c>
      <c r="I45" s="91">
        <v>-2782</v>
      </c>
      <c r="J45" s="84">
        <v>0.53217860291448427</v>
      </c>
      <c r="K45" s="84">
        <v>0.45424881033310671</v>
      </c>
      <c r="L45" s="89">
        <v>7.7929792581377555E-2</v>
      </c>
    </row>
    <row r="46" spans="1:12" x14ac:dyDescent="0.4">
      <c r="A46" s="38" t="s">
        <v>83</v>
      </c>
      <c r="B46" s="165">
        <v>7714</v>
      </c>
      <c r="C46" s="164">
        <v>7255</v>
      </c>
      <c r="D46" s="86">
        <v>1.0632667126119917</v>
      </c>
      <c r="E46" s="97">
        <v>459</v>
      </c>
      <c r="F46" s="163">
        <v>11979</v>
      </c>
      <c r="G46" s="163">
        <v>12199</v>
      </c>
      <c r="H46" s="79">
        <v>0.98196573489630301</v>
      </c>
      <c r="I46" s="91">
        <v>-220</v>
      </c>
      <c r="J46" s="84">
        <v>0.64396026379497451</v>
      </c>
      <c r="K46" s="84">
        <v>0.59472087876055413</v>
      </c>
      <c r="L46" s="89">
        <v>4.923938503442038E-2</v>
      </c>
    </row>
    <row r="47" spans="1:12" x14ac:dyDescent="0.4">
      <c r="A47" s="38" t="s">
        <v>81</v>
      </c>
      <c r="B47" s="163">
        <v>1455</v>
      </c>
      <c r="C47" s="112">
        <v>1314</v>
      </c>
      <c r="D47" s="84">
        <v>1.1073059360730593</v>
      </c>
      <c r="E47" s="97">
        <v>141</v>
      </c>
      <c r="F47" s="167">
        <v>3069</v>
      </c>
      <c r="G47" s="167">
        <v>3069</v>
      </c>
      <c r="H47" s="79">
        <v>1</v>
      </c>
      <c r="I47" s="91">
        <v>0</v>
      </c>
      <c r="J47" s="84">
        <v>0.47409579667644186</v>
      </c>
      <c r="K47" s="84">
        <v>0.42815249266862171</v>
      </c>
      <c r="L47" s="89">
        <v>4.5943304007820152E-2</v>
      </c>
    </row>
    <row r="48" spans="1:12" x14ac:dyDescent="0.4">
      <c r="A48" s="38" t="s">
        <v>102</v>
      </c>
      <c r="B48" s="165">
        <v>878</v>
      </c>
      <c r="C48" s="164">
        <v>658</v>
      </c>
      <c r="D48" s="82">
        <v>1.3343465045592706</v>
      </c>
      <c r="E48" s="97">
        <v>220</v>
      </c>
      <c r="F48" s="165">
        <v>1826</v>
      </c>
      <c r="G48" s="163">
        <v>1826</v>
      </c>
      <c r="H48" s="79">
        <v>1</v>
      </c>
      <c r="I48" s="91">
        <v>0</v>
      </c>
      <c r="J48" s="84">
        <v>0.48083242059145676</v>
      </c>
      <c r="K48" s="84">
        <v>0.36035049288061338</v>
      </c>
      <c r="L48" s="89">
        <v>0.12048192771084337</v>
      </c>
    </row>
    <row r="49" spans="1:12" x14ac:dyDescent="0.4">
      <c r="A49" s="38" t="s">
        <v>80</v>
      </c>
      <c r="B49" s="163">
        <v>1989</v>
      </c>
      <c r="C49" s="112">
        <v>2205</v>
      </c>
      <c r="D49" s="82">
        <v>0.90204081632653066</v>
      </c>
      <c r="E49" s="97">
        <v>-216</v>
      </c>
      <c r="F49" s="163">
        <v>3069</v>
      </c>
      <c r="G49" s="163">
        <v>3069</v>
      </c>
      <c r="H49" s="79">
        <v>1</v>
      </c>
      <c r="I49" s="91">
        <v>0</v>
      </c>
      <c r="J49" s="84">
        <v>0.64809384164222872</v>
      </c>
      <c r="K49" s="84">
        <v>0.71847507331378302</v>
      </c>
      <c r="L49" s="89">
        <v>-7.0381231671554301E-2</v>
      </c>
    </row>
    <row r="50" spans="1:12" x14ac:dyDescent="0.4">
      <c r="A50" s="44" t="s">
        <v>78</v>
      </c>
      <c r="B50" s="165">
        <v>1424</v>
      </c>
      <c r="C50" s="164">
        <v>1078</v>
      </c>
      <c r="D50" s="82">
        <v>1.320964749536178</v>
      </c>
      <c r="E50" s="97">
        <v>346</v>
      </c>
      <c r="F50" s="163">
        <v>3069</v>
      </c>
      <c r="G50" s="163">
        <v>2790</v>
      </c>
      <c r="H50" s="79">
        <v>1.1000000000000001</v>
      </c>
      <c r="I50" s="91">
        <v>279</v>
      </c>
      <c r="J50" s="84">
        <v>0.46399478657543175</v>
      </c>
      <c r="K50" s="79">
        <v>0.38637992831541218</v>
      </c>
      <c r="L50" s="78">
        <v>7.761485826001957E-2</v>
      </c>
    </row>
    <row r="51" spans="1:12" x14ac:dyDescent="0.4">
      <c r="A51" s="38" t="s">
        <v>101</v>
      </c>
      <c r="B51" s="163">
        <v>0</v>
      </c>
      <c r="C51" s="112">
        <v>734</v>
      </c>
      <c r="D51" s="82">
        <v>0</v>
      </c>
      <c r="E51" s="91">
        <v>-734</v>
      </c>
      <c r="F51" s="167">
        <v>0</v>
      </c>
      <c r="G51" s="167">
        <v>1826</v>
      </c>
      <c r="H51" s="79">
        <v>0</v>
      </c>
      <c r="I51" s="91">
        <v>-1826</v>
      </c>
      <c r="J51" s="84" t="e">
        <v>#DIV/0!</v>
      </c>
      <c r="K51" s="84">
        <v>0.40197152245345019</v>
      </c>
      <c r="L51" s="89" t="e">
        <v>#DIV/0!</v>
      </c>
    </row>
    <row r="52" spans="1:12" x14ac:dyDescent="0.4">
      <c r="A52" s="38" t="s">
        <v>100</v>
      </c>
      <c r="B52" s="165">
        <v>2628</v>
      </c>
      <c r="C52" s="164">
        <v>2371</v>
      </c>
      <c r="D52" s="82">
        <v>1.108393083087305</v>
      </c>
      <c r="E52" s="91">
        <v>257</v>
      </c>
      <c r="F52" s="165">
        <v>3069</v>
      </c>
      <c r="G52" s="165">
        <v>3747</v>
      </c>
      <c r="H52" s="84">
        <v>0.81905524419535625</v>
      </c>
      <c r="I52" s="91">
        <v>-678</v>
      </c>
      <c r="J52" s="84">
        <v>0.85630498533724342</v>
      </c>
      <c r="K52" s="84">
        <v>0.63277288497464634</v>
      </c>
      <c r="L52" s="89">
        <v>0.22353210036259707</v>
      </c>
    </row>
    <row r="53" spans="1:12" x14ac:dyDescent="0.4">
      <c r="A53" s="38" t="s">
        <v>75</v>
      </c>
      <c r="B53" s="163">
        <v>2576</v>
      </c>
      <c r="C53" s="112">
        <v>2483</v>
      </c>
      <c r="D53" s="82">
        <v>1.0374546919049537</v>
      </c>
      <c r="E53" s="91">
        <v>93</v>
      </c>
      <c r="F53" s="163">
        <v>4032</v>
      </c>
      <c r="G53" s="163">
        <v>4268</v>
      </c>
      <c r="H53" s="84">
        <v>0.94470477975632616</v>
      </c>
      <c r="I53" s="91">
        <v>-236</v>
      </c>
      <c r="J53" s="84">
        <v>0.63888888888888884</v>
      </c>
      <c r="K53" s="84">
        <v>0.58177132146204313</v>
      </c>
      <c r="L53" s="89">
        <v>5.7117567426845706E-2</v>
      </c>
    </row>
    <row r="54" spans="1:12" x14ac:dyDescent="0.4">
      <c r="A54" s="38" t="s">
        <v>77</v>
      </c>
      <c r="B54" s="165">
        <v>599</v>
      </c>
      <c r="C54" s="164">
        <v>572</v>
      </c>
      <c r="D54" s="82">
        <v>1.0472027972027973</v>
      </c>
      <c r="E54" s="91">
        <v>27</v>
      </c>
      <c r="F54" s="163">
        <v>1496</v>
      </c>
      <c r="G54" s="163">
        <v>1386</v>
      </c>
      <c r="H54" s="84">
        <v>1.0793650793650793</v>
      </c>
      <c r="I54" s="91">
        <v>110</v>
      </c>
      <c r="J54" s="84">
        <v>0.40040106951871657</v>
      </c>
      <c r="K54" s="84">
        <v>0.41269841269841268</v>
      </c>
      <c r="L54" s="89">
        <v>-1.2297343179696107E-2</v>
      </c>
    </row>
    <row r="55" spans="1:12" x14ac:dyDescent="0.4">
      <c r="A55" s="38" t="s">
        <v>76</v>
      </c>
      <c r="B55" s="163">
        <v>1053</v>
      </c>
      <c r="C55" s="112">
        <v>757</v>
      </c>
      <c r="D55" s="82">
        <v>1.3910171730515191</v>
      </c>
      <c r="E55" s="91">
        <v>296</v>
      </c>
      <c r="F55" s="165">
        <v>1826</v>
      </c>
      <c r="G55" s="165">
        <v>1826</v>
      </c>
      <c r="H55" s="84">
        <v>1</v>
      </c>
      <c r="I55" s="91">
        <v>0</v>
      </c>
      <c r="J55" s="84">
        <v>0.57667031763417309</v>
      </c>
      <c r="K55" s="84">
        <v>0.41456736035049291</v>
      </c>
      <c r="L55" s="89">
        <v>0.16210295728368018</v>
      </c>
    </row>
    <row r="56" spans="1:12" x14ac:dyDescent="0.4">
      <c r="A56" s="66" t="s">
        <v>99</v>
      </c>
      <c r="B56" s="162"/>
      <c r="C56" s="162"/>
      <c r="D56" s="160"/>
      <c r="E56" s="161"/>
      <c r="F56" s="162"/>
      <c r="G56" s="162"/>
      <c r="H56" s="160"/>
      <c r="I56" s="161"/>
      <c r="J56" s="160"/>
      <c r="K56" s="160"/>
      <c r="L56" s="159"/>
    </row>
    <row r="57" spans="1:12" x14ac:dyDescent="0.4">
      <c r="A57" s="109" t="s">
        <v>98</v>
      </c>
      <c r="B57" s="204"/>
      <c r="C57" s="203"/>
      <c r="D57" s="156"/>
      <c r="E57" s="155"/>
      <c r="F57" s="204"/>
      <c r="G57" s="203"/>
      <c r="H57" s="156"/>
      <c r="I57" s="155"/>
      <c r="J57" s="154"/>
      <c r="K57" s="154"/>
      <c r="L57" s="153"/>
    </row>
    <row r="58" spans="1:12" x14ac:dyDescent="0.4">
      <c r="A58" s="33" t="s">
        <v>97</v>
      </c>
      <c r="B58" s="202"/>
      <c r="C58" s="201"/>
      <c r="D58" s="150"/>
      <c r="E58" s="149"/>
      <c r="F58" s="202"/>
      <c r="G58" s="201"/>
      <c r="H58" s="150"/>
      <c r="I58" s="149"/>
      <c r="J58" s="148"/>
      <c r="K58" s="148"/>
      <c r="L58" s="147"/>
    </row>
    <row r="59" spans="1:12" x14ac:dyDescent="0.4">
      <c r="C59" s="30"/>
      <c r="E59" s="61"/>
      <c r="G59" s="30"/>
      <c r="I59" s="61"/>
      <c r="K59" s="30"/>
    </row>
    <row r="60" spans="1:12" x14ac:dyDescent="0.4">
      <c r="C60" s="30"/>
      <c r="E60" s="61"/>
      <c r="G60" s="30"/>
      <c r="I60" s="61"/>
      <c r="K60" s="30"/>
    </row>
    <row r="61" spans="1:12" x14ac:dyDescent="0.4">
      <c r="C61" s="30"/>
      <c r="E61" s="61"/>
      <c r="G61" s="30"/>
      <c r="I61" s="61"/>
      <c r="K61" s="30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20'!A1" display="'h20'!A1"/>
  </hyperlinks>
  <printOptions verticalCentered="1"/>
  <pageMargins left="0.86614173228346458" right="0.35433070866141736" top="0.78740157480314965" bottom="0.55118110236220474" header="0.39370078740157483" footer="0.31496062992125984"/>
  <headerFooter alignWithMargins="0">
    <oddHeader>&amp;C&amp;16 2008年5月下旬航空旅客輸送実績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49</vt:i4>
      </vt:variant>
    </vt:vector>
  </HeadingPairs>
  <TitlesOfParts>
    <vt:vector size="49" baseType="lpstr">
      <vt:lpstr>h20</vt:lpstr>
      <vt:lpstr>４月(月間)</vt:lpstr>
      <vt:lpstr>４月(上旬)</vt:lpstr>
      <vt:lpstr>４月(中旬)</vt:lpstr>
      <vt:lpstr>４月(下旬)</vt:lpstr>
      <vt:lpstr>５月(月間)</vt:lpstr>
      <vt:lpstr>５月(上旬)</vt:lpstr>
      <vt:lpstr>５月(中旬)</vt:lpstr>
      <vt:lpstr>５月(下旬)</vt:lpstr>
      <vt:lpstr>６月(月間)</vt:lpstr>
      <vt:lpstr>６月(上旬)</vt:lpstr>
      <vt:lpstr>６月(中旬)</vt:lpstr>
      <vt:lpstr>６月(下旬)</vt:lpstr>
      <vt:lpstr>７月(月間)</vt:lpstr>
      <vt:lpstr>７月(上旬)</vt:lpstr>
      <vt:lpstr>７月(中旬)</vt:lpstr>
      <vt:lpstr>７月(下旬)</vt:lpstr>
      <vt:lpstr>８月(月間)</vt:lpstr>
      <vt:lpstr>８月(上旬)</vt:lpstr>
      <vt:lpstr>８月(中旬)</vt:lpstr>
      <vt:lpstr>８月(下旬)</vt:lpstr>
      <vt:lpstr>９月(月間)</vt:lpstr>
      <vt:lpstr>９月(上旬)</vt:lpstr>
      <vt:lpstr>９月(中旬)</vt:lpstr>
      <vt:lpstr>９月(下旬)</vt:lpstr>
      <vt:lpstr>10月(月間)</vt:lpstr>
      <vt:lpstr>10月(上旬)</vt:lpstr>
      <vt:lpstr>10月(中旬)</vt:lpstr>
      <vt:lpstr>10月(下旬)</vt:lpstr>
      <vt:lpstr>11月(月間)</vt:lpstr>
      <vt:lpstr>11月(上旬)</vt:lpstr>
      <vt:lpstr>11月(中旬)</vt:lpstr>
      <vt:lpstr>11月(下旬)</vt:lpstr>
      <vt:lpstr>12月(月間)</vt:lpstr>
      <vt:lpstr>12月(上旬)</vt:lpstr>
      <vt:lpstr>12月(中旬)</vt:lpstr>
      <vt:lpstr>12月(下旬)</vt:lpstr>
      <vt:lpstr>１月(月間)</vt:lpstr>
      <vt:lpstr>１月(上旬)</vt:lpstr>
      <vt:lpstr>１月(中旬)</vt:lpstr>
      <vt:lpstr>１月(下旬)</vt:lpstr>
      <vt:lpstr>２月(月間)</vt:lpstr>
      <vt:lpstr>２月(上旬)</vt:lpstr>
      <vt:lpstr>２月(中旬)</vt:lpstr>
      <vt:lpstr>２月(下旬)</vt:lpstr>
      <vt:lpstr>３月(月間)</vt:lpstr>
      <vt:lpstr>３月(上旬)</vt:lpstr>
      <vt:lpstr>３月(中旬)</vt:lpstr>
      <vt:lpstr>３月(下旬)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2024-01-10T02:40:46Z</dcterms:modified>
</cp:coreProperties>
</file>