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19" sheetId="1" r:id="rId1"/>
    <sheet name="４月(月間)" sheetId="174" r:id="rId2"/>
    <sheet name="４月(上旬)" sheetId="175" r:id="rId3"/>
    <sheet name="４月(中旬)" sheetId="176" r:id="rId4"/>
    <sheet name="４月(下旬)" sheetId="177" r:id="rId5"/>
    <sheet name="５月(月間)" sheetId="178" r:id="rId6"/>
    <sheet name="５月(上旬)" sheetId="179" r:id="rId7"/>
    <sheet name="５月(中旬)" sheetId="180" r:id="rId8"/>
    <sheet name="５月(下旬)" sheetId="181" r:id="rId9"/>
    <sheet name="６月(月間)" sheetId="182" r:id="rId10"/>
    <sheet name="６月(上旬)" sheetId="183" r:id="rId11"/>
    <sheet name="６月(中旬)" sheetId="184" r:id="rId12"/>
    <sheet name="６月(下旬)" sheetId="185" r:id="rId13"/>
    <sheet name="７月(月間)" sheetId="186" r:id="rId14"/>
    <sheet name="７月(上旬)" sheetId="187" r:id="rId15"/>
    <sheet name="７月(中旬)" sheetId="188" r:id="rId16"/>
    <sheet name="７月(下旬)" sheetId="189" r:id="rId17"/>
    <sheet name="８月(月間)" sheetId="190" r:id="rId18"/>
    <sheet name="８月(上旬)" sheetId="191" r:id="rId19"/>
    <sheet name="８月(中旬)" sheetId="192" r:id="rId20"/>
    <sheet name="８月(下旬)" sheetId="193" r:id="rId21"/>
    <sheet name="９月(月間)" sheetId="194" r:id="rId22"/>
    <sheet name="９月(上旬)" sheetId="195" r:id="rId23"/>
    <sheet name="９月(中旬)" sheetId="196" r:id="rId24"/>
    <sheet name="９月(下旬)" sheetId="197" r:id="rId25"/>
    <sheet name="10月(月間)" sheetId="198" r:id="rId26"/>
    <sheet name="10月(上旬)" sheetId="199" r:id="rId27"/>
    <sheet name="10月(中旬)" sheetId="200" r:id="rId28"/>
    <sheet name="10月(下旬)" sheetId="201" r:id="rId29"/>
    <sheet name="11月(月間)" sheetId="202" r:id="rId30"/>
    <sheet name="11月(上旬)" sheetId="203" r:id="rId31"/>
    <sheet name="11月(中旬)" sheetId="204" r:id="rId32"/>
    <sheet name="11月(下旬)" sheetId="205" r:id="rId33"/>
    <sheet name="12月(月間)" sheetId="206" r:id="rId34"/>
    <sheet name="12月(上旬)" sheetId="207" r:id="rId35"/>
    <sheet name="12月(中旬)" sheetId="208" r:id="rId36"/>
    <sheet name="12月(下旬)" sheetId="209" r:id="rId37"/>
    <sheet name="１月(月間)" sheetId="210" r:id="rId38"/>
    <sheet name="１月(上旬)" sheetId="211" r:id="rId39"/>
    <sheet name="１月(中旬)" sheetId="212" r:id="rId40"/>
    <sheet name="１月(下旬)" sheetId="213" r:id="rId41"/>
    <sheet name="２月(月間)" sheetId="214" r:id="rId42"/>
    <sheet name="２月(上旬)" sheetId="215" r:id="rId43"/>
    <sheet name="２月(中旬)" sheetId="216" r:id="rId44"/>
    <sheet name="２月(下旬)" sheetId="217" r:id="rId45"/>
    <sheet name="３月(月間)" sheetId="218" r:id="rId46"/>
    <sheet name="３月(上旬)" sheetId="219" r:id="rId47"/>
    <sheet name="３月(中旬)" sheetId="220" r:id="rId48"/>
    <sheet name="３月(下旬)" sheetId="221" r:id="rId49"/>
  </sheets>
  <externalReferences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4" i="1"/>
  <c r="C13" i="1"/>
  <c r="C12" i="1"/>
  <c r="C11" i="1"/>
  <c r="C10" i="1"/>
  <c r="C9" i="1"/>
  <c r="C8" i="1"/>
  <c r="C7" i="1"/>
  <c r="C6" i="1"/>
  <c r="C5" i="1"/>
  <c r="B15" i="1"/>
  <c r="B14" i="1"/>
  <c r="B13" i="1"/>
  <c r="B12" i="1"/>
  <c r="B11" i="1"/>
  <c r="B10" i="1"/>
  <c r="B9" i="1"/>
  <c r="B8" i="1"/>
  <c r="B7" i="1"/>
  <c r="B6" i="1"/>
  <c r="B5" i="1"/>
  <c r="C4" i="1"/>
  <c r="B4" i="1"/>
  <c r="E1" i="175"/>
  <c r="A1" i="175"/>
  <c r="E1" i="176"/>
  <c r="A1" i="176"/>
  <c r="E1" i="177"/>
  <c r="A1" i="177"/>
  <c r="E1" i="178"/>
  <c r="A1" i="178"/>
  <c r="E1" i="179"/>
  <c r="A1" i="179"/>
  <c r="E1" i="180"/>
  <c r="A1" i="180"/>
  <c r="E1" i="181"/>
  <c r="A1" i="181"/>
  <c r="E1" i="182"/>
  <c r="A1" i="182"/>
  <c r="E1" i="183"/>
  <c r="A1" i="183"/>
  <c r="E1" i="184"/>
  <c r="A1" i="184"/>
  <c r="E1" i="185"/>
  <c r="A1" i="185"/>
  <c r="E1" i="186"/>
  <c r="A1" i="186"/>
  <c r="E1" i="187"/>
  <c r="A1" i="187"/>
  <c r="E1" i="188"/>
  <c r="A1" i="188"/>
  <c r="E1" i="189"/>
  <c r="A1" i="189"/>
  <c r="E1" i="190"/>
  <c r="A1" i="190"/>
  <c r="E1" i="191"/>
  <c r="A1" i="191"/>
  <c r="E1" i="192"/>
  <c r="A1" i="192"/>
  <c r="E1" i="193"/>
  <c r="A1" i="193"/>
  <c r="E1" i="194"/>
  <c r="A1" i="194"/>
  <c r="E1" i="195"/>
  <c r="A1" i="195"/>
  <c r="E1" i="196"/>
  <c r="A1" i="196"/>
  <c r="E1" i="197"/>
  <c r="A1" i="197"/>
  <c r="E1" i="198"/>
  <c r="A1" i="198"/>
  <c r="E1" i="199"/>
  <c r="A1" i="199"/>
  <c r="E1" i="200"/>
  <c r="A1" i="200"/>
  <c r="E1" i="201"/>
  <c r="A1" i="201"/>
  <c r="E1" i="202"/>
  <c r="A1" i="202"/>
  <c r="E1" i="203"/>
  <c r="A1" i="203"/>
  <c r="E1" i="204"/>
  <c r="A1" i="204"/>
  <c r="E1" i="205"/>
  <c r="A1" i="205"/>
  <c r="E1" i="206"/>
  <c r="A1" i="206"/>
  <c r="E1" i="207"/>
  <c r="A1" i="207"/>
  <c r="E1" i="208"/>
  <c r="A1" i="208"/>
  <c r="E1" i="209"/>
  <c r="A1" i="209"/>
  <c r="E1" i="210"/>
  <c r="A1" i="210"/>
  <c r="E1" i="211"/>
  <c r="A1" i="211"/>
  <c r="E1" i="212"/>
  <c r="A1" i="212"/>
  <c r="E1" i="213"/>
  <c r="A1" i="213"/>
  <c r="E1" i="214"/>
  <c r="A1" i="214"/>
  <c r="E1" i="215"/>
  <c r="A1" i="215"/>
  <c r="E1" i="216"/>
  <c r="A1" i="216"/>
  <c r="E1" i="217"/>
  <c r="A1" i="217"/>
  <c r="E1" i="218"/>
  <c r="A1" i="218"/>
  <c r="E1" i="219"/>
  <c r="A1" i="219"/>
  <c r="E1" i="220"/>
  <c r="A1" i="220"/>
  <c r="E1" i="221"/>
  <c r="A1" i="221"/>
  <c r="E1" i="174"/>
  <c r="A1" i="174"/>
  <c r="F4" i="221"/>
  <c r="G4" i="221"/>
  <c r="J4" i="221"/>
  <c r="K4" i="221"/>
  <c r="B10" i="221"/>
  <c r="D11" i="221"/>
  <c r="C12" i="221"/>
  <c r="F14" i="221"/>
  <c r="C17" i="221"/>
  <c r="C18" i="221"/>
  <c r="G18" i="221"/>
  <c r="K20" i="221"/>
  <c r="F21" i="221"/>
  <c r="B22" i="221"/>
  <c r="G22" i="221"/>
  <c r="J24" i="221"/>
  <c r="F26" i="221"/>
  <c r="F34" i="221"/>
  <c r="C35" i="221"/>
  <c r="G39" i="221"/>
  <c r="B41" i="221"/>
  <c r="J41" i="221" s="1"/>
  <c r="C41" i="221"/>
  <c r="E41" i="221"/>
  <c r="F41" i="221"/>
  <c r="G41" i="221"/>
  <c r="B42" i="221"/>
  <c r="C42" i="221"/>
  <c r="D42" i="221"/>
  <c r="F42" i="221"/>
  <c r="G42" i="221"/>
  <c r="B43" i="221"/>
  <c r="C43" i="221"/>
  <c r="F43" i="221"/>
  <c r="J43" i="221" s="1"/>
  <c r="G43" i="221"/>
  <c r="I43" i="221"/>
  <c r="K43" i="221"/>
  <c r="L43" i="221" s="1"/>
  <c r="B44" i="221"/>
  <c r="C44" i="221"/>
  <c r="D44" i="221" s="1"/>
  <c r="F44" i="221"/>
  <c r="G44" i="221"/>
  <c r="H44" i="221"/>
  <c r="K44" i="221"/>
  <c r="B45" i="221"/>
  <c r="C45" i="221"/>
  <c r="E45" i="221"/>
  <c r="F45" i="221"/>
  <c r="G45" i="221"/>
  <c r="J45" i="221"/>
  <c r="B46" i="221"/>
  <c r="E46" i="221" s="1"/>
  <c r="C46" i="221"/>
  <c r="D46" i="221"/>
  <c r="F46" i="221"/>
  <c r="G46" i="221"/>
  <c r="J46" i="221"/>
  <c r="B47" i="221"/>
  <c r="C47" i="221"/>
  <c r="F47" i="221"/>
  <c r="J47" i="221" s="1"/>
  <c r="G47" i="221"/>
  <c r="I47" i="221"/>
  <c r="K47" i="221"/>
  <c r="B48" i="221"/>
  <c r="C48" i="221"/>
  <c r="D48" i="221" s="1"/>
  <c r="F48" i="221"/>
  <c r="G48" i="221"/>
  <c r="H48" i="221"/>
  <c r="K48" i="221"/>
  <c r="B49" i="221"/>
  <c r="J49" i="221" s="1"/>
  <c r="C49" i="221"/>
  <c r="E49" i="221"/>
  <c r="F49" i="221"/>
  <c r="G49" i="221"/>
  <c r="B50" i="221"/>
  <c r="C50" i="221"/>
  <c r="D50" i="221"/>
  <c r="F50" i="221"/>
  <c r="G50" i="221"/>
  <c r="B51" i="221"/>
  <c r="C51" i="221"/>
  <c r="F51" i="221"/>
  <c r="J51" i="221" s="1"/>
  <c r="G51" i="221"/>
  <c r="I51" i="221"/>
  <c r="K51" i="221"/>
  <c r="L51" i="221" s="1"/>
  <c r="B52" i="221"/>
  <c r="C52" i="221"/>
  <c r="D52" i="221" s="1"/>
  <c r="F52" i="221"/>
  <c r="G52" i="221"/>
  <c r="H52" i="221"/>
  <c r="K52" i="221"/>
  <c r="B53" i="221"/>
  <c r="C53" i="221"/>
  <c r="E53" i="221"/>
  <c r="F53" i="221"/>
  <c r="G53" i="221"/>
  <c r="J53" i="221"/>
  <c r="B54" i="221"/>
  <c r="E54" i="221" s="1"/>
  <c r="C54" i="221"/>
  <c r="D54" i="221"/>
  <c r="F54" i="221"/>
  <c r="G54" i="221"/>
  <c r="J54" i="221"/>
  <c r="B55" i="221"/>
  <c r="C55" i="221"/>
  <c r="F55" i="221"/>
  <c r="J55" i="221" s="1"/>
  <c r="G55" i="221"/>
  <c r="I55" i="221"/>
  <c r="K55" i="221"/>
  <c r="B56" i="221"/>
  <c r="C56" i="221"/>
  <c r="D56" i="221" s="1"/>
  <c r="F56" i="221"/>
  <c r="G56" i="221"/>
  <c r="H56" i="221"/>
  <c r="K56" i="221"/>
  <c r="F4" i="220"/>
  <c r="G4" i="220"/>
  <c r="J4" i="220"/>
  <c r="K4" i="220"/>
  <c r="B8" i="220"/>
  <c r="C8" i="220"/>
  <c r="E8" i="220"/>
  <c r="F8" i="220"/>
  <c r="G8" i="220"/>
  <c r="J8" i="220"/>
  <c r="D9" i="220"/>
  <c r="E9" i="220"/>
  <c r="H9" i="220"/>
  <c r="I9" i="220"/>
  <c r="J9" i="220"/>
  <c r="K9" i="220"/>
  <c r="L9" i="220"/>
  <c r="D10" i="220"/>
  <c r="E10" i="220"/>
  <c r="H10" i="220"/>
  <c r="I10" i="220"/>
  <c r="J10" i="220"/>
  <c r="K10" i="220"/>
  <c r="L10" i="220" s="1"/>
  <c r="D11" i="220"/>
  <c r="E11" i="220"/>
  <c r="H11" i="220"/>
  <c r="I11" i="220"/>
  <c r="J11" i="220"/>
  <c r="K11" i="220"/>
  <c r="L11" i="220"/>
  <c r="D12" i="220"/>
  <c r="E12" i="220"/>
  <c r="H12" i="220"/>
  <c r="I12" i="220"/>
  <c r="J12" i="220"/>
  <c r="K12" i="220"/>
  <c r="L12" i="220" s="1"/>
  <c r="D13" i="220"/>
  <c r="E13" i="220"/>
  <c r="H13" i="220"/>
  <c r="I13" i="220"/>
  <c r="J13" i="220"/>
  <c r="K13" i="220"/>
  <c r="L13" i="220"/>
  <c r="D14" i="220"/>
  <c r="E14" i="220"/>
  <c r="H14" i="220"/>
  <c r="I14" i="220"/>
  <c r="J14" i="220"/>
  <c r="K14" i="220"/>
  <c r="L14" i="220" s="1"/>
  <c r="D15" i="220"/>
  <c r="E15" i="220"/>
  <c r="H15" i="220"/>
  <c r="I15" i="220"/>
  <c r="J15" i="220"/>
  <c r="K15" i="220"/>
  <c r="L15" i="220"/>
  <c r="D16" i="220"/>
  <c r="E16" i="220"/>
  <c r="H16" i="220"/>
  <c r="I16" i="220"/>
  <c r="J16" i="220"/>
  <c r="K16" i="220"/>
  <c r="L16" i="220" s="1"/>
  <c r="D17" i="220"/>
  <c r="E17" i="220"/>
  <c r="H17" i="220"/>
  <c r="I17" i="220"/>
  <c r="J17" i="220"/>
  <c r="K17" i="220"/>
  <c r="L17" i="220"/>
  <c r="D18" i="220"/>
  <c r="E18" i="220"/>
  <c r="H18" i="220"/>
  <c r="I18" i="220"/>
  <c r="J18" i="220"/>
  <c r="K18" i="220"/>
  <c r="L18" i="220" s="1"/>
  <c r="B19" i="220"/>
  <c r="E19" i="220" s="1"/>
  <c r="C19" i="220"/>
  <c r="D19" i="220"/>
  <c r="F19" i="220"/>
  <c r="I19" i="220" s="1"/>
  <c r="G19" i="220"/>
  <c r="H19" i="220"/>
  <c r="K19" i="220"/>
  <c r="D20" i="220"/>
  <c r="E20" i="220"/>
  <c r="H20" i="220"/>
  <c r="I20" i="220"/>
  <c r="J20" i="220"/>
  <c r="K20" i="220"/>
  <c r="L20" i="220" s="1"/>
  <c r="D21" i="220"/>
  <c r="E21" i="220"/>
  <c r="H21" i="220"/>
  <c r="I21" i="220"/>
  <c r="J21" i="220"/>
  <c r="K21" i="220"/>
  <c r="L21" i="220"/>
  <c r="D22" i="220"/>
  <c r="E22" i="220"/>
  <c r="H22" i="220"/>
  <c r="I22" i="220"/>
  <c r="J22" i="220"/>
  <c r="K22" i="220"/>
  <c r="L22" i="220" s="1"/>
  <c r="D23" i="220"/>
  <c r="E23" i="220"/>
  <c r="H23" i="220"/>
  <c r="I23" i="220"/>
  <c r="J23" i="220"/>
  <c r="K23" i="220"/>
  <c r="L23" i="220"/>
  <c r="D24" i="220"/>
  <c r="E24" i="220"/>
  <c r="H24" i="220"/>
  <c r="I24" i="220"/>
  <c r="J24" i="220"/>
  <c r="K24" i="220"/>
  <c r="L24" i="220" s="1"/>
  <c r="D25" i="220"/>
  <c r="E25" i="220"/>
  <c r="H25" i="220"/>
  <c r="I25" i="220"/>
  <c r="J25" i="220"/>
  <c r="K25" i="220"/>
  <c r="L25" i="220"/>
  <c r="D26" i="220"/>
  <c r="E26" i="220"/>
  <c r="H26" i="220"/>
  <c r="I26" i="220"/>
  <c r="J26" i="220"/>
  <c r="K26" i="220"/>
  <c r="L26" i="220" s="1"/>
  <c r="D27" i="220"/>
  <c r="E27" i="220"/>
  <c r="H27" i="220"/>
  <c r="I27" i="220"/>
  <c r="J27" i="220"/>
  <c r="K27" i="220"/>
  <c r="L27" i="220"/>
  <c r="D28" i="220"/>
  <c r="E28" i="220"/>
  <c r="H28" i="220"/>
  <c r="I28" i="220"/>
  <c r="J28" i="220"/>
  <c r="K28" i="220"/>
  <c r="L28" i="220" s="1"/>
  <c r="D29" i="220"/>
  <c r="E29" i="220"/>
  <c r="H29" i="220"/>
  <c r="I29" i="220"/>
  <c r="J29" i="220"/>
  <c r="K29" i="220"/>
  <c r="L29" i="220"/>
  <c r="D30" i="220"/>
  <c r="E30" i="220"/>
  <c r="H30" i="220"/>
  <c r="I30" i="220"/>
  <c r="J30" i="220"/>
  <c r="K30" i="220"/>
  <c r="L30" i="220" s="1"/>
  <c r="D31" i="220"/>
  <c r="E31" i="220"/>
  <c r="H31" i="220"/>
  <c r="I31" i="220"/>
  <c r="J31" i="220"/>
  <c r="K31" i="220"/>
  <c r="L31" i="220"/>
  <c r="D32" i="220"/>
  <c r="E32" i="220"/>
  <c r="H32" i="220"/>
  <c r="I32" i="220"/>
  <c r="J32" i="220"/>
  <c r="K32" i="220"/>
  <c r="L32" i="220" s="1"/>
  <c r="D33" i="220"/>
  <c r="E33" i="220"/>
  <c r="H33" i="220"/>
  <c r="I33" i="220"/>
  <c r="J33" i="220"/>
  <c r="K33" i="220"/>
  <c r="L33" i="220"/>
  <c r="D34" i="220"/>
  <c r="E34" i="220"/>
  <c r="H34" i="220"/>
  <c r="I34" i="220"/>
  <c r="J34" i="220"/>
  <c r="K34" i="220"/>
  <c r="L34" i="220" s="1"/>
  <c r="D35" i="220"/>
  <c r="E35" i="220"/>
  <c r="H35" i="220"/>
  <c r="I35" i="220"/>
  <c r="J35" i="220"/>
  <c r="K35" i="220"/>
  <c r="L35" i="220"/>
  <c r="D36" i="220"/>
  <c r="E36" i="220"/>
  <c r="H36" i="220"/>
  <c r="I36" i="220"/>
  <c r="J36" i="220"/>
  <c r="K36" i="220"/>
  <c r="L36" i="220" s="1"/>
  <c r="B37" i="220"/>
  <c r="E37" i="220" s="1"/>
  <c r="C37" i="220"/>
  <c r="D37" i="220"/>
  <c r="F37" i="220"/>
  <c r="I37" i="220" s="1"/>
  <c r="G37" i="220"/>
  <c r="H37" i="220"/>
  <c r="J37" i="220"/>
  <c r="K37" i="220"/>
  <c r="L37" i="220"/>
  <c r="D38" i="220"/>
  <c r="E38" i="220"/>
  <c r="H38" i="220"/>
  <c r="I38" i="220"/>
  <c r="J38" i="220"/>
  <c r="K38" i="220"/>
  <c r="L38" i="220" s="1"/>
  <c r="D39" i="220"/>
  <c r="E39" i="220"/>
  <c r="H39" i="220"/>
  <c r="I39" i="220"/>
  <c r="J39" i="220"/>
  <c r="K39" i="220"/>
  <c r="L39" i="220"/>
  <c r="B41" i="220"/>
  <c r="C41" i="220"/>
  <c r="D41" i="220"/>
  <c r="F41" i="220"/>
  <c r="G41" i="220"/>
  <c r="B42" i="220"/>
  <c r="C42" i="220"/>
  <c r="F42" i="220"/>
  <c r="G42" i="220"/>
  <c r="J42" i="220"/>
  <c r="B43" i="220"/>
  <c r="C43" i="220"/>
  <c r="D43" i="220" s="1"/>
  <c r="F43" i="220"/>
  <c r="G43" i="220"/>
  <c r="H43" i="220"/>
  <c r="K43" i="220"/>
  <c r="B44" i="220"/>
  <c r="C44" i="220"/>
  <c r="F44" i="220"/>
  <c r="G44" i="220"/>
  <c r="I44" i="220"/>
  <c r="K44" i="220"/>
  <c r="B45" i="220"/>
  <c r="C45" i="220"/>
  <c r="F45" i="220"/>
  <c r="I45" i="220" s="1"/>
  <c r="G45" i="220"/>
  <c r="H45" i="220"/>
  <c r="B46" i="220"/>
  <c r="J46" i="220" s="1"/>
  <c r="C46" i="220"/>
  <c r="E46" i="220"/>
  <c r="F46" i="220"/>
  <c r="G46" i="220"/>
  <c r="H46" i="220" s="1"/>
  <c r="B47" i="220"/>
  <c r="E47" i="220" s="1"/>
  <c r="C47" i="220"/>
  <c r="D47" i="220"/>
  <c r="F47" i="220"/>
  <c r="G47" i="220"/>
  <c r="J47" i="220"/>
  <c r="B48" i="220"/>
  <c r="C48" i="220"/>
  <c r="F48" i="220"/>
  <c r="G48" i="220"/>
  <c r="J48" i="220"/>
  <c r="B49" i="220"/>
  <c r="E49" i="220" s="1"/>
  <c r="C49" i="220"/>
  <c r="D49" i="220"/>
  <c r="F49" i="220"/>
  <c r="G49" i="220"/>
  <c r="H49" i="220" s="1"/>
  <c r="K49" i="220"/>
  <c r="B50" i="220"/>
  <c r="C50" i="220"/>
  <c r="F50" i="220"/>
  <c r="G50" i="220"/>
  <c r="J50" i="220"/>
  <c r="B51" i="220"/>
  <c r="C51" i="220"/>
  <c r="D51" i="220" s="1"/>
  <c r="F51" i="220"/>
  <c r="G51" i="220"/>
  <c r="H51" i="220"/>
  <c r="K51" i="220"/>
  <c r="B52" i="220"/>
  <c r="C52" i="220"/>
  <c r="F52" i="220"/>
  <c r="G52" i="220"/>
  <c r="I52" i="220"/>
  <c r="K52" i="220"/>
  <c r="B53" i="220"/>
  <c r="C53" i="220"/>
  <c r="F53" i="220"/>
  <c r="I53" i="220" s="1"/>
  <c r="G53" i="220"/>
  <c r="H53" i="220"/>
  <c r="B54" i="220"/>
  <c r="J54" i="220" s="1"/>
  <c r="C54" i="220"/>
  <c r="E54" i="220"/>
  <c r="F54" i="220"/>
  <c r="G54" i="220"/>
  <c r="H54" i="220" s="1"/>
  <c r="B55" i="220"/>
  <c r="C55" i="220"/>
  <c r="D55" i="220"/>
  <c r="F55" i="220"/>
  <c r="G55" i="220"/>
  <c r="B56" i="220"/>
  <c r="C56" i="220"/>
  <c r="F56" i="220"/>
  <c r="G56" i="220"/>
  <c r="J56" i="220"/>
  <c r="F4" i="219"/>
  <c r="G4" i="219"/>
  <c r="J4" i="219"/>
  <c r="K4" i="219"/>
  <c r="B8" i="219"/>
  <c r="C8" i="219"/>
  <c r="E8" i="219"/>
  <c r="F8" i="219"/>
  <c r="G8" i="219"/>
  <c r="J8" i="219"/>
  <c r="D9" i="219"/>
  <c r="E9" i="219"/>
  <c r="H9" i="219"/>
  <c r="I9" i="219"/>
  <c r="J9" i="219"/>
  <c r="K9" i="219"/>
  <c r="L9" i="219"/>
  <c r="D10" i="219"/>
  <c r="E10" i="219"/>
  <c r="H10" i="219"/>
  <c r="I10" i="219"/>
  <c r="J10" i="219"/>
  <c r="K10" i="219"/>
  <c r="L10" i="219" s="1"/>
  <c r="D11" i="219"/>
  <c r="E11" i="219"/>
  <c r="H11" i="219"/>
  <c r="I11" i="219"/>
  <c r="J11" i="219"/>
  <c r="K11" i="219"/>
  <c r="L11" i="219"/>
  <c r="D12" i="219"/>
  <c r="E12" i="219"/>
  <c r="H12" i="219"/>
  <c r="I12" i="219"/>
  <c r="J12" i="219"/>
  <c r="K12" i="219"/>
  <c r="L12" i="219" s="1"/>
  <c r="D13" i="219"/>
  <c r="E13" i="219"/>
  <c r="H13" i="219"/>
  <c r="I13" i="219"/>
  <c r="J13" i="219"/>
  <c r="K13" i="219"/>
  <c r="L13" i="219"/>
  <c r="D14" i="219"/>
  <c r="E14" i="219"/>
  <c r="H14" i="219"/>
  <c r="I14" i="219"/>
  <c r="J14" i="219"/>
  <c r="K14" i="219"/>
  <c r="L14" i="219" s="1"/>
  <c r="D15" i="219"/>
  <c r="E15" i="219"/>
  <c r="H15" i="219"/>
  <c r="I15" i="219"/>
  <c r="J15" i="219"/>
  <c r="K15" i="219"/>
  <c r="L15" i="219"/>
  <c r="D16" i="219"/>
  <c r="E16" i="219"/>
  <c r="H16" i="219"/>
  <c r="I16" i="219"/>
  <c r="J16" i="219"/>
  <c r="K16" i="219"/>
  <c r="L16" i="219" s="1"/>
  <c r="D17" i="219"/>
  <c r="E17" i="219"/>
  <c r="H17" i="219"/>
  <c r="I17" i="219"/>
  <c r="J17" i="219"/>
  <c r="K17" i="219"/>
  <c r="L17" i="219"/>
  <c r="D18" i="219"/>
  <c r="E18" i="219"/>
  <c r="H18" i="219"/>
  <c r="I18" i="219"/>
  <c r="J18" i="219"/>
  <c r="K18" i="219"/>
  <c r="L18" i="219" s="1"/>
  <c r="B19" i="219"/>
  <c r="E19" i="219" s="1"/>
  <c r="C19" i="219"/>
  <c r="D19" i="219"/>
  <c r="F19" i="219"/>
  <c r="I19" i="219" s="1"/>
  <c r="G19" i="219"/>
  <c r="H19" i="219"/>
  <c r="K19" i="219"/>
  <c r="D20" i="219"/>
  <c r="E20" i="219"/>
  <c r="H20" i="219"/>
  <c r="I20" i="219"/>
  <c r="J20" i="219"/>
  <c r="K20" i="219"/>
  <c r="L20" i="219" s="1"/>
  <c r="D21" i="219"/>
  <c r="E21" i="219"/>
  <c r="H21" i="219"/>
  <c r="I21" i="219"/>
  <c r="J21" i="219"/>
  <c r="K21" i="219"/>
  <c r="L21" i="219"/>
  <c r="D22" i="219"/>
  <c r="E22" i="219"/>
  <c r="H22" i="219"/>
  <c r="I22" i="219"/>
  <c r="J22" i="219"/>
  <c r="K22" i="219"/>
  <c r="L22" i="219" s="1"/>
  <c r="D23" i="219"/>
  <c r="E23" i="219"/>
  <c r="H23" i="219"/>
  <c r="I23" i="219"/>
  <c r="J23" i="219"/>
  <c r="K23" i="219"/>
  <c r="L23" i="219"/>
  <c r="D24" i="219"/>
  <c r="E24" i="219"/>
  <c r="H24" i="219"/>
  <c r="I24" i="219"/>
  <c r="J24" i="219"/>
  <c r="K24" i="219"/>
  <c r="L24" i="219" s="1"/>
  <c r="D25" i="219"/>
  <c r="E25" i="219"/>
  <c r="H25" i="219"/>
  <c r="I25" i="219"/>
  <c r="J25" i="219"/>
  <c r="K25" i="219"/>
  <c r="L25" i="219"/>
  <c r="D26" i="219"/>
  <c r="E26" i="219"/>
  <c r="H26" i="219"/>
  <c r="I26" i="219"/>
  <c r="J26" i="219"/>
  <c r="K26" i="219"/>
  <c r="L26" i="219" s="1"/>
  <c r="D27" i="219"/>
  <c r="E27" i="219"/>
  <c r="H27" i="219"/>
  <c r="I27" i="219"/>
  <c r="J27" i="219"/>
  <c r="K27" i="219"/>
  <c r="L27" i="219"/>
  <c r="D28" i="219"/>
  <c r="E28" i="219"/>
  <c r="H28" i="219"/>
  <c r="I28" i="219"/>
  <c r="J28" i="219"/>
  <c r="K28" i="219"/>
  <c r="L28" i="219" s="1"/>
  <c r="D29" i="219"/>
  <c r="E29" i="219"/>
  <c r="H29" i="219"/>
  <c r="I29" i="219"/>
  <c r="J29" i="219"/>
  <c r="K29" i="219"/>
  <c r="L29" i="219"/>
  <c r="D30" i="219"/>
  <c r="E30" i="219"/>
  <c r="H30" i="219"/>
  <c r="I30" i="219"/>
  <c r="J30" i="219"/>
  <c r="K30" i="219"/>
  <c r="L30" i="219" s="1"/>
  <c r="D31" i="219"/>
  <c r="E31" i="219"/>
  <c r="H31" i="219"/>
  <c r="I31" i="219"/>
  <c r="J31" i="219"/>
  <c r="K31" i="219"/>
  <c r="L31" i="219"/>
  <c r="D32" i="219"/>
  <c r="E32" i="219"/>
  <c r="H32" i="219"/>
  <c r="I32" i="219"/>
  <c r="J32" i="219"/>
  <c r="K32" i="219"/>
  <c r="L32" i="219" s="1"/>
  <c r="D33" i="219"/>
  <c r="E33" i="219"/>
  <c r="H33" i="219"/>
  <c r="I33" i="219"/>
  <c r="J33" i="219"/>
  <c r="K33" i="219"/>
  <c r="L33" i="219"/>
  <c r="D34" i="219"/>
  <c r="E34" i="219"/>
  <c r="H34" i="219"/>
  <c r="I34" i="219"/>
  <c r="J34" i="219"/>
  <c r="K34" i="219"/>
  <c r="L34" i="219" s="1"/>
  <c r="D35" i="219"/>
  <c r="E35" i="219"/>
  <c r="H35" i="219"/>
  <c r="I35" i="219"/>
  <c r="J35" i="219"/>
  <c r="K35" i="219"/>
  <c r="L35" i="219"/>
  <c r="D36" i="219"/>
  <c r="E36" i="219"/>
  <c r="H36" i="219"/>
  <c r="I36" i="219"/>
  <c r="J36" i="219"/>
  <c r="K36" i="219"/>
  <c r="L36" i="219" s="1"/>
  <c r="B37" i="219"/>
  <c r="E37" i="219" s="1"/>
  <c r="C37" i="219"/>
  <c r="D37" i="219"/>
  <c r="F37" i="219"/>
  <c r="I37" i="219" s="1"/>
  <c r="G37" i="219"/>
  <c r="H37" i="219"/>
  <c r="J37" i="219"/>
  <c r="K37" i="219"/>
  <c r="L37" i="219"/>
  <c r="D38" i="219"/>
  <c r="E38" i="219"/>
  <c r="H38" i="219"/>
  <c r="I38" i="219"/>
  <c r="J38" i="219"/>
  <c r="K38" i="219"/>
  <c r="L38" i="219" s="1"/>
  <c r="D39" i="219"/>
  <c r="E39" i="219"/>
  <c r="H39" i="219"/>
  <c r="I39" i="219"/>
  <c r="J39" i="219"/>
  <c r="K39" i="219"/>
  <c r="L39" i="219"/>
  <c r="B40" i="219"/>
  <c r="C40" i="219"/>
  <c r="D40" i="219" s="1"/>
  <c r="E40" i="219"/>
  <c r="F40" i="219"/>
  <c r="G40" i="219"/>
  <c r="H40" i="219" s="1"/>
  <c r="J40" i="219"/>
  <c r="D41" i="219"/>
  <c r="E41" i="219"/>
  <c r="H41" i="219"/>
  <c r="I41" i="219"/>
  <c r="J41" i="219"/>
  <c r="K41" i="219"/>
  <c r="L41" i="219"/>
  <c r="D42" i="219"/>
  <c r="E42" i="219"/>
  <c r="H42" i="219"/>
  <c r="I42" i="219"/>
  <c r="J42" i="219"/>
  <c r="K42" i="219"/>
  <c r="L42" i="219" s="1"/>
  <c r="D43" i="219"/>
  <c r="E43" i="219"/>
  <c r="H43" i="219"/>
  <c r="I43" i="219"/>
  <c r="J43" i="219"/>
  <c r="K43" i="219"/>
  <c r="L43" i="219"/>
  <c r="D44" i="219"/>
  <c r="E44" i="219"/>
  <c r="H44" i="219"/>
  <c r="I44" i="219"/>
  <c r="J44" i="219"/>
  <c r="K44" i="219"/>
  <c r="L44" i="219" s="1"/>
  <c r="D45" i="219"/>
  <c r="E45" i="219"/>
  <c r="H45" i="219"/>
  <c r="I45" i="219"/>
  <c r="J45" i="219"/>
  <c r="K45" i="219"/>
  <c r="L45" i="219"/>
  <c r="D46" i="219"/>
  <c r="E46" i="219"/>
  <c r="H46" i="219"/>
  <c r="I46" i="219"/>
  <c r="J46" i="219"/>
  <c r="K46" i="219"/>
  <c r="L46" i="219" s="1"/>
  <c r="D47" i="219"/>
  <c r="E47" i="219"/>
  <c r="H47" i="219"/>
  <c r="I47" i="219"/>
  <c r="J47" i="219"/>
  <c r="K47" i="219"/>
  <c r="L47" i="219"/>
  <c r="D48" i="219"/>
  <c r="E48" i="219"/>
  <c r="H48" i="219"/>
  <c r="I48" i="219"/>
  <c r="J48" i="219"/>
  <c r="K48" i="219"/>
  <c r="L48" i="219" s="1"/>
  <c r="D49" i="219"/>
  <c r="E49" i="219"/>
  <c r="H49" i="219"/>
  <c r="I49" i="219"/>
  <c r="J49" i="219"/>
  <c r="K49" i="219"/>
  <c r="L49" i="219"/>
  <c r="D50" i="219"/>
  <c r="E50" i="219"/>
  <c r="H50" i="219"/>
  <c r="I50" i="219"/>
  <c r="J50" i="219"/>
  <c r="K50" i="219"/>
  <c r="L50" i="219" s="1"/>
  <c r="D51" i="219"/>
  <c r="E51" i="219"/>
  <c r="H51" i="219"/>
  <c r="I51" i="219"/>
  <c r="J51" i="219"/>
  <c r="K51" i="219"/>
  <c r="L51" i="219"/>
  <c r="D52" i="219"/>
  <c r="E52" i="219"/>
  <c r="H52" i="219"/>
  <c r="I52" i="219"/>
  <c r="J52" i="219"/>
  <c r="K52" i="219"/>
  <c r="L52" i="219" s="1"/>
  <c r="D53" i="219"/>
  <c r="E53" i="219"/>
  <c r="H53" i="219"/>
  <c r="I53" i="219"/>
  <c r="J53" i="219"/>
  <c r="K53" i="219"/>
  <c r="L53" i="219"/>
  <c r="D54" i="219"/>
  <c r="E54" i="219"/>
  <c r="H54" i="219"/>
  <c r="I54" i="219"/>
  <c r="J54" i="219"/>
  <c r="K54" i="219"/>
  <c r="L54" i="219" s="1"/>
  <c r="D55" i="219"/>
  <c r="E55" i="219"/>
  <c r="H55" i="219"/>
  <c r="I55" i="219"/>
  <c r="J55" i="219"/>
  <c r="K55" i="219"/>
  <c r="L55" i="219"/>
  <c r="D56" i="219"/>
  <c r="E56" i="219"/>
  <c r="H56" i="219"/>
  <c r="I56" i="219"/>
  <c r="J56" i="219"/>
  <c r="K56" i="219"/>
  <c r="L56" i="219" s="1"/>
  <c r="F4" i="218"/>
  <c r="G4" i="218"/>
  <c r="J4" i="218"/>
  <c r="K4" i="218"/>
  <c r="B8" i="218"/>
  <c r="C8" i="218"/>
  <c r="E8" i="218"/>
  <c r="F8" i="218"/>
  <c r="G8" i="218"/>
  <c r="J8" i="218"/>
  <c r="D9" i="218"/>
  <c r="E9" i="218"/>
  <c r="H9" i="218"/>
  <c r="I9" i="218"/>
  <c r="J9" i="218"/>
  <c r="K9" i="218"/>
  <c r="L9" i="218"/>
  <c r="D10" i="218"/>
  <c r="E10" i="218"/>
  <c r="H10" i="218"/>
  <c r="I10" i="218"/>
  <c r="J10" i="218"/>
  <c r="K10" i="218"/>
  <c r="L10" i="218" s="1"/>
  <c r="D11" i="218"/>
  <c r="E11" i="218"/>
  <c r="H11" i="218"/>
  <c r="I11" i="218"/>
  <c r="J11" i="218"/>
  <c r="K11" i="218"/>
  <c r="L11" i="218"/>
  <c r="D12" i="218"/>
  <c r="E12" i="218"/>
  <c r="H12" i="218"/>
  <c r="I12" i="218"/>
  <c r="J12" i="218"/>
  <c r="K12" i="218"/>
  <c r="L12" i="218" s="1"/>
  <c r="D13" i="218"/>
  <c r="E13" i="218"/>
  <c r="H13" i="218"/>
  <c r="I13" i="218"/>
  <c r="J13" i="218"/>
  <c r="K13" i="218"/>
  <c r="L13" i="218"/>
  <c r="D14" i="218"/>
  <c r="E14" i="218"/>
  <c r="H14" i="218"/>
  <c r="I14" i="218"/>
  <c r="J14" i="218"/>
  <c r="K14" i="218"/>
  <c r="L14" i="218" s="1"/>
  <c r="D15" i="218"/>
  <c r="E15" i="218"/>
  <c r="H15" i="218"/>
  <c r="I15" i="218"/>
  <c r="J15" i="218"/>
  <c r="K15" i="218"/>
  <c r="L15" i="218"/>
  <c r="D16" i="218"/>
  <c r="E16" i="218"/>
  <c r="H16" i="218"/>
  <c r="I16" i="218"/>
  <c r="J16" i="218"/>
  <c r="K16" i="218"/>
  <c r="L16" i="218" s="1"/>
  <c r="D17" i="218"/>
  <c r="E17" i="218"/>
  <c r="H17" i="218"/>
  <c r="I17" i="218"/>
  <c r="J17" i="218"/>
  <c r="K17" i="218"/>
  <c r="L17" i="218"/>
  <c r="D18" i="218"/>
  <c r="E18" i="218"/>
  <c r="H18" i="218"/>
  <c r="I18" i="218"/>
  <c r="J18" i="218"/>
  <c r="K18" i="218"/>
  <c r="L18" i="218" s="1"/>
  <c r="B19" i="218"/>
  <c r="E19" i="218" s="1"/>
  <c r="C19" i="218"/>
  <c r="D19" i="218"/>
  <c r="F19" i="218"/>
  <c r="I19" i="218" s="1"/>
  <c r="G19" i="218"/>
  <c r="H19" i="218"/>
  <c r="K19" i="218"/>
  <c r="D20" i="218"/>
  <c r="E20" i="218"/>
  <c r="H20" i="218"/>
  <c r="I20" i="218"/>
  <c r="J20" i="218"/>
  <c r="K20" i="218"/>
  <c r="L20" i="218" s="1"/>
  <c r="D21" i="218"/>
  <c r="E21" i="218"/>
  <c r="H21" i="218"/>
  <c r="I21" i="218"/>
  <c r="J21" i="218"/>
  <c r="K21" i="218"/>
  <c r="L21" i="218"/>
  <c r="D22" i="218"/>
  <c r="E22" i="218"/>
  <c r="H22" i="218"/>
  <c r="I22" i="218"/>
  <c r="J22" i="218"/>
  <c r="K22" i="218"/>
  <c r="L22" i="218" s="1"/>
  <c r="D23" i="218"/>
  <c r="E23" i="218"/>
  <c r="H23" i="218"/>
  <c r="I23" i="218"/>
  <c r="J23" i="218"/>
  <c r="K23" i="218"/>
  <c r="L23" i="218"/>
  <c r="D24" i="218"/>
  <c r="E24" i="218"/>
  <c r="H24" i="218"/>
  <c r="I24" i="218"/>
  <c r="J24" i="218"/>
  <c r="K24" i="218"/>
  <c r="L24" i="218" s="1"/>
  <c r="D25" i="218"/>
  <c r="E25" i="218"/>
  <c r="H25" i="218"/>
  <c r="I25" i="218"/>
  <c r="J25" i="218"/>
  <c r="K25" i="218"/>
  <c r="L25" i="218"/>
  <c r="D26" i="218"/>
  <c r="E26" i="218"/>
  <c r="H26" i="218"/>
  <c r="I26" i="218"/>
  <c r="J26" i="218"/>
  <c r="K26" i="218"/>
  <c r="L26" i="218" s="1"/>
  <c r="D27" i="218"/>
  <c r="E27" i="218"/>
  <c r="H27" i="218"/>
  <c r="I27" i="218"/>
  <c r="J27" i="218"/>
  <c r="K27" i="218"/>
  <c r="L27" i="218"/>
  <c r="D28" i="218"/>
  <c r="E28" i="218"/>
  <c r="H28" i="218"/>
  <c r="I28" i="218"/>
  <c r="J28" i="218"/>
  <c r="K28" i="218"/>
  <c r="L28" i="218" s="1"/>
  <c r="D29" i="218"/>
  <c r="E29" i="218"/>
  <c r="H29" i="218"/>
  <c r="I29" i="218"/>
  <c r="J29" i="218"/>
  <c r="K29" i="218"/>
  <c r="L29" i="218"/>
  <c r="D30" i="218"/>
  <c r="E30" i="218"/>
  <c r="H30" i="218"/>
  <c r="I30" i="218"/>
  <c r="J30" i="218"/>
  <c r="K30" i="218"/>
  <c r="L30" i="218" s="1"/>
  <c r="D31" i="218"/>
  <c r="E31" i="218"/>
  <c r="H31" i="218"/>
  <c r="I31" i="218"/>
  <c r="J31" i="218"/>
  <c r="K31" i="218"/>
  <c r="L31" i="218"/>
  <c r="D32" i="218"/>
  <c r="E32" i="218"/>
  <c r="H32" i="218"/>
  <c r="I32" i="218"/>
  <c r="J32" i="218"/>
  <c r="K32" i="218"/>
  <c r="L32" i="218" s="1"/>
  <c r="D33" i="218"/>
  <c r="E33" i="218"/>
  <c r="H33" i="218"/>
  <c r="I33" i="218"/>
  <c r="J33" i="218"/>
  <c r="K33" i="218"/>
  <c r="L33" i="218"/>
  <c r="D34" i="218"/>
  <c r="E34" i="218"/>
  <c r="H34" i="218"/>
  <c r="I34" i="218"/>
  <c r="J34" i="218"/>
  <c r="K34" i="218"/>
  <c r="L34" i="218" s="1"/>
  <c r="D35" i="218"/>
  <c r="E35" i="218"/>
  <c r="H35" i="218"/>
  <c r="I35" i="218"/>
  <c r="J35" i="218"/>
  <c r="K35" i="218"/>
  <c r="L35" i="218"/>
  <c r="D36" i="218"/>
  <c r="E36" i="218"/>
  <c r="H36" i="218"/>
  <c r="I36" i="218"/>
  <c r="J36" i="218"/>
  <c r="K36" i="218"/>
  <c r="L36" i="218" s="1"/>
  <c r="B37" i="218"/>
  <c r="E37" i="218" s="1"/>
  <c r="C37" i="218"/>
  <c r="D37" i="218"/>
  <c r="F37" i="218"/>
  <c r="I37" i="218" s="1"/>
  <c r="G37" i="218"/>
  <c r="H37" i="218"/>
  <c r="J37" i="218"/>
  <c r="K37" i="218"/>
  <c r="L37" i="218"/>
  <c r="D38" i="218"/>
  <c r="E38" i="218"/>
  <c r="H38" i="218"/>
  <c r="I38" i="218"/>
  <c r="J38" i="218"/>
  <c r="K38" i="218"/>
  <c r="L38" i="218" s="1"/>
  <c r="D39" i="218"/>
  <c r="E39" i="218"/>
  <c r="H39" i="218"/>
  <c r="I39" i="218"/>
  <c r="J39" i="218"/>
  <c r="K39" i="218"/>
  <c r="L39" i="218"/>
  <c r="B40" i="218"/>
  <c r="C40" i="218"/>
  <c r="D40" i="218" s="1"/>
  <c r="E40" i="218"/>
  <c r="F40" i="218"/>
  <c r="G40" i="218"/>
  <c r="H40" i="218" s="1"/>
  <c r="J40" i="218"/>
  <c r="D41" i="218"/>
  <c r="E41" i="218"/>
  <c r="H41" i="218"/>
  <c r="I41" i="218"/>
  <c r="J41" i="218"/>
  <c r="K41" i="218"/>
  <c r="L41" i="218"/>
  <c r="D42" i="218"/>
  <c r="E42" i="218"/>
  <c r="H42" i="218"/>
  <c r="I42" i="218"/>
  <c r="J42" i="218"/>
  <c r="K42" i="218"/>
  <c r="L42" i="218" s="1"/>
  <c r="D43" i="218"/>
  <c r="E43" i="218"/>
  <c r="H43" i="218"/>
  <c r="I43" i="218"/>
  <c r="J43" i="218"/>
  <c r="K43" i="218"/>
  <c r="L43" i="218"/>
  <c r="D44" i="218"/>
  <c r="E44" i="218"/>
  <c r="H44" i="218"/>
  <c r="I44" i="218"/>
  <c r="J44" i="218"/>
  <c r="K44" i="218"/>
  <c r="L44" i="218" s="1"/>
  <c r="D45" i="218"/>
  <c r="E45" i="218"/>
  <c r="H45" i="218"/>
  <c r="I45" i="218"/>
  <c r="J45" i="218"/>
  <c r="K45" i="218"/>
  <c r="L45" i="218"/>
  <c r="D46" i="218"/>
  <c r="E46" i="218"/>
  <c r="H46" i="218"/>
  <c r="I46" i="218"/>
  <c r="J46" i="218"/>
  <c r="K46" i="218"/>
  <c r="L46" i="218" s="1"/>
  <c r="D47" i="218"/>
  <c r="E47" i="218"/>
  <c r="H47" i="218"/>
  <c r="I47" i="218"/>
  <c r="J47" i="218"/>
  <c r="K47" i="218"/>
  <c r="L47" i="218"/>
  <c r="D48" i="218"/>
  <c r="E48" i="218"/>
  <c r="H48" i="218"/>
  <c r="I48" i="218"/>
  <c r="J48" i="218"/>
  <c r="K48" i="218"/>
  <c r="L48" i="218" s="1"/>
  <c r="D49" i="218"/>
  <c r="E49" i="218"/>
  <c r="H49" i="218"/>
  <c r="I49" i="218"/>
  <c r="J49" i="218"/>
  <c r="K49" i="218"/>
  <c r="L49" i="218"/>
  <c r="D50" i="218"/>
  <c r="E50" i="218"/>
  <c r="H50" i="218"/>
  <c r="I50" i="218"/>
  <c r="J50" i="218"/>
  <c r="K50" i="218"/>
  <c r="L50" i="218" s="1"/>
  <c r="D51" i="218"/>
  <c r="E51" i="218"/>
  <c r="H51" i="218"/>
  <c r="I51" i="218"/>
  <c r="J51" i="218"/>
  <c r="K51" i="218"/>
  <c r="L51" i="218"/>
  <c r="D52" i="218"/>
  <c r="E52" i="218"/>
  <c r="H52" i="218"/>
  <c r="I52" i="218"/>
  <c r="J52" i="218"/>
  <c r="K52" i="218"/>
  <c r="L52" i="218" s="1"/>
  <c r="D53" i="218"/>
  <c r="E53" i="218"/>
  <c r="H53" i="218"/>
  <c r="I53" i="218"/>
  <c r="J53" i="218"/>
  <c r="K53" i="218"/>
  <c r="L53" i="218"/>
  <c r="D54" i="218"/>
  <c r="E54" i="218"/>
  <c r="H54" i="218"/>
  <c r="I54" i="218"/>
  <c r="J54" i="218"/>
  <c r="K54" i="218"/>
  <c r="L54" i="218" s="1"/>
  <c r="D55" i="218"/>
  <c r="E55" i="218"/>
  <c r="H55" i="218"/>
  <c r="I55" i="218"/>
  <c r="J55" i="218"/>
  <c r="K55" i="218"/>
  <c r="L55" i="218"/>
  <c r="D56" i="218"/>
  <c r="E56" i="218"/>
  <c r="H56" i="218"/>
  <c r="I56" i="218"/>
  <c r="J56" i="218"/>
  <c r="K56" i="218"/>
  <c r="L56" i="218" s="1"/>
  <c r="B57" i="218"/>
  <c r="E57" i="218" s="1"/>
  <c r="C57" i="218"/>
  <c r="D57" i="218"/>
  <c r="F57" i="218"/>
  <c r="I57" i="218" s="1"/>
  <c r="G57" i="218"/>
  <c r="H57" i="218"/>
  <c r="J57" i="218"/>
  <c r="K57" i="218"/>
  <c r="L57" i="218"/>
  <c r="D58" i="218"/>
  <c r="E58" i="218"/>
  <c r="H58" i="218"/>
  <c r="I58" i="218"/>
  <c r="J58" i="218"/>
  <c r="K58" i="218"/>
  <c r="L58" i="218" s="1"/>
  <c r="D59" i="218"/>
  <c r="E59" i="218"/>
  <c r="H59" i="218"/>
  <c r="I59" i="218"/>
  <c r="J59" i="218"/>
  <c r="K59" i="218"/>
  <c r="L59" i="218"/>
  <c r="B9" i="221"/>
  <c r="D9" i="221" s="1"/>
  <c r="C9" i="221"/>
  <c r="K9" i="221" s="1"/>
  <c r="F9" i="221"/>
  <c r="H9" i="221" s="1"/>
  <c r="G9" i="221"/>
  <c r="F10" i="221"/>
  <c r="B11" i="221"/>
  <c r="E11" i="221" s="1"/>
  <c r="C11" i="221"/>
  <c r="F11" i="221"/>
  <c r="F12" i="221"/>
  <c r="G12" i="221"/>
  <c r="H12" i="221" s="1"/>
  <c r="B13" i="221"/>
  <c r="E13" i="221" s="1"/>
  <c r="C13" i="221"/>
  <c r="K13" i="221" s="1"/>
  <c r="F13" i="221"/>
  <c r="G13" i="221"/>
  <c r="B14" i="221"/>
  <c r="B15" i="221"/>
  <c r="F15" i="221"/>
  <c r="B16" i="221"/>
  <c r="F16" i="221"/>
  <c r="F17" i="221"/>
  <c r="G17" i="221"/>
  <c r="H17" i="221" s="1"/>
  <c r="B18" i="221"/>
  <c r="F18" i="221"/>
  <c r="B20" i="221"/>
  <c r="C20" i="221"/>
  <c r="F20" i="221"/>
  <c r="I20" i="221" s="1"/>
  <c r="G20" i="221"/>
  <c r="B21" i="221"/>
  <c r="G21" i="221"/>
  <c r="F22" i="221"/>
  <c r="B23" i="221"/>
  <c r="C23" i="221"/>
  <c r="B24" i="221"/>
  <c r="F24" i="221"/>
  <c r="B25" i="221"/>
  <c r="E25" i="221" s="1"/>
  <c r="C25" i="221"/>
  <c r="K25" i="221" s="1"/>
  <c r="F25" i="221"/>
  <c r="G25" i="221"/>
  <c r="B26" i="221"/>
  <c r="G26" i="221"/>
  <c r="H26" i="221" s="1"/>
  <c r="F27" i="221"/>
  <c r="B28" i="221"/>
  <c r="C28" i="221"/>
  <c r="F28" i="221"/>
  <c r="I28" i="221" s="1"/>
  <c r="G28" i="221"/>
  <c r="B29" i="221"/>
  <c r="F29" i="221"/>
  <c r="F30" i="221"/>
  <c r="G30" i="221"/>
  <c r="B31" i="221"/>
  <c r="F31" i="221"/>
  <c r="G31" i="221"/>
  <c r="B32" i="221"/>
  <c r="C32" i="221"/>
  <c r="F32" i="221"/>
  <c r="C33" i="221"/>
  <c r="F33" i="221"/>
  <c r="B34" i="221"/>
  <c r="C34" i="221"/>
  <c r="D34" i="221" s="1"/>
  <c r="G34" i="221"/>
  <c r="H34" i="221" s="1"/>
  <c r="B35" i="221"/>
  <c r="F35" i="221"/>
  <c r="B36" i="221"/>
  <c r="E36" i="221" s="1"/>
  <c r="C36" i="221"/>
  <c r="F36" i="221"/>
  <c r="B38" i="221"/>
  <c r="C38" i="221"/>
  <c r="F38" i="221"/>
  <c r="B39" i="221"/>
  <c r="F39" i="221"/>
  <c r="I39" i="221" s="1"/>
  <c r="F4" i="213"/>
  <c r="G4" i="213"/>
  <c r="J4" i="213"/>
  <c r="K4" i="213"/>
  <c r="B9" i="213"/>
  <c r="C9" i="213"/>
  <c r="F9" i="213"/>
  <c r="G9" i="213"/>
  <c r="H9" i="213"/>
  <c r="B10" i="213"/>
  <c r="J10" i="213" s="1"/>
  <c r="C10" i="213"/>
  <c r="E10" i="213"/>
  <c r="F10" i="213"/>
  <c r="G10" i="213"/>
  <c r="H10" i="213" s="1"/>
  <c r="B11" i="213"/>
  <c r="E11" i="213" s="1"/>
  <c r="C11" i="213"/>
  <c r="D11" i="213"/>
  <c r="F11" i="213"/>
  <c r="G11" i="213"/>
  <c r="J11" i="213"/>
  <c r="B12" i="213"/>
  <c r="C12" i="213"/>
  <c r="F12" i="213"/>
  <c r="G12" i="213"/>
  <c r="J12" i="213"/>
  <c r="B13" i="213"/>
  <c r="E13" i="213" s="1"/>
  <c r="C13" i="213"/>
  <c r="D13" i="213"/>
  <c r="F13" i="213"/>
  <c r="G13" i="213"/>
  <c r="H13" i="213" s="1"/>
  <c r="K13" i="213"/>
  <c r="B14" i="213"/>
  <c r="C14" i="213"/>
  <c r="F14" i="213"/>
  <c r="G14" i="213"/>
  <c r="J14" i="213"/>
  <c r="B15" i="213"/>
  <c r="C15" i="213"/>
  <c r="D15" i="213" s="1"/>
  <c r="F15" i="213"/>
  <c r="G15" i="213"/>
  <c r="H15" i="213"/>
  <c r="K15" i="213"/>
  <c r="B16" i="213"/>
  <c r="C16" i="213"/>
  <c r="F16" i="213"/>
  <c r="G16" i="213"/>
  <c r="I16" i="213"/>
  <c r="K16" i="213"/>
  <c r="B17" i="213"/>
  <c r="C17" i="213"/>
  <c r="F17" i="213"/>
  <c r="I17" i="213" s="1"/>
  <c r="G17" i="213"/>
  <c r="H17" i="213"/>
  <c r="B19" i="213"/>
  <c r="C19" i="213"/>
  <c r="D19" i="213"/>
  <c r="F19" i="213"/>
  <c r="G19" i="213"/>
  <c r="H19" i="213" s="1"/>
  <c r="K19" i="213"/>
  <c r="B20" i="213"/>
  <c r="C20" i="213"/>
  <c r="F20" i="213"/>
  <c r="G20" i="213"/>
  <c r="J20" i="213"/>
  <c r="B21" i="213"/>
  <c r="C21" i="213"/>
  <c r="D21" i="213" s="1"/>
  <c r="F21" i="213"/>
  <c r="G21" i="213"/>
  <c r="H21" i="213"/>
  <c r="K21" i="213"/>
  <c r="B22" i="213"/>
  <c r="C22" i="213"/>
  <c r="F22" i="213"/>
  <c r="G22" i="213"/>
  <c r="I22" i="213"/>
  <c r="K22" i="213"/>
  <c r="B23" i="213"/>
  <c r="C23" i="213"/>
  <c r="F23" i="213"/>
  <c r="I23" i="213" s="1"/>
  <c r="G23" i="213"/>
  <c r="H23" i="213"/>
  <c r="B24" i="213"/>
  <c r="J24" i="213" s="1"/>
  <c r="C24" i="213"/>
  <c r="E24" i="213"/>
  <c r="F24" i="213"/>
  <c r="G24" i="213"/>
  <c r="H24" i="213" s="1"/>
  <c r="B25" i="213"/>
  <c r="E25" i="213" s="1"/>
  <c r="C25" i="213"/>
  <c r="D25" i="213"/>
  <c r="F25" i="213"/>
  <c r="G25" i="213"/>
  <c r="B26" i="213"/>
  <c r="C26" i="213"/>
  <c r="F26" i="213"/>
  <c r="G26" i="213"/>
  <c r="J26" i="213"/>
  <c r="B27" i="213"/>
  <c r="E27" i="213" s="1"/>
  <c r="C27" i="213"/>
  <c r="D27" i="213"/>
  <c r="F27" i="213"/>
  <c r="G27" i="213"/>
  <c r="H27" i="213" s="1"/>
  <c r="B28" i="213"/>
  <c r="C28" i="213"/>
  <c r="F28" i="213"/>
  <c r="G28" i="213"/>
  <c r="J28" i="213"/>
  <c r="B29" i="213"/>
  <c r="C29" i="213"/>
  <c r="D29" i="213" s="1"/>
  <c r="F29" i="213"/>
  <c r="G29" i="213"/>
  <c r="H29" i="213"/>
  <c r="K29" i="213"/>
  <c r="B30" i="213"/>
  <c r="C30" i="213"/>
  <c r="F30" i="213"/>
  <c r="G30" i="213"/>
  <c r="I30" i="213"/>
  <c r="K30" i="213"/>
  <c r="B31" i="213"/>
  <c r="C31" i="213"/>
  <c r="F31" i="213"/>
  <c r="I31" i="213" s="1"/>
  <c r="G31" i="213"/>
  <c r="H31" i="213"/>
  <c r="B32" i="213"/>
  <c r="J32" i="213" s="1"/>
  <c r="C32" i="213"/>
  <c r="E32" i="213"/>
  <c r="F32" i="213"/>
  <c r="G32" i="213"/>
  <c r="H32" i="213" s="1"/>
  <c r="B33" i="213"/>
  <c r="E33" i="213" s="1"/>
  <c r="C33" i="213"/>
  <c r="D33" i="213"/>
  <c r="F33" i="213"/>
  <c r="G33" i="213"/>
  <c r="J33" i="213"/>
  <c r="B34" i="213"/>
  <c r="C34" i="213"/>
  <c r="F34" i="213"/>
  <c r="G34" i="213"/>
  <c r="J34" i="213"/>
  <c r="B35" i="213"/>
  <c r="C35" i="213"/>
  <c r="E35" i="213"/>
  <c r="F35" i="213"/>
  <c r="G35" i="213"/>
  <c r="J35" i="213"/>
  <c r="B36" i="213"/>
  <c r="E36" i="213" s="1"/>
  <c r="C36" i="213"/>
  <c r="D36" i="213"/>
  <c r="F36" i="213"/>
  <c r="G36" i="213"/>
  <c r="J36" i="213"/>
  <c r="B37" i="213"/>
  <c r="C37" i="213"/>
  <c r="F37" i="213"/>
  <c r="J37" i="213" s="1"/>
  <c r="G37" i="213"/>
  <c r="I37" i="213"/>
  <c r="K37" i="213"/>
  <c r="B39" i="213"/>
  <c r="C39" i="213"/>
  <c r="F39" i="213"/>
  <c r="J39" i="213" s="1"/>
  <c r="G39" i="213"/>
  <c r="I39" i="213"/>
  <c r="K39" i="213"/>
  <c r="B40" i="213"/>
  <c r="C40" i="213"/>
  <c r="D40" i="213" s="1"/>
  <c r="F40" i="213"/>
  <c r="G40" i="213"/>
  <c r="H40" i="213"/>
  <c r="K40" i="213"/>
  <c r="B42" i="213"/>
  <c r="C42" i="213"/>
  <c r="D42" i="213"/>
  <c r="F42" i="213"/>
  <c r="G42" i="213"/>
  <c r="B43" i="213"/>
  <c r="C43" i="213"/>
  <c r="F43" i="213"/>
  <c r="J43" i="213" s="1"/>
  <c r="G43" i="213"/>
  <c r="I43" i="213"/>
  <c r="K43" i="213"/>
  <c r="L43" i="213" s="1"/>
  <c r="B44" i="213"/>
  <c r="C44" i="213"/>
  <c r="D44" i="213" s="1"/>
  <c r="F44" i="213"/>
  <c r="G44" i="213"/>
  <c r="H44" i="213"/>
  <c r="K44" i="213"/>
  <c r="B45" i="213"/>
  <c r="C45" i="213"/>
  <c r="E45" i="213"/>
  <c r="F45" i="213"/>
  <c r="G45" i="213"/>
  <c r="J45" i="213"/>
  <c r="B46" i="213"/>
  <c r="E46" i="213" s="1"/>
  <c r="C46" i="213"/>
  <c r="D46" i="213"/>
  <c r="F46" i="213"/>
  <c r="G46" i="213"/>
  <c r="J46" i="213"/>
  <c r="B47" i="213"/>
  <c r="C47" i="213"/>
  <c r="F47" i="213"/>
  <c r="J47" i="213" s="1"/>
  <c r="G47" i="213"/>
  <c r="I47" i="213"/>
  <c r="K47" i="213"/>
  <c r="B48" i="213"/>
  <c r="C48" i="213"/>
  <c r="D48" i="213" s="1"/>
  <c r="F48" i="213"/>
  <c r="G48" i="213"/>
  <c r="H48" i="213"/>
  <c r="K48" i="213"/>
  <c r="B49" i="213"/>
  <c r="J49" i="213" s="1"/>
  <c r="C49" i="213"/>
  <c r="E49" i="213"/>
  <c r="F49" i="213"/>
  <c r="G49" i="213"/>
  <c r="B50" i="213"/>
  <c r="E50" i="213" s="1"/>
  <c r="C50" i="213"/>
  <c r="D50" i="213"/>
  <c r="F50" i="213"/>
  <c r="G50" i="213"/>
  <c r="B51" i="213"/>
  <c r="C51" i="213"/>
  <c r="F51" i="213"/>
  <c r="J51" i="213" s="1"/>
  <c r="G51" i="213"/>
  <c r="I51" i="213"/>
  <c r="K51" i="213"/>
  <c r="L51" i="213" s="1"/>
  <c r="B52" i="213"/>
  <c r="C52" i="213"/>
  <c r="D52" i="213" s="1"/>
  <c r="F52" i="213"/>
  <c r="G52" i="213"/>
  <c r="H52" i="213"/>
  <c r="K52" i="213"/>
  <c r="B53" i="213"/>
  <c r="C53" i="213"/>
  <c r="E53" i="213"/>
  <c r="F53" i="213"/>
  <c r="G53" i="213"/>
  <c r="J53" i="213"/>
  <c r="B54" i="213"/>
  <c r="E54" i="213" s="1"/>
  <c r="C54" i="213"/>
  <c r="D54" i="213"/>
  <c r="F54" i="213"/>
  <c r="G54" i="213"/>
  <c r="J54" i="213"/>
  <c r="B55" i="213"/>
  <c r="C55" i="213"/>
  <c r="F55" i="213"/>
  <c r="J55" i="213" s="1"/>
  <c r="G55" i="213"/>
  <c r="I55" i="213"/>
  <c r="K55" i="213"/>
  <c r="B56" i="213"/>
  <c r="C56" i="213"/>
  <c r="D56" i="213" s="1"/>
  <c r="F56" i="213"/>
  <c r="G56" i="213"/>
  <c r="H56" i="213"/>
  <c r="K56" i="213"/>
  <c r="B57" i="213"/>
  <c r="J57" i="213" s="1"/>
  <c r="C57" i="213"/>
  <c r="E57" i="213"/>
  <c r="F57" i="213"/>
  <c r="G57" i="213"/>
  <c r="B58" i="213"/>
  <c r="E58" i="213" s="1"/>
  <c r="C58" i="213"/>
  <c r="D58" i="213"/>
  <c r="F58" i="213"/>
  <c r="G58" i="213"/>
  <c r="B59" i="213"/>
  <c r="C59" i="213"/>
  <c r="F59" i="213"/>
  <c r="J59" i="213" s="1"/>
  <c r="G59" i="213"/>
  <c r="I59" i="213"/>
  <c r="K59" i="213"/>
  <c r="L59" i="213" s="1"/>
  <c r="B60" i="213"/>
  <c r="C60" i="213"/>
  <c r="D60" i="213" s="1"/>
  <c r="F60" i="213"/>
  <c r="G60" i="213"/>
  <c r="H60" i="213"/>
  <c r="K60" i="213"/>
  <c r="B61" i="213"/>
  <c r="C61" i="213"/>
  <c r="E61" i="213"/>
  <c r="F61" i="213"/>
  <c r="G61" i="213"/>
  <c r="J61" i="213"/>
  <c r="B62" i="213"/>
  <c r="E62" i="213" s="1"/>
  <c r="C62" i="213"/>
  <c r="D62" i="213"/>
  <c r="F62" i="213"/>
  <c r="G62" i="213"/>
  <c r="J62" i="213"/>
  <c r="F4" i="212"/>
  <c r="G4" i="212"/>
  <c r="J4" i="212"/>
  <c r="K4" i="212"/>
  <c r="B7" i="212"/>
  <c r="F7" i="212"/>
  <c r="J7" i="212"/>
  <c r="B8" i="212"/>
  <c r="C8" i="212"/>
  <c r="E8" i="212"/>
  <c r="F8" i="212"/>
  <c r="G8" i="212"/>
  <c r="J8" i="212"/>
  <c r="D9" i="212"/>
  <c r="E9" i="212"/>
  <c r="H9" i="212"/>
  <c r="I9" i="212"/>
  <c r="J9" i="212"/>
  <c r="K9" i="212"/>
  <c r="L9" i="212"/>
  <c r="D10" i="212"/>
  <c r="E10" i="212"/>
  <c r="H10" i="212"/>
  <c r="I10" i="212"/>
  <c r="J10" i="212"/>
  <c r="K10" i="212"/>
  <c r="L10" i="212" s="1"/>
  <c r="D11" i="212"/>
  <c r="E11" i="212"/>
  <c r="H11" i="212"/>
  <c r="I11" i="212"/>
  <c r="J11" i="212"/>
  <c r="K11" i="212"/>
  <c r="L11" i="212"/>
  <c r="D12" i="212"/>
  <c r="E12" i="212"/>
  <c r="H12" i="212"/>
  <c r="I12" i="212"/>
  <c r="J12" i="212"/>
  <c r="K12" i="212"/>
  <c r="L12" i="212" s="1"/>
  <c r="D13" i="212"/>
  <c r="E13" i="212"/>
  <c r="H13" i="212"/>
  <c r="I13" i="212"/>
  <c r="J13" i="212"/>
  <c r="K13" i="212"/>
  <c r="L13" i="212"/>
  <c r="D14" i="212"/>
  <c r="E14" i="212"/>
  <c r="H14" i="212"/>
  <c r="I14" i="212"/>
  <c r="J14" i="212"/>
  <c r="K14" i="212"/>
  <c r="L14" i="212" s="1"/>
  <c r="D15" i="212"/>
  <c r="E15" i="212"/>
  <c r="H15" i="212"/>
  <c r="I15" i="212"/>
  <c r="J15" i="212"/>
  <c r="K15" i="212"/>
  <c r="L15" i="212"/>
  <c r="D16" i="212"/>
  <c r="E16" i="212"/>
  <c r="H16" i="212"/>
  <c r="I16" i="212"/>
  <c r="J16" i="212"/>
  <c r="K16" i="212"/>
  <c r="L16" i="212" s="1"/>
  <c r="D17" i="212"/>
  <c r="E17" i="212"/>
  <c r="H17" i="212"/>
  <c r="I17" i="212"/>
  <c r="J17" i="212"/>
  <c r="K17" i="212"/>
  <c r="L17" i="212"/>
  <c r="B18" i="212"/>
  <c r="C18" i="212"/>
  <c r="D18" i="212" s="1"/>
  <c r="F18" i="212"/>
  <c r="G18" i="212"/>
  <c r="H18" i="212" s="1"/>
  <c r="I18" i="212"/>
  <c r="J18" i="212"/>
  <c r="K18" i="212"/>
  <c r="L18" i="212" s="1"/>
  <c r="D19" i="212"/>
  <c r="E19" i="212"/>
  <c r="H19" i="212"/>
  <c r="I19" i="212"/>
  <c r="J19" i="212"/>
  <c r="K19" i="212"/>
  <c r="L19" i="212"/>
  <c r="D20" i="212"/>
  <c r="E20" i="212"/>
  <c r="H20" i="212"/>
  <c r="I20" i="212"/>
  <c r="J20" i="212"/>
  <c r="K20" i="212"/>
  <c r="L20" i="212" s="1"/>
  <c r="D21" i="212"/>
  <c r="E21" i="212"/>
  <c r="H21" i="212"/>
  <c r="I21" i="212"/>
  <c r="J21" i="212"/>
  <c r="K21" i="212"/>
  <c r="L21" i="212"/>
  <c r="D22" i="212"/>
  <c r="E22" i="212"/>
  <c r="H22" i="212"/>
  <c r="I22" i="212"/>
  <c r="J22" i="212"/>
  <c r="K22" i="212"/>
  <c r="L22" i="212" s="1"/>
  <c r="D23" i="212"/>
  <c r="E23" i="212"/>
  <c r="H23" i="212"/>
  <c r="I23" i="212"/>
  <c r="J23" i="212"/>
  <c r="K23" i="212"/>
  <c r="L23" i="212"/>
  <c r="D24" i="212"/>
  <c r="E24" i="212"/>
  <c r="H24" i="212"/>
  <c r="I24" i="212"/>
  <c r="J24" i="212"/>
  <c r="K24" i="212"/>
  <c r="L24" i="212" s="1"/>
  <c r="D25" i="212"/>
  <c r="E25" i="212"/>
  <c r="H25" i="212"/>
  <c r="I25" i="212"/>
  <c r="J25" i="212"/>
  <c r="K25" i="212"/>
  <c r="L25" i="212"/>
  <c r="D26" i="212"/>
  <c r="E26" i="212"/>
  <c r="H26" i="212"/>
  <c r="I26" i="212"/>
  <c r="J26" i="212"/>
  <c r="K26" i="212"/>
  <c r="L26" i="212" s="1"/>
  <c r="D27" i="212"/>
  <c r="E27" i="212"/>
  <c r="H27" i="212"/>
  <c r="I27" i="212"/>
  <c r="J27" i="212"/>
  <c r="K27" i="212"/>
  <c r="L27" i="212"/>
  <c r="D28" i="212"/>
  <c r="E28" i="212"/>
  <c r="H28" i="212"/>
  <c r="I28" i="212"/>
  <c r="J28" i="212"/>
  <c r="K28" i="212"/>
  <c r="L28" i="212" s="1"/>
  <c r="D29" i="212"/>
  <c r="E29" i="212"/>
  <c r="H29" i="212"/>
  <c r="I29" i="212"/>
  <c r="J29" i="212"/>
  <c r="K29" i="212"/>
  <c r="L29" i="212"/>
  <c r="D30" i="212"/>
  <c r="E30" i="212"/>
  <c r="H30" i="212"/>
  <c r="I30" i="212"/>
  <c r="J30" i="212"/>
  <c r="K30" i="212"/>
  <c r="L30" i="212" s="1"/>
  <c r="D31" i="212"/>
  <c r="E31" i="212"/>
  <c r="H31" i="212"/>
  <c r="I31" i="212"/>
  <c r="J31" i="212"/>
  <c r="K31" i="212"/>
  <c r="L31" i="212"/>
  <c r="D32" i="212"/>
  <c r="E32" i="212"/>
  <c r="H32" i="212"/>
  <c r="I32" i="212"/>
  <c r="J32" i="212"/>
  <c r="K32" i="212"/>
  <c r="L32" i="212" s="1"/>
  <c r="D33" i="212"/>
  <c r="E33" i="212"/>
  <c r="H33" i="212"/>
  <c r="I33" i="212"/>
  <c r="J33" i="212"/>
  <c r="K33" i="212"/>
  <c r="L33" i="212"/>
  <c r="D34" i="212"/>
  <c r="E34" i="212"/>
  <c r="H34" i="212"/>
  <c r="I34" i="212"/>
  <c r="J34" i="212"/>
  <c r="K34" i="212"/>
  <c r="L34" i="212" s="1"/>
  <c r="D35" i="212"/>
  <c r="E35" i="212"/>
  <c r="H35" i="212"/>
  <c r="I35" i="212"/>
  <c r="J35" i="212"/>
  <c r="K35" i="212"/>
  <c r="L35" i="212"/>
  <c r="D36" i="212"/>
  <c r="E36" i="212"/>
  <c r="H36" i="212"/>
  <c r="I36" i="212"/>
  <c r="J36" i="212"/>
  <c r="K36" i="212"/>
  <c r="L36" i="212" s="1"/>
  <c r="D37" i="212"/>
  <c r="E37" i="212"/>
  <c r="H37" i="212"/>
  <c r="I37" i="212"/>
  <c r="J37" i="212"/>
  <c r="K37" i="212"/>
  <c r="L37" i="212"/>
  <c r="B38" i="212"/>
  <c r="C38" i="212"/>
  <c r="D38" i="212" s="1"/>
  <c r="F38" i="212"/>
  <c r="G38" i="212"/>
  <c r="H38" i="212" s="1"/>
  <c r="I38" i="212"/>
  <c r="J38" i="212"/>
  <c r="K38" i="212"/>
  <c r="L38" i="212" s="1"/>
  <c r="D39" i="212"/>
  <c r="E39" i="212"/>
  <c r="H39" i="212"/>
  <c r="I39" i="212"/>
  <c r="J39" i="212"/>
  <c r="K39" i="212"/>
  <c r="L39" i="212"/>
  <c r="D40" i="212"/>
  <c r="E40" i="212"/>
  <c r="H40" i="212"/>
  <c r="I40" i="212"/>
  <c r="J40" i="212"/>
  <c r="K40" i="212"/>
  <c r="L40" i="212" s="1"/>
  <c r="B42" i="212"/>
  <c r="J42" i="212" s="1"/>
  <c r="C42" i="212"/>
  <c r="E42" i="212"/>
  <c r="F42" i="212"/>
  <c r="G42" i="212"/>
  <c r="B43" i="212"/>
  <c r="E43" i="212" s="1"/>
  <c r="C43" i="212"/>
  <c r="D43" i="212"/>
  <c r="F43" i="212"/>
  <c r="G43" i="212"/>
  <c r="B44" i="212"/>
  <c r="C44" i="212"/>
  <c r="F44" i="212"/>
  <c r="G44" i="212"/>
  <c r="J44" i="212"/>
  <c r="B45" i="212"/>
  <c r="E45" i="212" s="1"/>
  <c r="C45" i="212"/>
  <c r="D45" i="212"/>
  <c r="F45" i="212"/>
  <c r="G45" i="212"/>
  <c r="H45" i="212" s="1"/>
  <c r="B46" i="212"/>
  <c r="C46" i="212"/>
  <c r="F46" i="212"/>
  <c r="G46" i="212"/>
  <c r="J46" i="212"/>
  <c r="B47" i="212"/>
  <c r="C47" i="212"/>
  <c r="D47" i="212" s="1"/>
  <c r="F47" i="212"/>
  <c r="G47" i="212"/>
  <c r="H47" i="212"/>
  <c r="K47" i="212"/>
  <c r="B48" i="212"/>
  <c r="C48" i="212"/>
  <c r="F48" i="212"/>
  <c r="G48" i="212"/>
  <c r="I48" i="212"/>
  <c r="K48" i="212"/>
  <c r="B49" i="212"/>
  <c r="C49" i="212"/>
  <c r="F49" i="212"/>
  <c r="I49" i="212" s="1"/>
  <c r="G49" i="212"/>
  <c r="H49" i="212"/>
  <c r="B50" i="212"/>
  <c r="J50" i="212" s="1"/>
  <c r="C50" i="212"/>
  <c r="E50" i="212"/>
  <c r="F50" i="212"/>
  <c r="G50" i="212"/>
  <c r="H50" i="212" s="1"/>
  <c r="B51" i="212"/>
  <c r="E51" i="212" s="1"/>
  <c r="C51" i="212"/>
  <c r="D51" i="212"/>
  <c r="F51" i="212"/>
  <c r="G51" i="212"/>
  <c r="J51" i="212"/>
  <c r="B52" i="212"/>
  <c r="C52" i="212"/>
  <c r="F52" i="212"/>
  <c r="G52" i="212"/>
  <c r="J52" i="212"/>
  <c r="B53" i="212"/>
  <c r="E53" i="212" s="1"/>
  <c r="C53" i="212"/>
  <c r="D53" i="212"/>
  <c r="F53" i="212"/>
  <c r="G53" i="212"/>
  <c r="H53" i="212" s="1"/>
  <c r="K53" i="212"/>
  <c r="B54" i="212"/>
  <c r="C54" i="212"/>
  <c r="F54" i="212"/>
  <c r="G54" i="212"/>
  <c r="J54" i="212"/>
  <c r="B55" i="212"/>
  <c r="C55" i="212"/>
  <c r="D55" i="212" s="1"/>
  <c r="F55" i="212"/>
  <c r="G55" i="212"/>
  <c r="H55" i="212"/>
  <c r="K55" i="212"/>
  <c r="B56" i="212"/>
  <c r="C56" i="212"/>
  <c r="F56" i="212"/>
  <c r="G56" i="212"/>
  <c r="I56" i="212"/>
  <c r="K56" i="212"/>
  <c r="B57" i="212"/>
  <c r="C57" i="212"/>
  <c r="F57" i="212"/>
  <c r="I57" i="212" s="1"/>
  <c r="G57" i="212"/>
  <c r="H57" i="212"/>
  <c r="B58" i="212"/>
  <c r="J58" i="212" s="1"/>
  <c r="C58" i="212"/>
  <c r="E58" i="212"/>
  <c r="F58" i="212"/>
  <c r="G58" i="212"/>
  <c r="H58" i="212" s="1"/>
  <c r="B59" i="212"/>
  <c r="E59" i="212" s="1"/>
  <c r="C59" i="212"/>
  <c r="D59" i="212"/>
  <c r="F59" i="212"/>
  <c r="G59" i="212"/>
  <c r="B60" i="212"/>
  <c r="C60" i="212"/>
  <c r="D60" i="212" s="1"/>
  <c r="F60" i="212"/>
  <c r="G60" i="212"/>
  <c r="H60" i="212" s="1"/>
  <c r="J60" i="212"/>
  <c r="B61" i="212"/>
  <c r="C61" i="212"/>
  <c r="F61" i="212"/>
  <c r="J61" i="212" s="1"/>
  <c r="G61" i="212"/>
  <c r="I61" i="212"/>
  <c r="K61" i="212"/>
  <c r="B62" i="212"/>
  <c r="C62" i="212"/>
  <c r="D62" i="212" s="1"/>
  <c r="F62" i="212"/>
  <c r="G62" i="212"/>
  <c r="H62" i="212"/>
  <c r="K62" i="212"/>
  <c r="F4" i="211"/>
  <c r="G4" i="211"/>
  <c r="J4" i="211"/>
  <c r="K4" i="211"/>
  <c r="B7" i="211"/>
  <c r="F7" i="211"/>
  <c r="J7" i="211"/>
  <c r="B8" i="211"/>
  <c r="C8" i="211"/>
  <c r="E8" i="211"/>
  <c r="F8" i="211"/>
  <c r="G8" i="211"/>
  <c r="J8" i="211"/>
  <c r="D9" i="211"/>
  <c r="E9" i="211"/>
  <c r="H9" i="211"/>
  <c r="I9" i="211"/>
  <c r="J9" i="211"/>
  <c r="K9" i="211"/>
  <c r="L9" i="211"/>
  <c r="D10" i="211"/>
  <c r="E10" i="211"/>
  <c r="H10" i="211"/>
  <c r="I10" i="211"/>
  <c r="J10" i="211"/>
  <c r="K10" i="211"/>
  <c r="L10" i="211" s="1"/>
  <c r="D11" i="211"/>
  <c r="E11" i="211"/>
  <c r="H11" i="211"/>
  <c r="I11" i="211"/>
  <c r="J11" i="211"/>
  <c r="K11" i="211"/>
  <c r="L11" i="211"/>
  <c r="D12" i="211"/>
  <c r="E12" i="211"/>
  <c r="H12" i="211"/>
  <c r="I12" i="211"/>
  <c r="J12" i="211"/>
  <c r="K12" i="211"/>
  <c r="L12" i="211" s="1"/>
  <c r="D13" i="211"/>
  <c r="E13" i="211"/>
  <c r="H13" i="211"/>
  <c r="I13" i="211"/>
  <c r="J13" i="211"/>
  <c r="K13" i="211"/>
  <c r="L13" i="211"/>
  <c r="D14" i="211"/>
  <c r="E14" i="211"/>
  <c r="H14" i="211"/>
  <c r="I14" i="211"/>
  <c r="J14" i="211"/>
  <c r="K14" i="211"/>
  <c r="L14" i="211" s="1"/>
  <c r="D15" i="211"/>
  <c r="E15" i="211"/>
  <c r="H15" i="211"/>
  <c r="I15" i="211"/>
  <c r="J15" i="211"/>
  <c r="K15" i="211"/>
  <c r="L15" i="211"/>
  <c r="D16" i="211"/>
  <c r="E16" i="211"/>
  <c r="H16" i="211"/>
  <c r="I16" i="211"/>
  <c r="J16" i="211"/>
  <c r="K16" i="211"/>
  <c r="L16" i="211" s="1"/>
  <c r="D17" i="211"/>
  <c r="E17" i="211"/>
  <c r="H17" i="211"/>
  <c r="I17" i="211"/>
  <c r="J17" i="211"/>
  <c r="K17" i="211"/>
  <c r="L17" i="211"/>
  <c r="B18" i="211"/>
  <c r="C18" i="211"/>
  <c r="D18" i="211" s="1"/>
  <c r="F18" i="211"/>
  <c r="G18" i="211"/>
  <c r="H18" i="211" s="1"/>
  <c r="I18" i="211"/>
  <c r="J18" i="211"/>
  <c r="K18" i="211"/>
  <c r="L18" i="211" s="1"/>
  <c r="D19" i="211"/>
  <c r="E19" i="211"/>
  <c r="H19" i="211"/>
  <c r="I19" i="211"/>
  <c r="J19" i="211"/>
  <c r="K19" i="211"/>
  <c r="L19" i="211"/>
  <c r="D20" i="211"/>
  <c r="E20" i="211"/>
  <c r="H20" i="211"/>
  <c r="I20" i="211"/>
  <c r="J20" i="211"/>
  <c r="K20" i="211"/>
  <c r="L20" i="211" s="1"/>
  <c r="D21" i="211"/>
  <c r="E21" i="211"/>
  <c r="H21" i="211"/>
  <c r="I21" i="211"/>
  <c r="J21" i="211"/>
  <c r="K21" i="211"/>
  <c r="L21" i="211"/>
  <c r="D22" i="211"/>
  <c r="E22" i="211"/>
  <c r="H22" i="211"/>
  <c r="I22" i="211"/>
  <c r="J22" i="211"/>
  <c r="K22" i="211"/>
  <c r="L22" i="211" s="1"/>
  <c r="D23" i="211"/>
  <c r="E23" i="211"/>
  <c r="H23" i="211"/>
  <c r="I23" i="211"/>
  <c r="J23" i="211"/>
  <c r="K23" i="211"/>
  <c r="L23" i="211"/>
  <c r="D24" i="211"/>
  <c r="E24" i="211"/>
  <c r="H24" i="211"/>
  <c r="I24" i="211"/>
  <c r="J24" i="211"/>
  <c r="K24" i="211"/>
  <c r="L24" i="211" s="1"/>
  <c r="D25" i="211"/>
  <c r="E25" i="211"/>
  <c r="H25" i="211"/>
  <c r="I25" i="211"/>
  <c r="J25" i="211"/>
  <c r="K25" i="211"/>
  <c r="L25" i="211"/>
  <c r="D26" i="211"/>
  <c r="E26" i="211"/>
  <c r="H26" i="211"/>
  <c r="I26" i="211"/>
  <c r="J26" i="211"/>
  <c r="K26" i="211"/>
  <c r="L26" i="211" s="1"/>
  <c r="D27" i="211"/>
  <c r="E27" i="211"/>
  <c r="H27" i="211"/>
  <c r="I27" i="211"/>
  <c r="J27" i="211"/>
  <c r="K27" i="211"/>
  <c r="L27" i="211"/>
  <c r="D28" i="211"/>
  <c r="E28" i="211"/>
  <c r="H28" i="211"/>
  <c r="I28" i="211"/>
  <c r="J28" i="211"/>
  <c r="K28" i="211"/>
  <c r="L28" i="211" s="1"/>
  <c r="D29" i="211"/>
  <c r="E29" i="211"/>
  <c r="H29" i="211"/>
  <c r="I29" i="211"/>
  <c r="J29" i="211"/>
  <c r="K29" i="211"/>
  <c r="L29" i="211"/>
  <c r="D30" i="211"/>
  <c r="E30" i="211"/>
  <c r="H30" i="211"/>
  <c r="I30" i="211"/>
  <c r="J30" i="211"/>
  <c r="K30" i="211"/>
  <c r="L30" i="211" s="1"/>
  <c r="D31" i="211"/>
  <c r="E31" i="211"/>
  <c r="H31" i="211"/>
  <c r="I31" i="211"/>
  <c r="J31" i="211"/>
  <c r="K31" i="211"/>
  <c r="L31" i="211"/>
  <c r="D32" i="211"/>
  <c r="E32" i="211"/>
  <c r="H32" i="211"/>
  <c r="I32" i="211"/>
  <c r="J32" i="211"/>
  <c r="K32" i="211"/>
  <c r="L32" i="211" s="1"/>
  <c r="D33" i="211"/>
  <c r="E33" i="211"/>
  <c r="H33" i="211"/>
  <c r="I33" i="211"/>
  <c r="J33" i="211"/>
  <c r="K33" i="211"/>
  <c r="L33" i="211"/>
  <c r="D34" i="211"/>
  <c r="E34" i="211"/>
  <c r="H34" i="211"/>
  <c r="I34" i="211"/>
  <c r="J34" i="211"/>
  <c r="K34" i="211"/>
  <c r="L34" i="211" s="1"/>
  <c r="D35" i="211"/>
  <c r="E35" i="211"/>
  <c r="H35" i="211"/>
  <c r="I35" i="211"/>
  <c r="J35" i="211"/>
  <c r="K35" i="211"/>
  <c r="L35" i="211"/>
  <c r="D36" i="211"/>
  <c r="E36" i="211"/>
  <c r="H36" i="211"/>
  <c r="I36" i="211"/>
  <c r="J36" i="211"/>
  <c r="K36" i="211"/>
  <c r="L36" i="211" s="1"/>
  <c r="D37" i="211"/>
  <c r="E37" i="211"/>
  <c r="H37" i="211"/>
  <c r="I37" i="211"/>
  <c r="J37" i="211"/>
  <c r="K37" i="211"/>
  <c r="L37" i="211"/>
  <c r="B38" i="211"/>
  <c r="C38" i="211"/>
  <c r="D38" i="211" s="1"/>
  <c r="F38" i="211"/>
  <c r="G38" i="211"/>
  <c r="H38" i="211" s="1"/>
  <c r="I38" i="211"/>
  <c r="J38" i="211"/>
  <c r="K38" i="211"/>
  <c r="L38" i="211" s="1"/>
  <c r="D39" i="211"/>
  <c r="E39" i="211"/>
  <c r="H39" i="211"/>
  <c r="I39" i="211"/>
  <c r="J39" i="211"/>
  <c r="K39" i="211"/>
  <c r="L39" i="211"/>
  <c r="D40" i="211"/>
  <c r="E40" i="211"/>
  <c r="H40" i="211"/>
  <c r="I40" i="211"/>
  <c r="J40" i="211"/>
  <c r="K40" i="211"/>
  <c r="L40" i="211" s="1"/>
  <c r="B41" i="211"/>
  <c r="E41" i="211" s="1"/>
  <c r="C41" i="211"/>
  <c r="D41" i="211"/>
  <c r="F41" i="211"/>
  <c r="I41" i="211" s="1"/>
  <c r="G41" i="211"/>
  <c r="H41" i="211"/>
  <c r="J41" i="211"/>
  <c r="K41" i="211"/>
  <c r="L41" i="211"/>
  <c r="D42" i="211"/>
  <c r="E42" i="211"/>
  <c r="H42" i="211"/>
  <c r="I42" i="211"/>
  <c r="J42" i="211"/>
  <c r="K42" i="211"/>
  <c r="L42" i="211" s="1"/>
  <c r="D43" i="211"/>
  <c r="E43" i="211"/>
  <c r="H43" i="211"/>
  <c r="I43" i="211"/>
  <c r="J43" i="211"/>
  <c r="K43" i="211"/>
  <c r="L43" i="211"/>
  <c r="D44" i="211"/>
  <c r="E44" i="211"/>
  <c r="H44" i="211"/>
  <c r="I44" i="211"/>
  <c r="J44" i="211"/>
  <c r="K44" i="211"/>
  <c r="L44" i="211" s="1"/>
  <c r="D45" i="211"/>
  <c r="E45" i="211"/>
  <c r="H45" i="211"/>
  <c r="I45" i="211"/>
  <c r="J45" i="211"/>
  <c r="K45" i="211"/>
  <c r="L45" i="211"/>
  <c r="D46" i="211"/>
  <c r="E46" i="211"/>
  <c r="H46" i="211"/>
  <c r="I46" i="211"/>
  <c r="J46" i="211"/>
  <c r="K46" i="211"/>
  <c r="L46" i="211" s="1"/>
  <c r="D47" i="211"/>
  <c r="E47" i="211"/>
  <c r="H47" i="211"/>
  <c r="I47" i="211"/>
  <c r="J47" i="211"/>
  <c r="K47" i="211"/>
  <c r="L47" i="211"/>
  <c r="D48" i="211"/>
  <c r="E48" i="211"/>
  <c r="H48" i="211"/>
  <c r="I48" i="211"/>
  <c r="J48" i="211"/>
  <c r="K48" i="211"/>
  <c r="L48" i="211" s="1"/>
  <c r="D49" i="211"/>
  <c r="E49" i="211"/>
  <c r="H49" i="211"/>
  <c r="I49" i="211"/>
  <c r="J49" i="211"/>
  <c r="K49" i="211"/>
  <c r="L49" i="211"/>
  <c r="D50" i="211"/>
  <c r="E50" i="211"/>
  <c r="H50" i="211"/>
  <c r="I50" i="211"/>
  <c r="J50" i="211"/>
  <c r="K50" i="211"/>
  <c r="L50" i="211" s="1"/>
  <c r="D51" i="211"/>
  <c r="E51" i="211"/>
  <c r="H51" i="211"/>
  <c r="I51" i="211"/>
  <c r="J51" i="211"/>
  <c r="K51" i="211"/>
  <c r="L51" i="211"/>
  <c r="D52" i="211"/>
  <c r="E52" i="211"/>
  <c r="H52" i="211"/>
  <c r="I52" i="211"/>
  <c r="J52" i="211"/>
  <c r="K52" i="211"/>
  <c r="L52" i="211" s="1"/>
  <c r="D53" i="211"/>
  <c r="E53" i="211"/>
  <c r="H53" i="211"/>
  <c r="I53" i="211"/>
  <c r="J53" i="211"/>
  <c r="K53" i="211"/>
  <c r="L53" i="211"/>
  <c r="D54" i="211"/>
  <c r="E54" i="211"/>
  <c r="H54" i="211"/>
  <c r="I54" i="211"/>
  <c r="J54" i="211"/>
  <c r="K54" i="211"/>
  <c r="L54" i="211" s="1"/>
  <c r="D55" i="211"/>
  <c r="E55" i="211"/>
  <c r="H55" i="211"/>
  <c r="I55" i="211"/>
  <c r="J55" i="211"/>
  <c r="K55" i="211"/>
  <c r="L55" i="211"/>
  <c r="D56" i="211"/>
  <c r="E56" i="211"/>
  <c r="H56" i="211"/>
  <c r="I56" i="211"/>
  <c r="J56" i="211"/>
  <c r="K56" i="211"/>
  <c r="L56" i="211" s="1"/>
  <c r="D57" i="211"/>
  <c r="E57" i="211"/>
  <c r="H57" i="211"/>
  <c r="I57" i="211"/>
  <c r="J57" i="211"/>
  <c r="K57" i="211"/>
  <c r="L57" i="211"/>
  <c r="D58" i="211"/>
  <c r="E58" i="211"/>
  <c r="H58" i="211"/>
  <c r="I58" i="211"/>
  <c r="J58" i="211"/>
  <c r="K58" i="211"/>
  <c r="L58" i="211" s="1"/>
  <c r="D59" i="211"/>
  <c r="E59" i="211"/>
  <c r="H59" i="211"/>
  <c r="I59" i="211"/>
  <c r="J59" i="211"/>
  <c r="K59" i="211"/>
  <c r="L59" i="211"/>
  <c r="D60" i="211"/>
  <c r="E60" i="211"/>
  <c r="H60" i="211"/>
  <c r="I60" i="211"/>
  <c r="J60" i="211"/>
  <c r="K60" i="211"/>
  <c r="L60" i="211" s="1"/>
  <c r="D61" i="211"/>
  <c r="E61" i="211"/>
  <c r="H61" i="211"/>
  <c r="I61" i="211"/>
  <c r="J61" i="211"/>
  <c r="K61" i="211"/>
  <c r="L61" i="211"/>
  <c r="D62" i="211"/>
  <c r="E62" i="211"/>
  <c r="H62" i="211"/>
  <c r="I62" i="211"/>
  <c r="J62" i="211"/>
  <c r="K62" i="211"/>
  <c r="L62" i="211" s="1"/>
  <c r="F4" i="210"/>
  <c r="G4" i="210"/>
  <c r="J4" i="210"/>
  <c r="K4" i="210"/>
  <c r="B7" i="210"/>
  <c r="F7" i="210"/>
  <c r="J7" i="210"/>
  <c r="B8" i="210"/>
  <c r="C8" i="210"/>
  <c r="E8" i="210"/>
  <c r="F8" i="210"/>
  <c r="G8" i="210"/>
  <c r="J8" i="210"/>
  <c r="D9" i="210"/>
  <c r="E9" i="210"/>
  <c r="H9" i="210"/>
  <c r="I9" i="210"/>
  <c r="J9" i="210"/>
  <c r="K9" i="210"/>
  <c r="L9" i="210"/>
  <c r="D10" i="210"/>
  <c r="E10" i="210"/>
  <c r="H10" i="210"/>
  <c r="I10" i="210"/>
  <c r="J10" i="210"/>
  <c r="K10" i="210"/>
  <c r="L10" i="210" s="1"/>
  <c r="D11" i="210"/>
  <c r="E11" i="210"/>
  <c r="H11" i="210"/>
  <c r="I11" i="210"/>
  <c r="J11" i="210"/>
  <c r="K11" i="210"/>
  <c r="L11" i="210"/>
  <c r="D12" i="210"/>
  <c r="E12" i="210"/>
  <c r="H12" i="210"/>
  <c r="I12" i="210"/>
  <c r="J12" i="210"/>
  <c r="K12" i="210"/>
  <c r="L12" i="210" s="1"/>
  <c r="D13" i="210"/>
  <c r="E13" i="210"/>
  <c r="H13" i="210"/>
  <c r="I13" i="210"/>
  <c r="J13" i="210"/>
  <c r="K13" i="210"/>
  <c r="L13" i="210"/>
  <c r="D14" i="210"/>
  <c r="E14" i="210"/>
  <c r="H14" i="210"/>
  <c r="I14" i="210"/>
  <c r="J14" i="210"/>
  <c r="K14" i="210"/>
  <c r="L14" i="210" s="1"/>
  <c r="D15" i="210"/>
  <c r="E15" i="210"/>
  <c r="H15" i="210"/>
  <c r="I15" i="210"/>
  <c r="J15" i="210"/>
  <c r="K15" i="210"/>
  <c r="L15" i="210"/>
  <c r="D16" i="210"/>
  <c r="E16" i="210"/>
  <c r="H16" i="210"/>
  <c r="I16" i="210"/>
  <c r="J16" i="210"/>
  <c r="K16" i="210"/>
  <c r="L16" i="210" s="1"/>
  <c r="D17" i="210"/>
  <c r="E17" i="210"/>
  <c r="H17" i="210"/>
  <c r="I17" i="210"/>
  <c r="J17" i="210"/>
  <c r="K17" i="210"/>
  <c r="L17" i="210"/>
  <c r="B18" i="210"/>
  <c r="C18" i="210"/>
  <c r="D18" i="210" s="1"/>
  <c r="F18" i="210"/>
  <c r="G18" i="210"/>
  <c r="H18" i="210" s="1"/>
  <c r="I18" i="210"/>
  <c r="J18" i="210"/>
  <c r="K18" i="210"/>
  <c r="L18" i="210" s="1"/>
  <c r="D19" i="210"/>
  <c r="E19" i="210"/>
  <c r="H19" i="210"/>
  <c r="I19" i="210"/>
  <c r="J19" i="210"/>
  <c r="K19" i="210"/>
  <c r="L19" i="210"/>
  <c r="D20" i="210"/>
  <c r="E20" i="210"/>
  <c r="H20" i="210"/>
  <c r="I20" i="210"/>
  <c r="J20" i="210"/>
  <c r="K20" i="210"/>
  <c r="L20" i="210" s="1"/>
  <c r="D21" i="210"/>
  <c r="E21" i="210"/>
  <c r="H21" i="210"/>
  <c r="I21" i="210"/>
  <c r="J21" i="210"/>
  <c r="K21" i="210"/>
  <c r="L21" i="210"/>
  <c r="D22" i="210"/>
  <c r="E22" i="210"/>
  <c r="H22" i="210"/>
  <c r="I22" i="210"/>
  <c r="J22" i="210"/>
  <c r="K22" i="210"/>
  <c r="L22" i="210" s="1"/>
  <c r="D23" i="210"/>
  <c r="E23" i="210"/>
  <c r="H23" i="210"/>
  <c r="I23" i="210"/>
  <c r="J23" i="210"/>
  <c r="K23" i="210"/>
  <c r="L23" i="210"/>
  <c r="D24" i="210"/>
  <c r="E24" i="210"/>
  <c r="H24" i="210"/>
  <c r="I24" i="210"/>
  <c r="J24" i="210"/>
  <c r="K24" i="210"/>
  <c r="L24" i="210" s="1"/>
  <c r="D25" i="210"/>
  <c r="E25" i="210"/>
  <c r="H25" i="210"/>
  <c r="I25" i="210"/>
  <c r="J25" i="210"/>
  <c r="K25" i="210"/>
  <c r="L25" i="210"/>
  <c r="D26" i="210"/>
  <c r="E26" i="210"/>
  <c r="H26" i="210"/>
  <c r="I26" i="210"/>
  <c r="J26" i="210"/>
  <c r="K26" i="210"/>
  <c r="L26" i="210" s="1"/>
  <c r="D27" i="210"/>
  <c r="E27" i="210"/>
  <c r="H27" i="210"/>
  <c r="I27" i="210"/>
  <c r="J27" i="210"/>
  <c r="K27" i="210"/>
  <c r="L27" i="210"/>
  <c r="D28" i="210"/>
  <c r="E28" i="210"/>
  <c r="H28" i="210"/>
  <c r="I28" i="210"/>
  <c r="J28" i="210"/>
  <c r="K28" i="210"/>
  <c r="L28" i="210" s="1"/>
  <c r="D29" i="210"/>
  <c r="E29" i="210"/>
  <c r="H29" i="210"/>
  <c r="I29" i="210"/>
  <c r="J29" i="210"/>
  <c r="K29" i="210"/>
  <c r="L29" i="210"/>
  <c r="D30" i="210"/>
  <c r="E30" i="210"/>
  <c r="H30" i="210"/>
  <c r="I30" i="210"/>
  <c r="J30" i="210"/>
  <c r="K30" i="210"/>
  <c r="L30" i="210" s="1"/>
  <c r="D31" i="210"/>
  <c r="E31" i="210"/>
  <c r="H31" i="210"/>
  <c r="I31" i="210"/>
  <c r="J31" i="210"/>
  <c r="K31" i="210"/>
  <c r="L31" i="210"/>
  <c r="D32" i="210"/>
  <c r="E32" i="210"/>
  <c r="H32" i="210"/>
  <c r="I32" i="210"/>
  <c r="J32" i="210"/>
  <c r="K32" i="210"/>
  <c r="L32" i="210" s="1"/>
  <c r="D33" i="210"/>
  <c r="E33" i="210"/>
  <c r="H33" i="210"/>
  <c r="I33" i="210"/>
  <c r="J33" i="210"/>
  <c r="K33" i="210"/>
  <c r="L33" i="210"/>
  <c r="D34" i="210"/>
  <c r="E34" i="210"/>
  <c r="H34" i="210"/>
  <c r="I34" i="210"/>
  <c r="J34" i="210"/>
  <c r="K34" i="210"/>
  <c r="L34" i="210" s="1"/>
  <c r="D35" i="210"/>
  <c r="E35" i="210"/>
  <c r="H35" i="210"/>
  <c r="I35" i="210"/>
  <c r="J35" i="210"/>
  <c r="K35" i="210"/>
  <c r="L35" i="210"/>
  <c r="D36" i="210"/>
  <c r="E36" i="210"/>
  <c r="H36" i="210"/>
  <c r="I36" i="210"/>
  <c r="J36" i="210"/>
  <c r="K36" i="210"/>
  <c r="L36" i="210" s="1"/>
  <c r="D37" i="210"/>
  <c r="E37" i="210"/>
  <c r="H37" i="210"/>
  <c r="I37" i="210"/>
  <c r="J37" i="210"/>
  <c r="K37" i="210"/>
  <c r="L37" i="210"/>
  <c r="B38" i="210"/>
  <c r="C38" i="210"/>
  <c r="D38" i="210" s="1"/>
  <c r="F38" i="210"/>
  <c r="G38" i="210"/>
  <c r="H38" i="210" s="1"/>
  <c r="I38" i="210"/>
  <c r="J38" i="210"/>
  <c r="K38" i="210"/>
  <c r="L38" i="210" s="1"/>
  <c r="D39" i="210"/>
  <c r="E39" i="210"/>
  <c r="H39" i="210"/>
  <c r="I39" i="210"/>
  <c r="J39" i="210"/>
  <c r="K39" i="210"/>
  <c r="L39" i="210"/>
  <c r="D40" i="210"/>
  <c r="E40" i="210"/>
  <c r="H40" i="210"/>
  <c r="I40" i="210"/>
  <c r="J40" i="210"/>
  <c r="K40" i="210"/>
  <c r="L40" i="210" s="1"/>
  <c r="B41" i="210"/>
  <c r="E41" i="210" s="1"/>
  <c r="C41" i="210"/>
  <c r="D41" i="210"/>
  <c r="F41" i="210"/>
  <c r="I41" i="210" s="1"/>
  <c r="G41" i="210"/>
  <c r="H41" i="210"/>
  <c r="J41" i="210"/>
  <c r="K41" i="210"/>
  <c r="L41" i="210"/>
  <c r="D42" i="210"/>
  <c r="E42" i="210"/>
  <c r="H42" i="210"/>
  <c r="I42" i="210"/>
  <c r="J42" i="210"/>
  <c r="K42" i="210"/>
  <c r="L42" i="210" s="1"/>
  <c r="D43" i="210"/>
  <c r="E43" i="210"/>
  <c r="H43" i="210"/>
  <c r="I43" i="210"/>
  <c r="J43" i="210"/>
  <c r="K43" i="210"/>
  <c r="L43" i="210"/>
  <c r="D44" i="210"/>
  <c r="E44" i="210"/>
  <c r="H44" i="210"/>
  <c r="I44" i="210"/>
  <c r="J44" i="210"/>
  <c r="K44" i="210"/>
  <c r="L44" i="210" s="1"/>
  <c r="D45" i="210"/>
  <c r="E45" i="210"/>
  <c r="H45" i="210"/>
  <c r="I45" i="210"/>
  <c r="J45" i="210"/>
  <c r="K45" i="210"/>
  <c r="L45" i="210"/>
  <c r="D46" i="210"/>
  <c r="E46" i="210"/>
  <c r="H46" i="210"/>
  <c r="I46" i="210"/>
  <c r="J46" i="210"/>
  <c r="K46" i="210"/>
  <c r="L46" i="210" s="1"/>
  <c r="D47" i="210"/>
  <c r="E47" i="210"/>
  <c r="H47" i="210"/>
  <c r="I47" i="210"/>
  <c r="J47" i="210"/>
  <c r="K47" i="210"/>
  <c r="L47" i="210"/>
  <c r="D48" i="210"/>
  <c r="E48" i="210"/>
  <c r="H48" i="210"/>
  <c r="I48" i="210"/>
  <c r="J48" i="210"/>
  <c r="K48" i="210"/>
  <c r="L48" i="210" s="1"/>
  <c r="D49" i="210"/>
  <c r="E49" i="210"/>
  <c r="H49" i="210"/>
  <c r="I49" i="210"/>
  <c r="J49" i="210"/>
  <c r="K49" i="210"/>
  <c r="L49" i="210"/>
  <c r="D50" i="210"/>
  <c r="E50" i="210"/>
  <c r="H50" i="210"/>
  <c r="I50" i="210"/>
  <c r="J50" i="210"/>
  <c r="K50" i="210"/>
  <c r="L50" i="210" s="1"/>
  <c r="D51" i="210"/>
  <c r="E51" i="210"/>
  <c r="H51" i="210"/>
  <c r="I51" i="210"/>
  <c r="J51" i="210"/>
  <c r="K51" i="210"/>
  <c r="L51" i="210"/>
  <c r="D52" i="210"/>
  <c r="E52" i="210"/>
  <c r="H52" i="210"/>
  <c r="I52" i="210"/>
  <c r="J52" i="210"/>
  <c r="K52" i="210"/>
  <c r="L52" i="210" s="1"/>
  <c r="D53" i="210"/>
  <c r="E53" i="210"/>
  <c r="H53" i="210"/>
  <c r="I53" i="210"/>
  <c r="J53" i="210"/>
  <c r="K53" i="210"/>
  <c r="L53" i="210"/>
  <c r="D54" i="210"/>
  <c r="E54" i="210"/>
  <c r="H54" i="210"/>
  <c r="I54" i="210"/>
  <c r="J54" i="210"/>
  <c r="K54" i="210"/>
  <c r="L54" i="210" s="1"/>
  <c r="D55" i="210"/>
  <c r="E55" i="210"/>
  <c r="H55" i="210"/>
  <c r="I55" i="210"/>
  <c r="J55" i="210"/>
  <c r="K55" i="210"/>
  <c r="L55" i="210"/>
  <c r="D56" i="210"/>
  <c r="E56" i="210"/>
  <c r="H56" i="210"/>
  <c r="I56" i="210"/>
  <c r="J56" i="210"/>
  <c r="K56" i="210"/>
  <c r="L56" i="210" s="1"/>
  <c r="D57" i="210"/>
  <c r="E57" i="210"/>
  <c r="H57" i="210"/>
  <c r="I57" i="210"/>
  <c r="J57" i="210"/>
  <c r="K57" i="210"/>
  <c r="L57" i="210"/>
  <c r="D58" i="210"/>
  <c r="E58" i="210"/>
  <c r="H58" i="210"/>
  <c r="I58" i="210"/>
  <c r="J58" i="210"/>
  <c r="K58" i="210"/>
  <c r="L58" i="210" s="1"/>
  <c r="D59" i="210"/>
  <c r="E59" i="210"/>
  <c r="H59" i="210"/>
  <c r="I59" i="210"/>
  <c r="J59" i="210"/>
  <c r="K59" i="210"/>
  <c r="L59" i="210"/>
  <c r="D60" i="210"/>
  <c r="E60" i="210"/>
  <c r="H60" i="210"/>
  <c r="I60" i="210"/>
  <c r="J60" i="210"/>
  <c r="K60" i="210"/>
  <c r="L60" i="210" s="1"/>
  <c r="D61" i="210"/>
  <c r="E61" i="210"/>
  <c r="H61" i="210"/>
  <c r="I61" i="210"/>
  <c r="J61" i="210"/>
  <c r="K61" i="210"/>
  <c r="L61" i="210"/>
  <c r="D62" i="210"/>
  <c r="E62" i="210"/>
  <c r="H62" i="210"/>
  <c r="I62" i="210"/>
  <c r="J62" i="210"/>
  <c r="K62" i="210"/>
  <c r="L62" i="210" s="1"/>
  <c r="B63" i="210"/>
  <c r="E63" i="210" s="1"/>
  <c r="C63" i="210"/>
  <c r="D63" i="210"/>
  <c r="F63" i="210"/>
  <c r="I63" i="210" s="1"/>
  <c r="G63" i="210"/>
  <c r="H63" i="210"/>
  <c r="K63" i="210"/>
  <c r="D64" i="210"/>
  <c r="E64" i="210"/>
  <c r="H64" i="210"/>
  <c r="I64" i="210"/>
  <c r="J64" i="210"/>
  <c r="K64" i="210"/>
  <c r="L64" i="210" s="1"/>
  <c r="D65" i="210"/>
  <c r="E65" i="210"/>
  <c r="H65" i="210"/>
  <c r="I65" i="210"/>
  <c r="J65" i="210"/>
  <c r="K65" i="210"/>
  <c r="L65" i="210"/>
  <c r="F4" i="209"/>
  <c r="G4" i="209"/>
  <c r="J4" i="209"/>
  <c r="K4" i="209"/>
  <c r="B9" i="209"/>
  <c r="C9" i="209"/>
  <c r="D9" i="209"/>
  <c r="F9" i="209"/>
  <c r="G9" i="209"/>
  <c r="H9" i="209" s="1"/>
  <c r="B10" i="209"/>
  <c r="C10" i="209"/>
  <c r="F10" i="209"/>
  <c r="G10" i="209"/>
  <c r="J10" i="209"/>
  <c r="B11" i="209"/>
  <c r="C11" i="209"/>
  <c r="D11" i="209" s="1"/>
  <c r="F11" i="209"/>
  <c r="G11" i="209"/>
  <c r="H11" i="209"/>
  <c r="K11" i="209"/>
  <c r="B12" i="209"/>
  <c r="C12" i="209"/>
  <c r="F12" i="209"/>
  <c r="G12" i="209"/>
  <c r="I12" i="209"/>
  <c r="K12" i="209"/>
  <c r="B13" i="209"/>
  <c r="C13" i="209"/>
  <c r="F13" i="209"/>
  <c r="I13" i="209" s="1"/>
  <c r="G13" i="209"/>
  <c r="H13" i="209"/>
  <c r="B14" i="209"/>
  <c r="J14" i="209" s="1"/>
  <c r="C14" i="209"/>
  <c r="E14" i="209"/>
  <c r="F14" i="209"/>
  <c r="G14" i="209"/>
  <c r="H14" i="209" s="1"/>
  <c r="B15" i="209"/>
  <c r="E15" i="209" s="1"/>
  <c r="C15" i="209"/>
  <c r="D15" i="209"/>
  <c r="F15" i="209"/>
  <c r="G15" i="209"/>
  <c r="J15" i="209"/>
  <c r="B16" i="209"/>
  <c r="C16" i="209"/>
  <c r="F16" i="209"/>
  <c r="G16" i="209"/>
  <c r="J16" i="209"/>
  <c r="B17" i="209"/>
  <c r="E17" i="209" s="1"/>
  <c r="C17" i="209"/>
  <c r="D17" i="209"/>
  <c r="F17" i="209"/>
  <c r="G17" i="209"/>
  <c r="H17" i="209" s="1"/>
  <c r="K17" i="209"/>
  <c r="B19" i="209"/>
  <c r="C19" i="209"/>
  <c r="F19" i="209"/>
  <c r="G19" i="209"/>
  <c r="H19" i="209"/>
  <c r="B20" i="209"/>
  <c r="J20" i="209" s="1"/>
  <c r="C20" i="209"/>
  <c r="E20" i="209"/>
  <c r="F20" i="209"/>
  <c r="G20" i="209"/>
  <c r="H20" i="209" s="1"/>
  <c r="B21" i="209"/>
  <c r="E21" i="209" s="1"/>
  <c r="C21" i="209"/>
  <c r="D21" i="209"/>
  <c r="F21" i="209"/>
  <c r="G21" i="209"/>
  <c r="J21" i="209"/>
  <c r="B22" i="209"/>
  <c r="C22" i="209"/>
  <c r="F22" i="209"/>
  <c r="G22" i="209"/>
  <c r="J22" i="209"/>
  <c r="B23" i="209"/>
  <c r="E23" i="209" s="1"/>
  <c r="C23" i="209"/>
  <c r="D23" i="209"/>
  <c r="F23" i="209"/>
  <c r="G23" i="209"/>
  <c r="H23" i="209" s="1"/>
  <c r="B24" i="209"/>
  <c r="C24" i="209"/>
  <c r="F24" i="209"/>
  <c r="G24" i="209"/>
  <c r="J24" i="209"/>
  <c r="B25" i="209"/>
  <c r="C25" i="209"/>
  <c r="D25" i="209" s="1"/>
  <c r="F25" i="209"/>
  <c r="G25" i="209"/>
  <c r="H25" i="209"/>
  <c r="K25" i="209"/>
  <c r="B26" i="209"/>
  <c r="C26" i="209"/>
  <c r="F26" i="209"/>
  <c r="G26" i="209"/>
  <c r="I26" i="209"/>
  <c r="K26" i="209"/>
  <c r="B27" i="209"/>
  <c r="C27" i="209"/>
  <c r="F27" i="209"/>
  <c r="I27" i="209" s="1"/>
  <c r="G27" i="209"/>
  <c r="H27" i="209"/>
  <c r="B28" i="209"/>
  <c r="J28" i="209" s="1"/>
  <c r="C28" i="209"/>
  <c r="E28" i="209"/>
  <c r="F28" i="209"/>
  <c r="G28" i="209"/>
  <c r="H28" i="209" s="1"/>
  <c r="B29" i="209"/>
  <c r="E29" i="209" s="1"/>
  <c r="C29" i="209"/>
  <c r="D29" i="209"/>
  <c r="F29" i="209"/>
  <c r="G29" i="209"/>
  <c r="J29" i="209"/>
  <c r="B30" i="209"/>
  <c r="C30" i="209"/>
  <c r="F30" i="209"/>
  <c r="G30" i="209"/>
  <c r="J30" i="209"/>
  <c r="B31" i="209"/>
  <c r="E31" i="209" s="1"/>
  <c r="C31" i="209"/>
  <c r="D31" i="209"/>
  <c r="F31" i="209"/>
  <c r="G31" i="209"/>
  <c r="H31" i="209" s="1"/>
  <c r="B32" i="209"/>
  <c r="C32" i="209"/>
  <c r="F32" i="209"/>
  <c r="G32" i="209"/>
  <c r="J32" i="209"/>
  <c r="B33" i="209"/>
  <c r="C33" i="209"/>
  <c r="D33" i="209" s="1"/>
  <c r="F33" i="209"/>
  <c r="G33" i="209"/>
  <c r="H33" i="209"/>
  <c r="K33" i="209"/>
  <c r="B34" i="209"/>
  <c r="C34" i="209"/>
  <c r="F34" i="209"/>
  <c r="G34" i="209"/>
  <c r="I34" i="209"/>
  <c r="K34" i="209"/>
  <c r="B35" i="209"/>
  <c r="C35" i="209"/>
  <c r="F35" i="209"/>
  <c r="J35" i="209" s="1"/>
  <c r="G35" i="209"/>
  <c r="I35" i="209"/>
  <c r="K35" i="209"/>
  <c r="L35" i="209" s="1"/>
  <c r="B36" i="209"/>
  <c r="C36" i="209"/>
  <c r="D36" i="209" s="1"/>
  <c r="F36" i="209"/>
  <c r="I36" i="209" s="1"/>
  <c r="G36" i="209"/>
  <c r="H36" i="209"/>
  <c r="K36" i="209"/>
  <c r="B37" i="209"/>
  <c r="C37" i="209"/>
  <c r="E37" i="209"/>
  <c r="F37" i="209"/>
  <c r="G37" i="209"/>
  <c r="H37" i="209" s="1"/>
  <c r="J37" i="209"/>
  <c r="B39" i="209"/>
  <c r="C39" i="209"/>
  <c r="E39" i="209"/>
  <c r="F39" i="209"/>
  <c r="G39" i="209"/>
  <c r="J39" i="209"/>
  <c r="B40" i="209"/>
  <c r="E40" i="209" s="1"/>
  <c r="C40" i="209"/>
  <c r="D40" i="209"/>
  <c r="F40" i="209"/>
  <c r="G40" i="209"/>
  <c r="H40" i="209" s="1"/>
  <c r="J40" i="209"/>
  <c r="B42" i="209"/>
  <c r="C42" i="209"/>
  <c r="D42" i="209" s="1"/>
  <c r="F42" i="209"/>
  <c r="G42" i="209"/>
  <c r="H42" i="209"/>
  <c r="K42" i="209"/>
  <c r="B43" i="209"/>
  <c r="C43" i="209"/>
  <c r="E43" i="209"/>
  <c r="F43" i="209"/>
  <c r="G43" i="209"/>
  <c r="H43" i="209" s="1"/>
  <c r="J43" i="209"/>
  <c r="B44" i="209"/>
  <c r="E44" i="209" s="1"/>
  <c r="C44" i="209"/>
  <c r="D44" i="209"/>
  <c r="F44" i="209"/>
  <c r="G44" i="209"/>
  <c r="H44" i="209" s="1"/>
  <c r="J44" i="209"/>
  <c r="B45" i="209"/>
  <c r="C45" i="209"/>
  <c r="D45" i="209" s="1"/>
  <c r="F45" i="209"/>
  <c r="J45" i="209" s="1"/>
  <c r="G45" i="209"/>
  <c r="I45" i="209"/>
  <c r="K45" i="209"/>
  <c r="B46" i="209"/>
  <c r="C46" i="209"/>
  <c r="D46" i="209" s="1"/>
  <c r="F46" i="209"/>
  <c r="I46" i="209" s="1"/>
  <c r="G46" i="209"/>
  <c r="H46" i="209"/>
  <c r="K46" i="209"/>
  <c r="B47" i="209"/>
  <c r="C47" i="209"/>
  <c r="E47" i="209"/>
  <c r="F47" i="209"/>
  <c r="G47" i="209"/>
  <c r="H47" i="209" s="1"/>
  <c r="J47" i="209"/>
  <c r="B48" i="209"/>
  <c r="E48" i="209" s="1"/>
  <c r="C48" i="209"/>
  <c r="D48" i="209"/>
  <c r="F48" i="209"/>
  <c r="G48" i="209"/>
  <c r="H48" i="209" s="1"/>
  <c r="J48" i="209"/>
  <c r="B49" i="209"/>
  <c r="C49" i="209"/>
  <c r="D49" i="209" s="1"/>
  <c r="F49" i="209"/>
  <c r="J49" i="209" s="1"/>
  <c r="G49" i="209"/>
  <c r="I49" i="209"/>
  <c r="K49" i="209"/>
  <c r="B50" i="209"/>
  <c r="C50" i="209"/>
  <c r="D50" i="209" s="1"/>
  <c r="F50" i="209"/>
  <c r="I50" i="209" s="1"/>
  <c r="G50" i="209"/>
  <c r="H50" i="209"/>
  <c r="K50" i="209"/>
  <c r="B51" i="209"/>
  <c r="C51" i="209"/>
  <c r="E51" i="209"/>
  <c r="F51" i="209"/>
  <c r="G51" i="209"/>
  <c r="H51" i="209" s="1"/>
  <c r="J51" i="209"/>
  <c r="B52" i="209"/>
  <c r="E52" i="209" s="1"/>
  <c r="C52" i="209"/>
  <c r="D52" i="209"/>
  <c r="F52" i="209"/>
  <c r="G52" i="209"/>
  <c r="H52" i="209" s="1"/>
  <c r="J52" i="209"/>
  <c r="B53" i="209"/>
  <c r="C53" i="209"/>
  <c r="D53" i="209" s="1"/>
  <c r="F53" i="209"/>
  <c r="J53" i="209" s="1"/>
  <c r="G53" i="209"/>
  <c r="I53" i="209"/>
  <c r="K53" i="209"/>
  <c r="B54" i="209"/>
  <c r="C54" i="209"/>
  <c r="D54" i="209" s="1"/>
  <c r="F54" i="209"/>
  <c r="I54" i="209" s="1"/>
  <c r="G54" i="209"/>
  <c r="J54" i="209"/>
  <c r="B55" i="209"/>
  <c r="C55" i="209"/>
  <c r="D55" i="209" s="1"/>
  <c r="F55" i="209"/>
  <c r="G55" i="209"/>
  <c r="J55" i="209"/>
  <c r="B56" i="209"/>
  <c r="E56" i="209" s="1"/>
  <c r="C56" i="209"/>
  <c r="F56" i="209"/>
  <c r="I56" i="209" s="1"/>
  <c r="G56" i="209"/>
  <c r="H56" i="209"/>
  <c r="K56" i="209"/>
  <c r="B57" i="209"/>
  <c r="C57" i="209"/>
  <c r="E57" i="209"/>
  <c r="F57" i="209"/>
  <c r="G57" i="209"/>
  <c r="H57" i="209" s="1"/>
  <c r="J57" i="209"/>
  <c r="B58" i="209"/>
  <c r="E58" i="209" s="1"/>
  <c r="C58" i="209"/>
  <c r="D58" i="209"/>
  <c r="F58" i="209"/>
  <c r="G58" i="209"/>
  <c r="H58" i="209" s="1"/>
  <c r="J58" i="209"/>
  <c r="B59" i="209"/>
  <c r="C59" i="209"/>
  <c r="D59" i="209" s="1"/>
  <c r="F59" i="209"/>
  <c r="J59" i="209" s="1"/>
  <c r="G59" i="209"/>
  <c r="I59" i="209"/>
  <c r="K59" i="209"/>
  <c r="B60" i="209"/>
  <c r="C60" i="209"/>
  <c r="K60" i="209" s="1"/>
  <c r="F60" i="209"/>
  <c r="G60" i="209"/>
  <c r="H60" i="209" s="1"/>
  <c r="J60" i="209"/>
  <c r="B61" i="209"/>
  <c r="C61" i="209"/>
  <c r="F61" i="209"/>
  <c r="G61" i="209"/>
  <c r="J61" i="209"/>
  <c r="K61" i="209"/>
  <c r="B62" i="209"/>
  <c r="E62" i="209" s="1"/>
  <c r="C62" i="209"/>
  <c r="D62" i="209"/>
  <c r="F62" i="209"/>
  <c r="G62" i="209"/>
  <c r="K62" i="209"/>
  <c r="F4" i="208"/>
  <c r="G4" i="208"/>
  <c r="J4" i="208"/>
  <c r="K4" i="208"/>
  <c r="B7" i="208"/>
  <c r="F7" i="208"/>
  <c r="J7" i="208"/>
  <c r="B8" i="208"/>
  <c r="C8" i="208"/>
  <c r="E8" i="208"/>
  <c r="F8" i="208"/>
  <c r="G8" i="208"/>
  <c r="J8" i="208"/>
  <c r="D9" i="208"/>
  <c r="E9" i="208"/>
  <c r="H9" i="208"/>
  <c r="I9" i="208"/>
  <c r="J9" i="208"/>
  <c r="L9" i="208" s="1"/>
  <c r="K9" i="208"/>
  <c r="D10" i="208"/>
  <c r="E10" i="208"/>
  <c r="H10" i="208"/>
  <c r="I10" i="208"/>
  <c r="J10" i="208"/>
  <c r="K10" i="208"/>
  <c r="L10" i="208" s="1"/>
  <c r="D11" i="208"/>
  <c r="E11" i="208"/>
  <c r="H11" i="208"/>
  <c r="I11" i="208"/>
  <c r="J11" i="208"/>
  <c r="K11" i="208"/>
  <c r="L11" i="208"/>
  <c r="D12" i="208"/>
  <c r="E12" i="208"/>
  <c r="H12" i="208"/>
  <c r="I12" i="208"/>
  <c r="J12" i="208"/>
  <c r="K12" i="208"/>
  <c r="L12" i="208" s="1"/>
  <c r="D13" i="208"/>
  <c r="E13" i="208"/>
  <c r="H13" i="208"/>
  <c r="I13" i="208"/>
  <c r="J13" i="208"/>
  <c r="L13" i="208" s="1"/>
  <c r="K13" i="208"/>
  <c r="D14" i="208"/>
  <c r="E14" i="208"/>
  <c r="H14" i="208"/>
  <c r="I14" i="208"/>
  <c r="J14" i="208"/>
  <c r="K14" i="208"/>
  <c r="L14" i="208" s="1"/>
  <c r="D15" i="208"/>
  <c r="E15" i="208"/>
  <c r="H15" i="208"/>
  <c r="I15" i="208"/>
  <c r="J15" i="208"/>
  <c r="K15" i="208"/>
  <c r="L15" i="208"/>
  <c r="D16" i="208"/>
  <c r="E16" i="208"/>
  <c r="H16" i="208"/>
  <c r="I16" i="208"/>
  <c r="J16" i="208"/>
  <c r="K16" i="208"/>
  <c r="L16" i="208" s="1"/>
  <c r="D17" i="208"/>
  <c r="E17" i="208"/>
  <c r="H17" i="208"/>
  <c r="I17" i="208"/>
  <c r="J17" i="208"/>
  <c r="L17" i="208" s="1"/>
  <c r="K17" i="208"/>
  <c r="B18" i="208"/>
  <c r="C18" i="208"/>
  <c r="D18" i="208" s="1"/>
  <c r="F18" i="208"/>
  <c r="G18" i="208"/>
  <c r="H18" i="208" s="1"/>
  <c r="I18" i="208"/>
  <c r="J18" i="208"/>
  <c r="D19" i="208"/>
  <c r="E19" i="208"/>
  <c r="H19" i="208"/>
  <c r="I19" i="208"/>
  <c r="J19" i="208"/>
  <c r="K19" i="208"/>
  <c r="L19" i="208"/>
  <c r="D20" i="208"/>
  <c r="E20" i="208"/>
  <c r="H20" i="208"/>
  <c r="I20" i="208"/>
  <c r="J20" i="208"/>
  <c r="K20" i="208"/>
  <c r="L20" i="208" s="1"/>
  <c r="D21" i="208"/>
  <c r="E21" i="208"/>
  <c r="H21" i="208"/>
  <c r="I21" i="208"/>
  <c r="J21" i="208"/>
  <c r="K21" i="208"/>
  <c r="L21" i="208"/>
  <c r="D22" i="208"/>
  <c r="E22" i="208"/>
  <c r="H22" i="208"/>
  <c r="I22" i="208"/>
  <c r="J22" i="208"/>
  <c r="K22" i="208"/>
  <c r="L22" i="208" s="1"/>
  <c r="D23" i="208"/>
  <c r="E23" i="208"/>
  <c r="H23" i="208"/>
  <c r="I23" i="208"/>
  <c r="J23" i="208"/>
  <c r="K23" i="208"/>
  <c r="L23" i="208"/>
  <c r="D24" i="208"/>
  <c r="E24" i="208"/>
  <c r="H24" i="208"/>
  <c r="I24" i="208"/>
  <c r="J24" i="208"/>
  <c r="K24" i="208"/>
  <c r="L24" i="208" s="1"/>
  <c r="D25" i="208"/>
  <c r="E25" i="208"/>
  <c r="H25" i="208"/>
  <c r="I25" i="208"/>
  <c r="J25" i="208"/>
  <c r="L25" i="208" s="1"/>
  <c r="K25" i="208"/>
  <c r="D26" i="208"/>
  <c r="E26" i="208"/>
  <c r="H26" i="208"/>
  <c r="I26" i="208"/>
  <c r="J26" i="208"/>
  <c r="K26" i="208"/>
  <c r="L26" i="208" s="1"/>
  <c r="D27" i="208"/>
  <c r="E27" i="208"/>
  <c r="H27" i="208"/>
  <c r="I27" i="208"/>
  <c r="J27" i="208"/>
  <c r="K27" i="208"/>
  <c r="L27" i="208"/>
  <c r="D28" i="208"/>
  <c r="E28" i="208"/>
  <c r="H28" i="208"/>
  <c r="I28" i="208"/>
  <c r="J28" i="208"/>
  <c r="K28" i="208"/>
  <c r="L28" i="208" s="1"/>
  <c r="D29" i="208"/>
  <c r="E29" i="208"/>
  <c r="H29" i="208"/>
  <c r="I29" i="208"/>
  <c r="J29" i="208"/>
  <c r="K29" i="208"/>
  <c r="L29" i="208"/>
  <c r="D30" i="208"/>
  <c r="E30" i="208"/>
  <c r="H30" i="208"/>
  <c r="I30" i="208"/>
  <c r="J30" i="208"/>
  <c r="K30" i="208"/>
  <c r="L30" i="208" s="1"/>
  <c r="D31" i="208"/>
  <c r="E31" i="208"/>
  <c r="H31" i="208"/>
  <c r="I31" i="208"/>
  <c r="J31" i="208"/>
  <c r="K31" i="208"/>
  <c r="L31" i="208"/>
  <c r="D32" i="208"/>
  <c r="E32" i="208"/>
  <c r="H32" i="208"/>
  <c r="I32" i="208"/>
  <c r="J32" i="208"/>
  <c r="K32" i="208"/>
  <c r="L32" i="208" s="1"/>
  <c r="D33" i="208"/>
  <c r="E33" i="208"/>
  <c r="H33" i="208"/>
  <c r="I33" i="208"/>
  <c r="J33" i="208"/>
  <c r="K33" i="208"/>
  <c r="L33" i="208"/>
  <c r="D34" i="208"/>
  <c r="E34" i="208"/>
  <c r="H34" i="208"/>
  <c r="I34" i="208"/>
  <c r="J34" i="208"/>
  <c r="K34" i="208"/>
  <c r="L34" i="208" s="1"/>
  <c r="D35" i="208"/>
  <c r="E35" i="208"/>
  <c r="H35" i="208"/>
  <c r="I35" i="208"/>
  <c r="J35" i="208"/>
  <c r="K35" i="208"/>
  <c r="L35" i="208"/>
  <c r="D36" i="208"/>
  <c r="E36" i="208"/>
  <c r="H36" i="208"/>
  <c r="I36" i="208"/>
  <c r="J36" i="208"/>
  <c r="K36" i="208"/>
  <c r="L36" i="208" s="1"/>
  <c r="D37" i="208"/>
  <c r="E37" i="208"/>
  <c r="H37" i="208"/>
  <c r="I37" i="208"/>
  <c r="J37" i="208"/>
  <c r="K37" i="208"/>
  <c r="L37" i="208"/>
  <c r="B38" i="208"/>
  <c r="C38" i="208"/>
  <c r="D38" i="208" s="1"/>
  <c r="F38" i="208"/>
  <c r="G38" i="208"/>
  <c r="H38" i="208" s="1"/>
  <c r="I38" i="208"/>
  <c r="J38" i="208"/>
  <c r="K38" i="208"/>
  <c r="L38" i="208" s="1"/>
  <c r="D39" i="208"/>
  <c r="E39" i="208"/>
  <c r="H39" i="208"/>
  <c r="I39" i="208"/>
  <c r="J39" i="208"/>
  <c r="K39" i="208"/>
  <c r="L39" i="208"/>
  <c r="D40" i="208"/>
  <c r="E40" i="208"/>
  <c r="H40" i="208"/>
  <c r="I40" i="208"/>
  <c r="J40" i="208"/>
  <c r="K40" i="208"/>
  <c r="L40" i="208" s="1"/>
  <c r="B42" i="208"/>
  <c r="C42" i="208"/>
  <c r="E42" i="208" s="1"/>
  <c r="F42" i="208"/>
  <c r="G42" i="208"/>
  <c r="J42" i="208"/>
  <c r="B43" i="208"/>
  <c r="C43" i="208"/>
  <c r="D43" i="208" s="1"/>
  <c r="F43" i="208"/>
  <c r="I43" i="208" s="1"/>
  <c r="G43" i="208"/>
  <c r="H43" i="208"/>
  <c r="K43" i="208"/>
  <c r="B44" i="208"/>
  <c r="J44" i="208" s="1"/>
  <c r="C44" i="208"/>
  <c r="F44" i="208"/>
  <c r="G44" i="208"/>
  <c r="I44" i="208"/>
  <c r="K44" i="208"/>
  <c r="B45" i="208"/>
  <c r="C45" i="208"/>
  <c r="D45" i="208" s="1"/>
  <c r="F45" i="208"/>
  <c r="I45" i="208" s="1"/>
  <c r="G45" i="208"/>
  <c r="K45" i="208"/>
  <c r="B46" i="208"/>
  <c r="C46" i="208"/>
  <c r="D46" i="208" s="1"/>
  <c r="F46" i="208"/>
  <c r="G46" i="208"/>
  <c r="J46" i="208"/>
  <c r="B47" i="208"/>
  <c r="C47" i="208"/>
  <c r="D47" i="208" s="1"/>
  <c r="F47" i="208"/>
  <c r="I47" i="208" s="1"/>
  <c r="G47" i="208"/>
  <c r="H47" i="208"/>
  <c r="K47" i="208"/>
  <c r="B48" i="208"/>
  <c r="C48" i="208"/>
  <c r="D48" i="208" s="1"/>
  <c r="F48" i="208"/>
  <c r="G48" i="208"/>
  <c r="H48" i="208" s="1"/>
  <c r="J48" i="208"/>
  <c r="B49" i="208"/>
  <c r="E49" i="208" s="1"/>
  <c r="C49" i="208"/>
  <c r="D49" i="208"/>
  <c r="F49" i="208"/>
  <c r="G49" i="208"/>
  <c r="H49" i="208" s="1"/>
  <c r="K49" i="208"/>
  <c r="B50" i="208"/>
  <c r="C50" i="208"/>
  <c r="D50" i="208" s="1"/>
  <c r="F50" i="208"/>
  <c r="G50" i="208"/>
  <c r="J50" i="208"/>
  <c r="B51" i="208"/>
  <c r="C51" i="208"/>
  <c r="D51" i="208" s="1"/>
  <c r="F51" i="208"/>
  <c r="I51" i="208" s="1"/>
  <c r="G51" i="208"/>
  <c r="H51" i="208"/>
  <c r="K51" i="208"/>
  <c r="B52" i="208"/>
  <c r="J52" i="208" s="1"/>
  <c r="C52" i="208"/>
  <c r="F52" i="208"/>
  <c r="G52" i="208"/>
  <c r="I52" i="208"/>
  <c r="K52" i="208"/>
  <c r="B53" i="208"/>
  <c r="C53" i="208"/>
  <c r="D53" i="208" s="1"/>
  <c r="F53" i="208"/>
  <c r="I53" i="208" s="1"/>
  <c r="G53" i="208"/>
  <c r="H53" i="208"/>
  <c r="B54" i="208"/>
  <c r="J54" i="208" s="1"/>
  <c r="C54" i="208"/>
  <c r="E54" i="208"/>
  <c r="F54" i="208"/>
  <c r="G54" i="208"/>
  <c r="H54" i="208" s="1"/>
  <c r="B55" i="208"/>
  <c r="E55" i="208" s="1"/>
  <c r="C55" i="208"/>
  <c r="D55" i="208"/>
  <c r="F55" i="208"/>
  <c r="G55" i="208"/>
  <c r="H55" i="208" s="1"/>
  <c r="J55" i="208"/>
  <c r="B56" i="208"/>
  <c r="C56" i="208"/>
  <c r="D56" i="208" s="1"/>
  <c r="F56" i="208"/>
  <c r="G56" i="208"/>
  <c r="H56" i="208" s="1"/>
  <c r="J56" i="208"/>
  <c r="B57" i="208"/>
  <c r="E57" i="208" s="1"/>
  <c r="C57" i="208"/>
  <c r="D57" i="208"/>
  <c r="F57" i="208"/>
  <c r="G57" i="208"/>
  <c r="K57" i="208" s="1"/>
  <c r="B58" i="208"/>
  <c r="J58" i="208" s="1"/>
  <c r="C58" i="208"/>
  <c r="E58" i="208"/>
  <c r="F58" i="208"/>
  <c r="G58" i="208"/>
  <c r="H58" i="208" s="1"/>
  <c r="B59" i="208"/>
  <c r="E59" i="208" s="1"/>
  <c r="C59" i="208"/>
  <c r="D59" i="208"/>
  <c r="F59" i="208"/>
  <c r="G59" i="208"/>
  <c r="H59" i="208" s="1"/>
  <c r="J59" i="208"/>
  <c r="B60" i="208"/>
  <c r="J60" i="208" s="1"/>
  <c r="C60" i="208"/>
  <c r="F60" i="208"/>
  <c r="I60" i="208" s="1"/>
  <c r="G60" i="208"/>
  <c r="H60" i="208"/>
  <c r="B61" i="208"/>
  <c r="J61" i="208" s="1"/>
  <c r="C61" i="208"/>
  <c r="F61" i="208"/>
  <c r="G61" i="208"/>
  <c r="I61" i="208"/>
  <c r="K61" i="208"/>
  <c r="B62" i="208"/>
  <c r="C62" i="208"/>
  <c r="F62" i="208"/>
  <c r="G62" i="208"/>
  <c r="J62" i="208"/>
  <c r="K62" i="208"/>
  <c r="L62" i="208" s="1"/>
  <c r="F4" i="207"/>
  <c r="G4" i="207"/>
  <c r="J4" i="207"/>
  <c r="K4" i="207"/>
  <c r="B7" i="207"/>
  <c r="F7" i="207"/>
  <c r="J7" i="207"/>
  <c r="B8" i="207"/>
  <c r="C8" i="207"/>
  <c r="E8" i="207"/>
  <c r="F8" i="207"/>
  <c r="G8" i="207"/>
  <c r="J8" i="207"/>
  <c r="D9" i="207"/>
  <c r="E9" i="207"/>
  <c r="H9" i="207"/>
  <c r="I9" i="207"/>
  <c r="J9" i="207"/>
  <c r="K9" i="207"/>
  <c r="L9" i="207"/>
  <c r="D10" i="207"/>
  <c r="E10" i="207"/>
  <c r="H10" i="207"/>
  <c r="I10" i="207"/>
  <c r="J10" i="207"/>
  <c r="K10" i="207"/>
  <c r="L10" i="207" s="1"/>
  <c r="D11" i="207"/>
  <c r="E11" i="207"/>
  <c r="H11" i="207"/>
  <c r="I11" i="207"/>
  <c r="J11" i="207"/>
  <c r="K11" i="207"/>
  <c r="L11" i="207"/>
  <c r="D12" i="207"/>
  <c r="E12" i="207"/>
  <c r="H12" i="207"/>
  <c r="I12" i="207"/>
  <c r="J12" i="207"/>
  <c r="K12" i="207"/>
  <c r="L12" i="207" s="1"/>
  <c r="D13" i="207"/>
  <c r="E13" i="207"/>
  <c r="H13" i="207"/>
  <c r="I13" i="207"/>
  <c r="J13" i="207"/>
  <c r="K13" i="207"/>
  <c r="L13" i="207"/>
  <c r="D14" i="207"/>
  <c r="E14" i="207"/>
  <c r="H14" i="207"/>
  <c r="I14" i="207"/>
  <c r="J14" i="207"/>
  <c r="K14" i="207"/>
  <c r="L14" i="207" s="1"/>
  <c r="D15" i="207"/>
  <c r="E15" i="207"/>
  <c r="H15" i="207"/>
  <c r="I15" i="207"/>
  <c r="J15" i="207"/>
  <c r="K15" i="207"/>
  <c r="L15" i="207"/>
  <c r="D16" i="207"/>
  <c r="E16" i="207"/>
  <c r="H16" i="207"/>
  <c r="I16" i="207"/>
  <c r="J16" i="207"/>
  <c r="K16" i="207"/>
  <c r="L16" i="207" s="1"/>
  <c r="D17" i="207"/>
  <c r="E17" i="207"/>
  <c r="H17" i="207"/>
  <c r="I17" i="207"/>
  <c r="J17" i="207"/>
  <c r="K17" i="207"/>
  <c r="L17" i="207"/>
  <c r="B18" i="207"/>
  <c r="C18" i="207"/>
  <c r="D18" i="207" s="1"/>
  <c r="F18" i="207"/>
  <c r="G18" i="207"/>
  <c r="H18" i="207" s="1"/>
  <c r="I18" i="207"/>
  <c r="J18" i="207"/>
  <c r="K18" i="207"/>
  <c r="L18" i="207" s="1"/>
  <c r="D19" i="207"/>
  <c r="E19" i="207"/>
  <c r="H19" i="207"/>
  <c r="I19" i="207"/>
  <c r="J19" i="207"/>
  <c r="K19" i="207"/>
  <c r="L19" i="207"/>
  <c r="D20" i="207"/>
  <c r="E20" i="207"/>
  <c r="H20" i="207"/>
  <c r="I20" i="207"/>
  <c r="J20" i="207"/>
  <c r="K20" i="207"/>
  <c r="L20" i="207" s="1"/>
  <c r="D21" i="207"/>
  <c r="E21" i="207"/>
  <c r="H21" i="207"/>
  <c r="I21" i="207"/>
  <c r="J21" i="207"/>
  <c r="K21" i="207"/>
  <c r="L21" i="207"/>
  <c r="D22" i="207"/>
  <c r="E22" i="207"/>
  <c r="H22" i="207"/>
  <c r="I22" i="207"/>
  <c r="J22" i="207"/>
  <c r="K22" i="207"/>
  <c r="L22" i="207" s="1"/>
  <c r="D23" i="207"/>
  <c r="E23" i="207"/>
  <c r="H23" i="207"/>
  <c r="I23" i="207"/>
  <c r="J23" i="207"/>
  <c r="K23" i="207"/>
  <c r="L23" i="207"/>
  <c r="D24" i="207"/>
  <c r="E24" i="207"/>
  <c r="H24" i="207"/>
  <c r="I24" i="207"/>
  <c r="J24" i="207"/>
  <c r="K24" i="207"/>
  <c r="L24" i="207" s="1"/>
  <c r="D25" i="207"/>
  <c r="E25" i="207"/>
  <c r="H25" i="207"/>
  <c r="I25" i="207"/>
  <c r="J25" i="207"/>
  <c r="K25" i="207"/>
  <c r="L25" i="207"/>
  <c r="D26" i="207"/>
  <c r="E26" i="207"/>
  <c r="H26" i="207"/>
  <c r="I26" i="207"/>
  <c r="J26" i="207"/>
  <c r="K26" i="207"/>
  <c r="L26" i="207" s="1"/>
  <c r="D27" i="207"/>
  <c r="E27" i="207"/>
  <c r="H27" i="207"/>
  <c r="I27" i="207"/>
  <c r="J27" i="207"/>
  <c r="K27" i="207"/>
  <c r="L27" i="207"/>
  <c r="D28" i="207"/>
  <c r="E28" i="207"/>
  <c r="H28" i="207"/>
  <c r="I28" i="207"/>
  <c r="J28" i="207"/>
  <c r="K28" i="207"/>
  <c r="L28" i="207" s="1"/>
  <c r="D29" i="207"/>
  <c r="E29" i="207"/>
  <c r="H29" i="207"/>
  <c r="I29" i="207"/>
  <c r="J29" i="207"/>
  <c r="K29" i="207"/>
  <c r="L29" i="207"/>
  <c r="D30" i="207"/>
  <c r="E30" i="207"/>
  <c r="H30" i="207"/>
  <c r="I30" i="207"/>
  <c r="J30" i="207"/>
  <c r="K30" i="207"/>
  <c r="L30" i="207" s="1"/>
  <c r="D31" i="207"/>
  <c r="E31" i="207"/>
  <c r="H31" i="207"/>
  <c r="I31" i="207"/>
  <c r="J31" i="207"/>
  <c r="K31" i="207"/>
  <c r="L31" i="207"/>
  <c r="D32" i="207"/>
  <c r="E32" i="207"/>
  <c r="H32" i="207"/>
  <c r="I32" i="207"/>
  <c r="J32" i="207"/>
  <c r="K32" i="207"/>
  <c r="L32" i="207" s="1"/>
  <c r="D33" i="207"/>
  <c r="E33" i="207"/>
  <c r="H33" i="207"/>
  <c r="I33" i="207"/>
  <c r="J33" i="207"/>
  <c r="K33" i="207"/>
  <c r="L33" i="207"/>
  <c r="D34" i="207"/>
  <c r="E34" i="207"/>
  <c r="H34" i="207"/>
  <c r="I34" i="207"/>
  <c r="J34" i="207"/>
  <c r="K34" i="207"/>
  <c r="L34" i="207" s="1"/>
  <c r="D35" i="207"/>
  <c r="E35" i="207"/>
  <c r="H35" i="207"/>
  <c r="I35" i="207"/>
  <c r="J35" i="207"/>
  <c r="K35" i="207"/>
  <c r="L35" i="207"/>
  <c r="D36" i="207"/>
  <c r="E36" i="207"/>
  <c r="H36" i="207"/>
  <c r="I36" i="207"/>
  <c r="J36" i="207"/>
  <c r="K36" i="207"/>
  <c r="L36" i="207" s="1"/>
  <c r="D37" i="207"/>
  <c r="E37" i="207"/>
  <c r="H37" i="207"/>
  <c r="I37" i="207"/>
  <c r="J37" i="207"/>
  <c r="K37" i="207"/>
  <c r="L37" i="207"/>
  <c r="B38" i="207"/>
  <c r="C38" i="207"/>
  <c r="D38" i="207" s="1"/>
  <c r="F38" i="207"/>
  <c r="G38" i="207"/>
  <c r="H38" i="207" s="1"/>
  <c r="I38" i="207"/>
  <c r="J38" i="207"/>
  <c r="K38" i="207"/>
  <c r="L38" i="207" s="1"/>
  <c r="D39" i="207"/>
  <c r="E39" i="207"/>
  <c r="H39" i="207"/>
  <c r="I39" i="207"/>
  <c r="J39" i="207"/>
  <c r="K39" i="207"/>
  <c r="L39" i="207"/>
  <c r="D40" i="207"/>
  <c r="E40" i="207"/>
  <c r="H40" i="207"/>
  <c r="I40" i="207"/>
  <c r="J40" i="207"/>
  <c r="K40" i="207"/>
  <c r="L40" i="207" s="1"/>
  <c r="B41" i="207"/>
  <c r="E41" i="207" s="1"/>
  <c r="C41" i="207"/>
  <c r="D41" i="207"/>
  <c r="F41" i="207"/>
  <c r="I41" i="207" s="1"/>
  <c r="G41" i="207"/>
  <c r="H41" i="207"/>
  <c r="J41" i="207"/>
  <c r="K41" i="207"/>
  <c r="L41" i="207"/>
  <c r="D42" i="207"/>
  <c r="E42" i="207"/>
  <c r="H42" i="207"/>
  <c r="I42" i="207"/>
  <c r="J42" i="207"/>
  <c r="K42" i="207"/>
  <c r="L42" i="207" s="1"/>
  <c r="D43" i="207"/>
  <c r="E43" i="207"/>
  <c r="H43" i="207"/>
  <c r="I43" i="207"/>
  <c r="J43" i="207"/>
  <c r="K43" i="207"/>
  <c r="L43" i="207"/>
  <c r="D44" i="207"/>
  <c r="E44" i="207"/>
  <c r="H44" i="207"/>
  <c r="I44" i="207"/>
  <c r="J44" i="207"/>
  <c r="K44" i="207"/>
  <c r="L44" i="207" s="1"/>
  <c r="D45" i="207"/>
  <c r="E45" i="207"/>
  <c r="H45" i="207"/>
  <c r="I45" i="207"/>
  <c r="J45" i="207"/>
  <c r="K45" i="207"/>
  <c r="L45" i="207"/>
  <c r="D46" i="207"/>
  <c r="E46" i="207"/>
  <c r="H46" i="207"/>
  <c r="I46" i="207"/>
  <c r="J46" i="207"/>
  <c r="K46" i="207"/>
  <c r="L46" i="207" s="1"/>
  <c r="D47" i="207"/>
  <c r="E47" i="207"/>
  <c r="H47" i="207"/>
  <c r="I47" i="207"/>
  <c r="J47" i="207"/>
  <c r="K47" i="207"/>
  <c r="L47" i="207"/>
  <c r="D48" i="207"/>
  <c r="E48" i="207"/>
  <c r="H48" i="207"/>
  <c r="I48" i="207"/>
  <c r="J48" i="207"/>
  <c r="K48" i="207"/>
  <c r="L48" i="207" s="1"/>
  <c r="D49" i="207"/>
  <c r="E49" i="207"/>
  <c r="H49" i="207"/>
  <c r="I49" i="207"/>
  <c r="J49" i="207"/>
  <c r="K49" i="207"/>
  <c r="L49" i="207"/>
  <c r="D50" i="207"/>
  <c r="E50" i="207"/>
  <c r="H50" i="207"/>
  <c r="I50" i="207"/>
  <c r="J50" i="207"/>
  <c r="K50" i="207"/>
  <c r="L50" i="207" s="1"/>
  <c r="D51" i="207"/>
  <c r="E51" i="207"/>
  <c r="H51" i="207"/>
  <c r="I51" i="207"/>
  <c r="J51" i="207"/>
  <c r="K51" i="207"/>
  <c r="L51" i="207"/>
  <c r="D52" i="207"/>
  <c r="E52" i="207"/>
  <c r="H52" i="207"/>
  <c r="I52" i="207"/>
  <c r="J52" i="207"/>
  <c r="K52" i="207"/>
  <c r="L52" i="207" s="1"/>
  <c r="D53" i="207"/>
  <c r="E53" i="207"/>
  <c r="H53" i="207"/>
  <c r="I53" i="207"/>
  <c r="J53" i="207"/>
  <c r="K53" i="207"/>
  <c r="L53" i="207"/>
  <c r="D54" i="207"/>
  <c r="E54" i="207"/>
  <c r="H54" i="207"/>
  <c r="I54" i="207"/>
  <c r="J54" i="207"/>
  <c r="K54" i="207"/>
  <c r="L54" i="207" s="1"/>
  <c r="D55" i="207"/>
  <c r="E55" i="207"/>
  <c r="H55" i="207"/>
  <c r="I55" i="207"/>
  <c r="J55" i="207"/>
  <c r="K55" i="207"/>
  <c r="L55" i="207"/>
  <c r="D56" i="207"/>
  <c r="E56" i="207"/>
  <c r="H56" i="207"/>
  <c r="I56" i="207"/>
  <c r="J56" i="207"/>
  <c r="K56" i="207"/>
  <c r="L56" i="207" s="1"/>
  <c r="D57" i="207"/>
  <c r="E57" i="207"/>
  <c r="H57" i="207"/>
  <c r="I57" i="207"/>
  <c r="J57" i="207"/>
  <c r="K57" i="207"/>
  <c r="L57" i="207"/>
  <c r="D58" i="207"/>
  <c r="E58" i="207"/>
  <c r="H58" i="207"/>
  <c r="I58" i="207"/>
  <c r="J58" i="207"/>
  <c r="K58" i="207"/>
  <c r="L58" i="207" s="1"/>
  <c r="D59" i="207"/>
  <c r="E59" i="207"/>
  <c r="H59" i="207"/>
  <c r="I59" i="207"/>
  <c r="J59" i="207"/>
  <c r="K59" i="207"/>
  <c r="L59" i="207"/>
  <c r="D60" i="207"/>
  <c r="E60" i="207"/>
  <c r="H60" i="207"/>
  <c r="I60" i="207"/>
  <c r="J60" i="207"/>
  <c r="K60" i="207"/>
  <c r="L60" i="207" s="1"/>
  <c r="D61" i="207"/>
  <c r="E61" i="207"/>
  <c r="H61" i="207"/>
  <c r="I61" i="207"/>
  <c r="J61" i="207"/>
  <c r="K61" i="207"/>
  <c r="L61" i="207"/>
  <c r="D62" i="207"/>
  <c r="E62" i="207"/>
  <c r="H62" i="207"/>
  <c r="I62" i="207"/>
  <c r="J62" i="207"/>
  <c r="K62" i="207"/>
  <c r="L62" i="207" s="1"/>
  <c r="F4" i="206"/>
  <c r="G4" i="206"/>
  <c r="J4" i="206"/>
  <c r="K4" i="206"/>
  <c r="B7" i="206"/>
  <c r="F7" i="206"/>
  <c r="J7" i="206"/>
  <c r="B8" i="206"/>
  <c r="C8" i="206"/>
  <c r="E8" i="206"/>
  <c r="F8" i="206"/>
  <c r="G8" i="206"/>
  <c r="J8" i="206"/>
  <c r="D9" i="206"/>
  <c r="E9" i="206"/>
  <c r="H9" i="206"/>
  <c r="I9" i="206"/>
  <c r="J9" i="206"/>
  <c r="K9" i="206"/>
  <c r="L9" i="206"/>
  <c r="D10" i="206"/>
  <c r="E10" i="206"/>
  <c r="H10" i="206"/>
  <c r="I10" i="206"/>
  <c r="J10" i="206"/>
  <c r="K10" i="206"/>
  <c r="L10" i="206" s="1"/>
  <c r="D11" i="206"/>
  <c r="E11" i="206"/>
  <c r="H11" i="206"/>
  <c r="I11" i="206"/>
  <c r="J11" i="206"/>
  <c r="K11" i="206"/>
  <c r="L11" i="206"/>
  <c r="D12" i="206"/>
  <c r="E12" i="206"/>
  <c r="H12" i="206"/>
  <c r="I12" i="206"/>
  <c r="J12" i="206"/>
  <c r="K12" i="206"/>
  <c r="L12" i="206" s="1"/>
  <c r="D13" i="206"/>
  <c r="E13" i="206"/>
  <c r="H13" i="206"/>
  <c r="I13" i="206"/>
  <c r="J13" i="206"/>
  <c r="K13" i="206"/>
  <c r="L13" i="206"/>
  <c r="D14" i="206"/>
  <c r="E14" i="206"/>
  <c r="H14" i="206"/>
  <c r="I14" i="206"/>
  <c r="J14" i="206"/>
  <c r="K14" i="206"/>
  <c r="L14" i="206" s="1"/>
  <c r="D15" i="206"/>
  <c r="E15" i="206"/>
  <c r="H15" i="206"/>
  <c r="I15" i="206"/>
  <c r="J15" i="206"/>
  <c r="K15" i="206"/>
  <c r="L15" i="206"/>
  <c r="D16" i="206"/>
  <c r="E16" i="206"/>
  <c r="H16" i="206"/>
  <c r="I16" i="206"/>
  <c r="J16" i="206"/>
  <c r="K16" i="206"/>
  <c r="L16" i="206" s="1"/>
  <c r="D17" i="206"/>
  <c r="E17" i="206"/>
  <c r="H17" i="206"/>
  <c r="I17" i="206"/>
  <c r="J17" i="206"/>
  <c r="K17" i="206"/>
  <c r="L17" i="206"/>
  <c r="B18" i="206"/>
  <c r="C18" i="206"/>
  <c r="D18" i="206" s="1"/>
  <c r="F18" i="206"/>
  <c r="G18" i="206"/>
  <c r="H18" i="206" s="1"/>
  <c r="I18" i="206"/>
  <c r="J18" i="206"/>
  <c r="K18" i="206"/>
  <c r="L18" i="206" s="1"/>
  <c r="D19" i="206"/>
  <c r="E19" i="206"/>
  <c r="H19" i="206"/>
  <c r="I19" i="206"/>
  <c r="J19" i="206"/>
  <c r="K19" i="206"/>
  <c r="L19" i="206"/>
  <c r="D20" i="206"/>
  <c r="E20" i="206"/>
  <c r="H20" i="206"/>
  <c r="I20" i="206"/>
  <c r="J20" i="206"/>
  <c r="K20" i="206"/>
  <c r="L20" i="206" s="1"/>
  <c r="D21" i="206"/>
  <c r="E21" i="206"/>
  <c r="H21" i="206"/>
  <c r="I21" i="206"/>
  <c r="J21" i="206"/>
  <c r="K21" i="206"/>
  <c r="L21" i="206"/>
  <c r="D22" i="206"/>
  <c r="E22" i="206"/>
  <c r="H22" i="206"/>
  <c r="I22" i="206"/>
  <c r="J22" i="206"/>
  <c r="K22" i="206"/>
  <c r="L22" i="206" s="1"/>
  <c r="D23" i="206"/>
  <c r="E23" i="206"/>
  <c r="H23" i="206"/>
  <c r="I23" i="206"/>
  <c r="J23" i="206"/>
  <c r="K23" i="206"/>
  <c r="L23" i="206"/>
  <c r="D24" i="206"/>
  <c r="E24" i="206"/>
  <c r="H24" i="206"/>
  <c r="I24" i="206"/>
  <c r="J24" i="206"/>
  <c r="K24" i="206"/>
  <c r="L24" i="206" s="1"/>
  <c r="D25" i="206"/>
  <c r="E25" i="206"/>
  <c r="H25" i="206"/>
  <c r="I25" i="206"/>
  <c r="J25" i="206"/>
  <c r="K25" i="206"/>
  <c r="L25" i="206"/>
  <c r="D26" i="206"/>
  <c r="E26" i="206"/>
  <c r="H26" i="206"/>
  <c r="I26" i="206"/>
  <c r="J26" i="206"/>
  <c r="K26" i="206"/>
  <c r="L26" i="206" s="1"/>
  <c r="D27" i="206"/>
  <c r="E27" i="206"/>
  <c r="H27" i="206"/>
  <c r="I27" i="206"/>
  <c r="J27" i="206"/>
  <c r="K27" i="206"/>
  <c r="L27" i="206"/>
  <c r="D28" i="206"/>
  <c r="E28" i="206"/>
  <c r="H28" i="206"/>
  <c r="I28" i="206"/>
  <c r="J28" i="206"/>
  <c r="K28" i="206"/>
  <c r="L28" i="206" s="1"/>
  <c r="D29" i="206"/>
  <c r="E29" i="206"/>
  <c r="H29" i="206"/>
  <c r="I29" i="206"/>
  <c r="J29" i="206"/>
  <c r="K29" i="206"/>
  <c r="L29" i="206"/>
  <c r="D30" i="206"/>
  <c r="E30" i="206"/>
  <c r="H30" i="206"/>
  <c r="I30" i="206"/>
  <c r="J30" i="206"/>
  <c r="K30" i="206"/>
  <c r="L30" i="206" s="1"/>
  <c r="D31" i="206"/>
  <c r="E31" i="206"/>
  <c r="H31" i="206"/>
  <c r="I31" i="206"/>
  <c r="J31" i="206"/>
  <c r="K31" i="206"/>
  <c r="L31" i="206"/>
  <c r="D32" i="206"/>
  <c r="E32" i="206"/>
  <c r="H32" i="206"/>
  <c r="I32" i="206"/>
  <c r="J32" i="206"/>
  <c r="K32" i="206"/>
  <c r="L32" i="206" s="1"/>
  <c r="D33" i="206"/>
  <c r="E33" i="206"/>
  <c r="H33" i="206"/>
  <c r="I33" i="206"/>
  <c r="J33" i="206"/>
  <c r="K33" i="206"/>
  <c r="L33" i="206"/>
  <c r="D34" i="206"/>
  <c r="E34" i="206"/>
  <c r="H34" i="206"/>
  <c r="I34" i="206"/>
  <c r="J34" i="206"/>
  <c r="K34" i="206"/>
  <c r="L34" i="206" s="1"/>
  <c r="D35" i="206"/>
  <c r="E35" i="206"/>
  <c r="H35" i="206"/>
  <c r="I35" i="206"/>
  <c r="J35" i="206"/>
  <c r="K35" i="206"/>
  <c r="L35" i="206"/>
  <c r="D36" i="206"/>
  <c r="E36" i="206"/>
  <c r="H36" i="206"/>
  <c r="I36" i="206"/>
  <c r="J36" i="206"/>
  <c r="K36" i="206"/>
  <c r="L36" i="206" s="1"/>
  <c r="D37" i="206"/>
  <c r="E37" i="206"/>
  <c r="H37" i="206"/>
  <c r="I37" i="206"/>
  <c r="J37" i="206"/>
  <c r="K37" i="206"/>
  <c r="L37" i="206"/>
  <c r="B38" i="206"/>
  <c r="C38" i="206"/>
  <c r="D38" i="206" s="1"/>
  <c r="F38" i="206"/>
  <c r="G38" i="206"/>
  <c r="H38" i="206" s="1"/>
  <c r="I38" i="206"/>
  <c r="J38" i="206"/>
  <c r="K38" i="206"/>
  <c r="L38" i="206" s="1"/>
  <c r="D39" i="206"/>
  <c r="E39" i="206"/>
  <c r="H39" i="206"/>
  <c r="I39" i="206"/>
  <c r="J39" i="206"/>
  <c r="K39" i="206"/>
  <c r="L39" i="206"/>
  <c r="D40" i="206"/>
  <c r="E40" i="206"/>
  <c r="H40" i="206"/>
  <c r="I40" i="206"/>
  <c r="J40" i="206"/>
  <c r="K40" i="206"/>
  <c r="L40" i="206" s="1"/>
  <c r="B41" i="206"/>
  <c r="E41" i="206" s="1"/>
  <c r="C41" i="206"/>
  <c r="D41" i="206"/>
  <c r="F41" i="206"/>
  <c r="I41" i="206" s="1"/>
  <c r="G41" i="206"/>
  <c r="H41" i="206"/>
  <c r="J41" i="206"/>
  <c r="K41" i="206"/>
  <c r="L41" i="206"/>
  <c r="D42" i="206"/>
  <c r="E42" i="206"/>
  <c r="H42" i="206"/>
  <c r="I42" i="206"/>
  <c r="J42" i="206"/>
  <c r="K42" i="206"/>
  <c r="L42" i="206" s="1"/>
  <c r="D43" i="206"/>
  <c r="E43" i="206"/>
  <c r="H43" i="206"/>
  <c r="I43" i="206"/>
  <c r="J43" i="206"/>
  <c r="K43" i="206"/>
  <c r="L43" i="206"/>
  <c r="D44" i="206"/>
  <c r="E44" i="206"/>
  <c r="H44" i="206"/>
  <c r="I44" i="206"/>
  <c r="J44" i="206"/>
  <c r="K44" i="206"/>
  <c r="L44" i="206" s="1"/>
  <c r="D45" i="206"/>
  <c r="E45" i="206"/>
  <c r="H45" i="206"/>
  <c r="I45" i="206"/>
  <c r="J45" i="206"/>
  <c r="K45" i="206"/>
  <c r="L45" i="206"/>
  <c r="D46" i="206"/>
  <c r="E46" i="206"/>
  <c r="H46" i="206"/>
  <c r="I46" i="206"/>
  <c r="J46" i="206"/>
  <c r="K46" i="206"/>
  <c r="L46" i="206" s="1"/>
  <c r="D47" i="206"/>
  <c r="E47" i="206"/>
  <c r="H47" i="206"/>
  <c r="I47" i="206"/>
  <c r="J47" i="206"/>
  <c r="K47" i="206"/>
  <c r="L47" i="206"/>
  <c r="D48" i="206"/>
  <c r="E48" i="206"/>
  <c r="H48" i="206"/>
  <c r="I48" i="206"/>
  <c r="J48" i="206"/>
  <c r="K48" i="206"/>
  <c r="L48" i="206" s="1"/>
  <c r="D49" i="206"/>
  <c r="E49" i="206"/>
  <c r="H49" i="206"/>
  <c r="I49" i="206"/>
  <c r="J49" i="206"/>
  <c r="K49" i="206"/>
  <c r="L49" i="206"/>
  <c r="D50" i="206"/>
  <c r="E50" i="206"/>
  <c r="H50" i="206"/>
  <c r="I50" i="206"/>
  <c r="J50" i="206"/>
  <c r="K50" i="206"/>
  <c r="L50" i="206" s="1"/>
  <c r="D51" i="206"/>
  <c r="E51" i="206"/>
  <c r="H51" i="206"/>
  <c r="I51" i="206"/>
  <c r="J51" i="206"/>
  <c r="K51" i="206"/>
  <c r="L51" i="206"/>
  <c r="D52" i="206"/>
  <c r="E52" i="206"/>
  <c r="H52" i="206"/>
  <c r="I52" i="206"/>
  <c r="J52" i="206"/>
  <c r="K52" i="206"/>
  <c r="L52" i="206" s="1"/>
  <c r="D53" i="206"/>
  <c r="E53" i="206"/>
  <c r="H53" i="206"/>
  <c r="I53" i="206"/>
  <c r="J53" i="206"/>
  <c r="K53" i="206"/>
  <c r="L53" i="206"/>
  <c r="D54" i="206"/>
  <c r="E54" i="206"/>
  <c r="H54" i="206"/>
  <c r="I54" i="206"/>
  <c r="J54" i="206"/>
  <c r="K54" i="206"/>
  <c r="L54" i="206" s="1"/>
  <c r="D55" i="206"/>
  <c r="E55" i="206"/>
  <c r="H55" i="206"/>
  <c r="I55" i="206"/>
  <c r="J55" i="206"/>
  <c r="K55" i="206"/>
  <c r="L55" i="206"/>
  <c r="D56" i="206"/>
  <c r="E56" i="206"/>
  <c r="H56" i="206"/>
  <c r="I56" i="206"/>
  <c r="J56" i="206"/>
  <c r="K56" i="206"/>
  <c r="L56" i="206" s="1"/>
  <c r="D57" i="206"/>
  <c r="E57" i="206"/>
  <c r="H57" i="206"/>
  <c r="I57" i="206"/>
  <c r="J57" i="206"/>
  <c r="K57" i="206"/>
  <c r="L57" i="206"/>
  <c r="D58" i="206"/>
  <c r="E58" i="206"/>
  <c r="H58" i="206"/>
  <c r="I58" i="206"/>
  <c r="J58" i="206"/>
  <c r="K58" i="206"/>
  <c r="L58" i="206" s="1"/>
  <c r="D59" i="206"/>
  <c r="E59" i="206"/>
  <c r="H59" i="206"/>
  <c r="I59" i="206"/>
  <c r="J59" i="206"/>
  <c r="K59" i="206"/>
  <c r="L59" i="206"/>
  <c r="D60" i="206"/>
  <c r="E60" i="206"/>
  <c r="H60" i="206"/>
  <c r="I60" i="206"/>
  <c r="J60" i="206"/>
  <c r="K60" i="206"/>
  <c r="L60" i="206" s="1"/>
  <c r="D61" i="206"/>
  <c r="E61" i="206"/>
  <c r="H61" i="206"/>
  <c r="I61" i="206"/>
  <c r="J61" i="206"/>
  <c r="K61" i="206"/>
  <c r="L61" i="206"/>
  <c r="D62" i="206"/>
  <c r="E62" i="206"/>
  <c r="H62" i="206"/>
  <c r="I62" i="206"/>
  <c r="J62" i="206"/>
  <c r="K62" i="206"/>
  <c r="L62" i="206" s="1"/>
  <c r="B63" i="206"/>
  <c r="E63" i="206" s="1"/>
  <c r="C63" i="206"/>
  <c r="D63" i="206"/>
  <c r="F63" i="206"/>
  <c r="I63" i="206" s="1"/>
  <c r="G63" i="206"/>
  <c r="H63" i="206"/>
  <c r="K63" i="206"/>
  <c r="D64" i="206"/>
  <c r="E64" i="206"/>
  <c r="H64" i="206"/>
  <c r="I64" i="206"/>
  <c r="J64" i="206"/>
  <c r="K64" i="206"/>
  <c r="L64" i="206" s="1"/>
  <c r="D65" i="206"/>
  <c r="E65" i="206"/>
  <c r="H65" i="206"/>
  <c r="I65" i="206"/>
  <c r="J65" i="206"/>
  <c r="K65" i="206"/>
  <c r="L65" i="206"/>
  <c r="F4" i="205"/>
  <c r="G4" i="205"/>
  <c r="J4" i="205"/>
  <c r="K4" i="205"/>
  <c r="B9" i="205"/>
  <c r="C9" i="205"/>
  <c r="D9" i="205"/>
  <c r="F9" i="205"/>
  <c r="G9" i="205"/>
  <c r="H9" i="205" s="1"/>
  <c r="K9" i="205"/>
  <c r="B10" i="205"/>
  <c r="C10" i="205"/>
  <c r="D10" i="205" s="1"/>
  <c r="F10" i="205"/>
  <c r="G10" i="205"/>
  <c r="J10" i="205"/>
  <c r="B11" i="205"/>
  <c r="C11" i="205"/>
  <c r="D11" i="205" s="1"/>
  <c r="F11" i="205"/>
  <c r="I11" i="205" s="1"/>
  <c r="G11" i="205"/>
  <c r="H11" i="205"/>
  <c r="K11" i="205"/>
  <c r="B12" i="205"/>
  <c r="J12" i="205" s="1"/>
  <c r="C12" i="205"/>
  <c r="F12" i="205"/>
  <c r="G12" i="205"/>
  <c r="I12" i="205"/>
  <c r="K12" i="205"/>
  <c r="B13" i="205"/>
  <c r="C13" i="205"/>
  <c r="D13" i="205" s="1"/>
  <c r="F13" i="205"/>
  <c r="I13" i="205" s="1"/>
  <c r="G13" i="205"/>
  <c r="H13" i="205"/>
  <c r="B14" i="205"/>
  <c r="J14" i="205" s="1"/>
  <c r="C14" i="205"/>
  <c r="E14" i="205"/>
  <c r="F14" i="205"/>
  <c r="G14" i="205"/>
  <c r="H14" i="205" s="1"/>
  <c r="B15" i="205"/>
  <c r="E15" i="205" s="1"/>
  <c r="C15" i="205"/>
  <c r="D15" i="205"/>
  <c r="F15" i="205"/>
  <c r="G15" i="205"/>
  <c r="H15" i="205" s="1"/>
  <c r="J15" i="205"/>
  <c r="B16" i="205"/>
  <c r="C16" i="205"/>
  <c r="D16" i="205" s="1"/>
  <c r="F16" i="205"/>
  <c r="G16" i="205"/>
  <c r="H16" i="205" s="1"/>
  <c r="J16" i="205"/>
  <c r="B17" i="205"/>
  <c r="E17" i="205" s="1"/>
  <c r="C17" i="205"/>
  <c r="D17" i="205"/>
  <c r="F17" i="205"/>
  <c r="G17" i="205"/>
  <c r="H17" i="205" s="1"/>
  <c r="K17" i="205"/>
  <c r="B19" i="205"/>
  <c r="C19" i="205"/>
  <c r="F19" i="205"/>
  <c r="G19" i="205"/>
  <c r="H19" i="205"/>
  <c r="B20" i="205"/>
  <c r="J20" i="205" s="1"/>
  <c r="C20" i="205"/>
  <c r="E20" i="205"/>
  <c r="F20" i="205"/>
  <c r="G20" i="205"/>
  <c r="H20" i="205" s="1"/>
  <c r="B21" i="205"/>
  <c r="E21" i="205" s="1"/>
  <c r="C21" i="205"/>
  <c r="D21" i="205"/>
  <c r="F21" i="205"/>
  <c r="G21" i="205"/>
  <c r="J21" i="205"/>
  <c r="B22" i="205"/>
  <c r="C22" i="205"/>
  <c r="F22" i="205"/>
  <c r="G22" i="205"/>
  <c r="J22" i="205"/>
  <c r="B23" i="205"/>
  <c r="E23" i="205" s="1"/>
  <c r="C23" i="205"/>
  <c r="D23" i="205"/>
  <c r="F23" i="205"/>
  <c r="G23" i="205"/>
  <c r="H23" i="205" s="1"/>
  <c r="B24" i="205"/>
  <c r="C24" i="205"/>
  <c r="F24" i="205"/>
  <c r="G24" i="205"/>
  <c r="J24" i="205"/>
  <c r="B25" i="205"/>
  <c r="C25" i="205"/>
  <c r="D25" i="205" s="1"/>
  <c r="F25" i="205"/>
  <c r="G25" i="205"/>
  <c r="H25" i="205"/>
  <c r="K25" i="205"/>
  <c r="B26" i="205"/>
  <c r="C26" i="205"/>
  <c r="F26" i="205"/>
  <c r="G26" i="205"/>
  <c r="I26" i="205"/>
  <c r="K26" i="205"/>
  <c r="B27" i="205"/>
  <c r="C27" i="205"/>
  <c r="F27" i="205"/>
  <c r="I27" i="205" s="1"/>
  <c r="G27" i="205"/>
  <c r="H27" i="205"/>
  <c r="B28" i="205"/>
  <c r="J28" i="205" s="1"/>
  <c r="C28" i="205"/>
  <c r="E28" i="205"/>
  <c r="F28" i="205"/>
  <c r="G28" i="205"/>
  <c r="H28" i="205" s="1"/>
  <c r="B29" i="205"/>
  <c r="E29" i="205" s="1"/>
  <c r="C29" i="205"/>
  <c r="D29" i="205"/>
  <c r="F29" i="205"/>
  <c r="G29" i="205"/>
  <c r="J29" i="205"/>
  <c r="B30" i="205"/>
  <c r="C30" i="205"/>
  <c r="F30" i="205"/>
  <c r="G30" i="205"/>
  <c r="J30" i="205"/>
  <c r="B31" i="205"/>
  <c r="E31" i="205" s="1"/>
  <c r="C31" i="205"/>
  <c r="D31" i="205"/>
  <c r="F31" i="205"/>
  <c r="G31" i="205"/>
  <c r="H31" i="205" s="1"/>
  <c r="B32" i="205"/>
  <c r="C32" i="205"/>
  <c r="F32" i="205"/>
  <c r="G32" i="205"/>
  <c r="J32" i="205"/>
  <c r="B33" i="205"/>
  <c r="C33" i="205"/>
  <c r="D33" i="205" s="1"/>
  <c r="F33" i="205"/>
  <c r="G33" i="205"/>
  <c r="H33" i="205"/>
  <c r="K33" i="205"/>
  <c r="B34" i="205"/>
  <c r="C34" i="205"/>
  <c r="F34" i="205"/>
  <c r="G34" i="205"/>
  <c r="I34" i="205"/>
  <c r="K34" i="205"/>
  <c r="B35" i="205"/>
  <c r="C35" i="205"/>
  <c r="F35" i="205"/>
  <c r="J35" i="205" s="1"/>
  <c r="G35" i="205"/>
  <c r="I35" i="205"/>
  <c r="K35" i="205"/>
  <c r="B36" i="205"/>
  <c r="C36" i="205"/>
  <c r="D36" i="205" s="1"/>
  <c r="F36" i="205"/>
  <c r="G36" i="205"/>
  <c r="H36" i="205"/>
  <c r="K36" i="205"/>
  <c r="B37" i="205"/>
  <c r="J37" i="205" s="1"/>
  <c r="C37" i="205"/>
  <c r="E37" i="205"/>
  <c r="F37" i="205"/>
  <c r="G37" i="205"/>
  <c r="B39" i="205"/>
  <c r="J39" i="205" s="1"/>
  <c r="C39" i="205"/>
  <c r="E39" i="205"/>
  <c r="F39" i="205"/>
  <c r="G39" i="205"/>
  <c r="B40" i="205"/>
  <c r="E40" i="205" s="1"/>
  <c r="C40" i="205"/>
  <c r="D40" i="205"/>
  <c r="F40" i="205"/>
  <c r="G40" i="205"/>
  <c r="B42" i="205"/>
  <c r="C42" i="205"/>
  <c r="D42" i="205" s="1"/>
  <c r="F42" i="205"/>
  <c r="G42" i="205"/>
  <c r="H42" i="205"/>
  <c r="K42" i="205"/>
  <c r="B43" i="205"/>
  <c r="C43" i="205"/>
  <c r="E43" i="205"/>
  <c r="F43" i="205"/>
  <c r="G43" i="205"/>
  <c r="J43" i="205"/>
  <c r="B44" i="205"/>
  <c r="E44" i="205" s="1"/>
  <c r="C44" i="205"/>
  <c r="D44" i="205"/>
  <c r="F44" i="205"/>
  <c r="G44" i="205"/>
  <c r="J44" i="205"/>
  <c r="B45" i="205"/>
  <c r="C45" i="205"/>
  <c r="F45" i="205"/>
  <c r="J45" i="205" s="1"/>
  <c r="G45" i="205"/>
  <c r="I45" i="205"/>
  <c r="K45" i="205"/>
  <c r="B46" i="205"/>
  <c r="C46" i="205"/>
  <c r="D46" i="205" s="1"/>
  <c r="F46" i="205"/>
  <c r="G46" i="205"/>
  <c r="H46" i="205"/>
  <c r="K46" i="205"/>
  <c r="B47" i="205"/>
  <c r="J47" i="205" s="1"/>
  <c r="C47" i="205"/>
  <c r="E47" i="205"/>
  <c r="F47" i="205"/>
  <c r="G47" i="205"/>
  <c r="B48" i="205"/>
  <c r="E48" i="205" s="1"/>
  <c r="C48" i="205"/>
  <c r="D48" i="205"/>
  <c r="F48" i="205"/>
  <c r="G48" i="205"/>
  <c r="B49" i="205"/>
  <c r="C49" i="205"/>
  <c r="F49" i="205"/>
  <c r="J49" i="205" s="1"/>
  <c r="G49" i="205"/>
  <c r="I49" i="205"/>
  <c r="K49" i="205"/>
  <c r="L49" i="205" s="1"/>
  <c r="B50" i="205"/>
  <c r="C50" i="205"/>
  <c r="D50" i="205" s="1"/>
  <c r="F50" i="205"/>
  <c r="G50" i="205"/>
  <c r="H50" i="205"/>
  <c r="K50" i="205"/>
  <c r="B51" i="205"/>
  <c r="C51" i="205"/>
  <c r="E51" i="205"/>
  <c r="F51" i="205"/>
  <c r="G51" i="205"/>
  <c r="J51" i="205"/>
  <c r="B52" i="205"/>
  <c r="E52" i="205" s="1"/>
  <c r="C52" i="205"/>
  <c r="D52" i="205"/>
  <c r="F52" i="205"/>
  <c r="G52" i="205"/>
  <c r="J52" i="205"/>
  <c r="B53" i="205"/>
  <c r="C53" i="205"/>
  <c r="F53" i="205"/>
  <c r="J53" i="205" s="1"/>
  <c r="G53" i="205"/>
  <c r="I53" i="205"/>
  <c r="K53" i="205"/>
  <c r="B54" i="205"/>
  <c r="C54" i="205"/>
  <c r="D54" i="205" s="1"/>
  <c r="F54" i="205"/>
  <c r="G54" i="205"/>
  <c r="H54" i="205"/>
  <c r="K54" i="205"/>
  <c r="B55" i="205"/>
  <c r="J55" i="205" s="1"/>
  <c r="C55" i="205"/>
  <c r="E55" i="205"/>
  <c r="F55" i="205"/>
  <c r="G55" i="205"/>
  <c r="B56" i="205"/>
  <c r="E56" i="205" s="1"/>
  <c r="C56" i="205"/>
  <c r="D56" i="205"/>
  <c r="F56" i="205"/>
  <c r="G56" i="205"/>
  <c r="B57" i="205"/>
  <c r="C57" i="205"/>
  <c r="F57" i="205"/>
  <c r="J57" i="205" s="1"/>
  <c r="G57" i="205"/>
  <c r="I57" i="205"/>
  <c r="K57" i="205"/>
  <c r="L57" i="205" s="1"/>
  <c r="B58" i="205"/>
  <c r="C58" i="205"/>
  <c r="D58" i="205" s="1"/>
  <c r="F58" i="205"/>
  <c r="G58" i="205"/>
  <c r="H58" i="205"/>
  <c r="K58" i="205"/>
  <c r="B59" i="205"/>
  <c r="C59" i="205"/>
  <c r="E59" i="205"/>
  <c r="F59" i="205"/>
  <c r="G59" i="205"/>
  <c r="J59" i="205"/>
  <c r="B60" i="205"/>
  <c r="E60" i="205" s="1"/>
  <c r="C60" i="205"/>
  <c r="D60" i="205"/>
  <c r="F60" i="205"/>
  <c r="G60" i="205"/>
  <c r="J60" i="205"/>
  <c r="B61" i="205"/>
  <c r="C61" i="205"/>
  <c r="F61" i="205"/>
  <c r="J61" i="205" s="1"/>
  <c r="G61" i="205"/>
  <c r="I61" i="205"/>
  <c r="K61" i="205"/>
  <c r="L61" i="205" s="1"/>
  <c r="B62" i="205"/>
  <c r="C62" i="205"/>
  <c r="D62" i="205" s="1"/>
  <c r="F62" i="205"/>
  <c r="G62" i="205"/>
  <c r="H62" i="205"/>
  <c r="K62" i="205"/>
  <c r="F4" i="204"/>
  <c r="G4" i="204"/>
  <c r="J4" i="204"/>
  <c r="K4" i="204"/>
  <c r="B7" i="204"/>
  <c r="F7" i="204"/>
  <c r="J7" i="204"/>
  <c r="B8" i="204"/>
  <c r="C8" i="204"/>
  <c r="E8" i="204"/>
  <c r="F8" i="204"/>
  <c r="G8" i="204"/>
  <c r="J8" i="204"/>
  <c r="D9" i="204"/>
  <c r="E9" i="204"/>
  <c r="H9" i="204"/>
  <c r="I9" i="204"/>
  <c r="J9" i="204"/>
  <c r="K9" i="204"/>
  <c r="L9" i="204"/>
  <c r="D10" i="204"/>
  <c r="E10" i="204"/>
  <c r="H10" i="204"/>
  <c r="I10" i="204"/>
  <c r="J10" i="204"/>
  <c r="K10" i="204"/>
  <c r="L10" i="204" s="1"/>
  <c r="D11" i="204"/>
  <c r="E11" i="204"/>
  <c r="H11" i="204"/>
  <c r="I11" i="204"/>
  <c r="J11" i="204"/>
  <c r="K11" i="204"/>
  <c r="L11" i="204"/>
  <c r="D12" i="204"/>
  <c r="E12" i="204"/>
  <c r="H12" i="204"/>
  <c r="I12" i="204"/>
  <c r="J12" i="204"/>
  <c r="K12" i="204"/>
  <c r="L12" i="204" s="1"/>
  <c r="D13" i="204"/>
  <c r="E13" i="204"/>
  <c r="H13" i="204"/>
  <c r="I13" i="204"/>
  <c r="J13" i="204"/>
  <c r="K13" i="204"/>
  <c r="L13" i="204"/>
  <c r="D14" i="204"/>
  <c r="E14" i="204"/>
  <c r="H14" i="204"/>
  <c r="I14" i="204"/>
  <c r="J14" i="204"/>
  <c r="K14" i="204"/>
  <c r="L14" i="204" s="1"/>
  <c r="D15" i="204"/>
  <c r="E15" i="204"/>
  <c r="H15" i="204"/>
  <c r="I15" i="204"/>
  <c r="J15" i="204"/>
  <c r="K15" i="204"/>
  <c r="L15" i="204"/>
  <c r="D16" i="204"/>
  <c r="E16" i="204"/>
  <c r="H16" i="204"/>
  <c r="I16" i="204"/>
  <c r="J16" i="204"/>
  <c r="K16" i="204"/>
  <c r="L16" i="204" s="1"/>
  <c r="D17" i="204"/>
  <c r="E17" i="204"/>
  <c r="H17" i="204"/>
  <c r="I17" i="204"/>
  <c r="J17" i="204"/>
  <c r="K17" i="204"/>
  <c r="L17" i="204"/>
  <c r="B18" i="204"/>
  <c r="C18" i="204"/>
  <c r="D18" i="204" s="1"/>
  <c r="F18" i="204"/>
  <c r="G18" i="204"/>
  <c r="H18" i="204" s="1"/>
  <c r="I18" i="204"/>
  <c r="J18" i="204"/>
  <c r="K18" i="204"/>
  <c r="L18" i="204" s="1"/>
  <c r="D19" i="204"/>
  <c r="E19" i="204"/>
  <c r="H19" i="204"/>
  <c r="I19" i="204"/>
  <c r="J19" i="204"/>
  <c r="K19" i="204"/>
  <c r="L19" i="204"/>
  <c r="D20" i="204"/>
  <c r="E20" i="204"/>
  <c r="H20" i="204"/>
  <c r="I20" i="204"/>
  <c r="J20" i="204"/>
  <c r="K20" i="204"/>
  <c r="L20" i="204" s="1"/>
  <c r="D21" i="204"/>
  <c r="E21" i="204"/>
  <c r="H21" i="204"/>
  <c r="I21" i="204"/>
  <c r="J21" i="204"/>
  <c r="K21" i="204"/>
  <c r="L21" i="204"/>
  <c r="D22" i="204"/>
  <c r="E22" i="204"/>
  <c r="H22" i="204"/>
  <c r="I22" i="204"/>
  <c r="J22" i="204"/>
  <c r="K22" i="204"/>
  <c r="L22" i="204" s="1"/>
  <c r="D23" i="204"/>
  <c r="E23" i="204"/>
  <c r="H23" i="204"/>
  <c r="I23" i="204"/>
  <c r="J23" i="204"/>
  <c r="K23" i="204"/>
  <c r="L23" i="204"/>
  <c r="D24" i="204"/>
  <c r="E24" i="204"/>
  <c r="H24" i="204"/>
  <c r="I24" i="204"/>
  <c r="J24" i="204"/>
  <c r="K24" i="204"/>
  <c r="L24" i="204" s="1"/>
  <c r="D25" i="204"/>
  <c r="E25" i="204"/>
  <c r="H25" i="204"/>
  <c r="I25" i="204"/>
  <c r="J25" i="204"/>
  <c r="K25" i="204"/>
  <c r="L25" i="204"/>
  <c r="D26" i="204"/>
  <c r="E26" i="204"/>
  <c r="H26" i="204"/>
  <c r="I26" i="204"/>
  <c r="J26" i="204"/>
  <c r="K26" i="204"/>
  <c r="L26" i="204" s="1"/>
  <c r="D27" i="204"/>
  <c r="E27" i="204"/>
  <c r="H27" i="204"/>
  <c r="I27" i="204"/>
  <c r="J27" i="204"/>
  <c r="K27" i="204"/>
  <c r="L27" i="204"/>
  <c r="D28" i="204"/>
  <c r="E28" i="204"/>
  <c r="H28" i="204"/>
  <c r="I28" i="204"/>
  <c r="J28" i="204"/>
  <c r="K28" i="204"/>
  <c r="L28" i="204" s="1"/>
  <c r="D29" i="204"/>
  <c r="E29" i="204"/>
  <c r="H29" i="204"/>
  <c r="I29" i="204"/>
  <c r="J29" i="204"/>
  <c r="K29" i="204"/>
  <c r="L29" i="204"/>
  <c r="D30" i="204"/>
  <c r="E30" i="204"/>
  <c r="H30" i="204"/>
  <c r="I30" i="204"/>
  <c r="J30" i="204"/>
  <c r="K30" i="204"/>
  <c r="L30" i="204" s="1"/>
  <c r="D31" i="204"/>
  <c r="E31" i="204"/>
  <c r="H31" i="204"/>
  <c r="I31" i="204"/>
  <c r="J31" i="204"/>
  <c r="K31" i="204"/>
  <c r="L31" i="204"/>
  <c r="D32" i="204"/>
  <c r="E32" i="204"/>
  <c r="H32" i="204"/>
  <c r="I32" i="204"/>
  <c r="J32" i="204"/>
  <c r="K32" i="204"/>
  <c r="L32" i="204" s="1"/>
  <c r="D33" i="204"/>
  <c r="E33" i="204"/>
  <c r="H33" i="204"/>
  <c r="I33" i="204"/>
  <c r="J33" i="204"/>
  <c r="K33" i="204"/>
  <c r="L33" i="204"/>
  <c r="D34" i="204"/>
  <c r="E34" i="204"/>
  <c r="H34" i="204"/>
  <c r="I34" i="204"/>
  <c r="J34" i="204"/>
  <c r="K34" i="204"/>
  <c r="L34" i="204" s="1"/>
  <c r="D35" i="204"/>
  <c r="E35" i="204"/>
  <c r="H35" i="204"/>
  <c r="I35" i="204"/>
  <c r="J35" i="204"/>
  <c r="K35" i="204"/>
  <c r="L35" i="204"/>
  <c r="D36" i="204"/>
  <c r="E36" i="204"/>
  <c r="H36" i="204"/>
  <c r="I36" i="204"/>
  <c r="J36" i="204"/>
  <c r="K36" i="204"/>
  <c r="L36" i="204" s="1"/>
  <c r="D37" i="204"/>
  <c r="E37" i="204"/>
  <c r="H37" i="204"/>
  <c r="I37" i="204"/>
  <c r="J37" i="204"/>
  <c r="K37" i="204"/>
  <c r="L37" i="204"/>
  <c r="B38" i="204"/>
  <c r="C38" i="204"/>
  <c r="D38" i="204" s="1"/>
  <c r="F38" i="204"/>
  <c r="G38" i="204"/>
  <c r="H38" i="204" s="1"/>
  <c r="I38" i="204"/>
  <c r="J38" i="204"/>
  <c r="K38" i="204"/>
  <c r="L38" i="204" s="1"/>
  <c r="D39" i="204"/>
  <c r="E39" i="204"/>
  <c r="H39" i="204"/>
  <c r="I39" i="204"/>
  <c r="J39" i="204"/>
  <c r="K39" i="204"/>
  <c r="L39" i="204"/>
  <c r="D40" i="204"/>
  <c r="E40" i="204"/>
  <c r="H40" i="204"/>
  <c r="I40" i="204"/>
  <c r="J40" i="204"/>
  <c r="K40" i="204"/>
  <c r="L40" i="204" s="1"/>
  <c r="B42" i="204"/>
  <c r="C42" i="204"/>
  <c r="E42" i="204" s="1"/>
  <c r="F42" i="204"/>
  <c r="G42" i="204"/>
  <c r="J42" i="204"/>
  <c r="B43" i="204"/>
  <c r="C43" i="204"/>
  <c r="D43" i="204" s="1"/>
  <c r="F43" i="204"/>
  <c r="G43" i="204"/>
  <c r="H43" i="204"/>
  <c r="K43" i="204"/>
  <c r="B44" i="204"/>
  <c r="C44" i="204"/>
  <c r="F44" i="204"/>
  <c r="G44" i="204"/>
  <c r="I44" i="204"/>
  <c r="K44" i="204"/>
  <c r="B45" i="204"/>
  <c r="C45" i="204"/>
  <c r="F45" i="204"/>
  <c r="I45" i="204" s="1"/>
  <c r="G45" i="204"/>
  <c r="H45" i="204"/>
  <c r="B46" i="204"/>
  <c r="J46" i="204" s="1"/>
  <c r="C46" i="204"/>
  <c r="E46" i="204"/>
  <c r="F46" i="204"/>
  <c r="G46" i="204"/>
  <c r="H46" i="204" s="1"/>
  <c r="B47" i="204"/>
  <c r="E47" i="204" s="1"/>
  <c r="C47" i="204"/>
  <c r="D47" i="204"/>
  <c r="F47" i="204"/>
  <c r="G47" i="204"/>
  <c r="J47" i="204"/>
  <c r="B48" i="204"/>
  <c r="C48" i="204"/>
  <c r="F48" i="204"/>
  <c r="G48" i="204"/>
  <c r="J48" i="204"/>
  <c r="B49" i="204"/>
  <c r="E49" i="204" s="1"/>
  <c r="C49" i="204"/>
  <c r="D49" i="204"/>
  <c r="F49" i="204"/>
  <c r="G49" i="204"/>
  <c r="H49" i="204" s="1"/>
  <c r="K49" i="204"/>
  <c r="B50" i="204"/>
  <c r="C50" i="204"/>
  <c r="F50" i="204"/>
  <c r="G50" i="204"/>
  <c r="J50" i="204"/>
  <c r="B51" i="204"/>
  <c r="C51" i="204"/>
  <c r="D51" i="204" s="1"/>
  <c r="F51" i="204"/>
  <c r="G51" i="204"/>
  <c r="H51" i="204"/>
  <c r="K51" i="204"/>
  <c r="B52" i="204"/>
  <c r="C52" i="204"/>
  <c r="F52" i="204"/>
  <c r="G52" i="204"/>
  <c r="I52" i="204"/>
  <c r="K52" i="204"/>
  <c r="B53" i="204"/>
  <c r="C53" i="204"/>
  <c r="F53" i="204"/>
  <c r="I53" i="204" s="1"/>
  <c r="G53" i="204"/>
  <c r="H53" i="204"/>
  <c r="B54" i="204"/>
  <c r="J54" i="204" s="1"/>
  <c r="C54" i="204"/>
  <c r="E54" i="204"/>
  <c r="F54" i="204"/>
  <c r="G54" i="204"/>
  <c r="H54" i="204" s="1"/>
  <c r="B55" i="204"/>
  <c r="E55" i="204" s="1"/>
  <c r="C55" i="204"/>
  <c r="D55" i="204"/>
  <c r="F55" i="204"/>
  <c r="G55" i="204"/>
  <c r="B56" i="204"/>
  <c r="C56" i="204"/>
  <c r="F56" i="204"/>
  <c r="G56" i="204"/>
  <c r="J56" i="204"/>
  <c r="B57" i="204"/>
  <c r="E57" i="204" s="1"/>
  <c r="C57" i="204"/>
  <c r="D57" i="204"/>
  <c r="F57" i="204"/>
  <c r="G57" i="204"/>
  <c r="H57" i="204" s="1"/>
  <c r="B58" i="204"/>
  <c r="C58" i="204"/>
  <c r="F58" i="204"/>
  <c r="G58" i="204"/>
  <c r="J58" i="204"/>
  <c r="B59" i="204"/>
  <c r="C59" i="204"/>
  <c r="D59" i="204" s="1"/>
  <c r="F59" i="204"/>
  <c r="G59" i="204"/>
  <c r="H59" i="204"/>
  <c r="K59" i="204"/>
  <c r="B60" i="204"/>
  <c r="C60" i="204"/>
  <c r="F60" i="204"/>
  <c r="I60" i="204" s="1"/>
  <c r="G60" i="204"/>
  <c r="H60" i="204"/>
  <c r="B61" i="204"/>
  <c r="J61" i="204" s="1"/>
  <c r="C61" i="204"/>
  <c r="E61" i="204"/>
  <c r="F61" i="204"/>
  <c r="G61" i="204"/>
  <c r="B62" i="204"/>
  <c r="E62" i="204" s="1"/>
  <c r="C62" i="204"/>
  <c r="D62" i="204"/>
  <c r="F62" i="204"/>
  <c r="G62" i="204"/>
  <c r="F4" i="203"/>
  <c r="G4" i="203"/>
  <c r="J4" i="203"/>
  <c r="K4" i="203"/>
  <c r="B8" i="203"/>
  <c r="B7" i="203" s="1"/>
  <c r="C8" i="203"/>
  <c r="C7" i="203" s="1"/>
  <c r="D8" i="203"/>
  <c r="F8" i="203"/>
  <c r="F7" i="203" s="1"/>
  <c r="G8" i="203"/>
  <c r="G7" i="203" s="1"/>
  <c r="G6" i="203" s="1"/>
  <c r="H8" i="203"/>
  <c r="J8" i="203"/>
  <c r="K8" i="203"/>
  <c r="L8" i="203"/>
  <c r="D9" i="203"/>
  <c r="E9" i="203"/>
  <c r="H9" i="203"/>
  <c r="I9" i="203"/>
  <c r="J9" i="203"/>
  <c r="K9" i="203"/>
  <c r="L9" i="203" s="1"/>
  <c r="D10" i="203"/>
  <c r="E10" i="203"/>
  <c r="H10" i="203"/>
  <c r="I10" i="203"/>
  <c r="J10" i="203"/>
  <c r="K10" i="203"/>
  <c r="L10" i="203"/>
  <c r="D11" i="203"/>
  <c r="E11" i="203"/>
  <c r="H11" i="203"/>
  <c r="I11" i="203"/>
  <c r="J11" i="203"/>
  <c r="K11" i="203"/>
  <c r="L11" i="203" s="1"/>
  <c r="D12" i="203"/>
  <c r="E12" i="203"/>
  <c r="H12" i="203"/>
  <c r="I12" i="203"/>
  <c r="J12" i="203"/>
  <c r="K12" i="203"/>
  <c r="L12" i="203"/>
  <c r="D13" i="203"/>
  <c r="E13" i="203"/>
  <c r="H13" i="203"/>
  <c r="I13" i="203"/>
  <c r="J13" i="203"/>
  <c r="K13" i="203"/>
  <c r="L13" i="203" s="1"/>
  <c r="D14" i="203"/>
  <c r="E14" i="203"/>
  <c r="H14" i="203"/>
  <c r="I14" i="203"/>
  <c r="J14" i="203"/>
  <c r="K14" i="203"/>
  <c r="L14" i="203"/>
  <c r="D15" i="203"/>
  <c r="E15" i="203"/>
  <c r="H15" i="203"/>
  <c r="I15" i="203"/>
  <c r="J15" i="203"/>
  <c r="K15" i="203"/>
  <c r="L15" i="203" s="1"/>
  <c r="D16" i="203"/>
  <c r="E16" i="203"/>
  <c r="H16" i="203"/>
  <c r="I16" i="203"/>
  <c r="J16" i="203"/>
  <c r="K16" i="203"/>
  <c r="L16" i="203" s="1"/>
  <c r="D17" i="203"/>
  <c r="E17" i="203"/>
  <c r="H17" i="203"/>
  <c r="I17" i="203"/>
  <c r="J17" i="203"/>
  <c r="K17" i="203"/>
  <c r="L17" i="203" s="1"/>
  <c r="B18" i="203"/>
  <c r="C18" i="203"/>
  <c r="D18" i="203"/>
  <c r="E18" i="203"/>
  <c r="F18" i="203"/>
  <c r="G18" i="203"/>
  <c r="H18" i="203" s="1"/>
  <c r="I18" i="203"/>
  <c r="J18" i="203"/>
  <c r="K18" i="203"/>
  <c r="L18" i="203" s="1"/>
  <c r="D19" i="203"/>
  <c r="E19" i="203"/>
  <c r="H19" i="203"/>
  <c r="I19" i="203"/>
  <c r="J19" i="203"/>
  <c r="K19" i="203"/>
  <c r="L19" i="203"/>
  <c r="D20" i="203"/>
  <c r="E20" i="203"/>
  <c r="H20" i="203"/>
  <c r="I20" i="203"/>
  <c r="J20" i="203"/>
  <c r="K20" i="203"/>
  <c r="L20" i="203" s="1"/>
  <c r="D21" i="203"/>
  <c r="E21" i="203"/>
  <c r="H21" i="203"/>
  <c r="I21" i="203"/>
  <c r="J21" i="203"/>
  <c r="K21" i="203"/>
  <c r="L21" i="203"/>
  <c r="D22" i="203"/>
  <c r="E22" i="203"/>
  <c r="H22" i="203"/>
  <c r="I22" i="203"/>
  <c r="J22" i="203"/>
  <c r="K22" i="203"/>
  <c r="L22" i="203" s="1"/>
  <c r="D23" i="203"/>
  <c r="E23" i="203"/>
  <c r="H23" i="203"/>
  <c r="I23" i="203"/>
  <c r="J23" i="203"/>
  <c r="K23" i="203"/>
  <c r="L23" i="203"/>
  <c r="D24" i="203"/>
  <c r="E24" i="203"/>
  <c r="H24" i="203"/>
  <c r="I24" i="203"/>
  <c r="J24" i="203"/>
  <c r="K24" i="203"/>
  <c r="L24" i="203" s="1"/>
  <c r="D25" i="203"/>
  <c r="E25" i="203"/>
  <c r="H25" i="203"/>
  <c r="I25" i="203"/>
  <c r="J25" i="203"/>
  <c r="K25" i="203"/>
  <c r="L25" i="203" s="1"/>
  <c r="D26" i="203"/>
  <c r="E26" i="203"/>
  <c r="H26" i="203"/>
  <c r="I26" i="203"/>
  <c r="J26" i="203"/>
  <c r="K26" i="203"/>
  <c r="L26" i="203"/>
  <c r="D27" i="203"/>
  <c r="E27" i="203"/>
  <c r="H27" i="203"/>
  <c r="I27" i="203"/>
  <c r="J27" i="203"/>
  <c r="K27" i="203"/>
  <c r="L27" i="203" s="1"/>
  <c r="D28" i="203"/>
  <c r="E28" i="203"/>
  <c r="H28" i="203"/>
  <c r="I28" i="203"/>
  <c r="J28" i="203"/>
  <c r="K28" i="203"/>
  <c r="L28" i="203"/>
  <c r="D29" i="203"/>
  <c r="E29" i="203"/>
  <c r="H29" i="203"/>
  <c r="I29" i="203"/>
  <c r="J29" i="203"/>
  <c r="K29" i="203"/>
  <c r="L29" i="203" s="1"/>
  <c r="D30" i="203"/>
  <c r="E30" i="203"/>
  <c r="H30" i="203"/>
  <c r="I30" i="203"/>
  <c r="J30" i="203"/>
  <c r="K30" i="203"/>
  <c r="L30" i="203"/>
  <c r="D31" i="203"/>
  <c r="E31" i="203"/>
  <c r="H31" i="203"/>
  <c r="I31" i="203"/>
  <c r="J31" i="203"/>
  <c r="K31" i="203"/>
  <c r="L31" i="203" s="1"/>
  <c r="D32" i="203"/>
  <c r="E32" i="203"/>
  <c r="H32" i="203"/>
  <c r="I32" i="203"/>
  <c r="J32" i="203"/>
  <c r="K32" i="203"/>
  <c r="L32" i="203"/>
  <c r="D33" i="203"/>
  <c r="E33" i="203"/>
  <c r="H33" i="203"/>
  <c r="I33" i="203"/>
  <c r="J33" i="203"/>
  <c r="K33" i="203"/>
  <c r="L33" i="203" s="1"/>
  <c r="D34" i="203"/>
  <c r="E34" i="203"/>
  <c r="H34" i="203"/>
  <c r="I34" i="203"/>
  <c r="J34" i="203"/>
  <c r="K34" i="203"/>
  <c r="L34" i="203"/>
  <c r="D35" i="203"/>
  <c r="E35" i="203"/>
  <c r="H35" i="203"/>
  <c r="I35" i="203"/>
  <c r="J35" i="203"/>
  <c r="K35" i="203"/>
  <c r="L35" i="203" s="1"/>
  <c r="D36" i="203"/>
  <c r="E36" i="203"/>
  <c r="H36" i="203"/>
  <c r="I36" i="203"/>
  <c r="J36" i="203"/>
  <c r="K36" i="203"/>
  <c r="L36" i="203"/>
  <c r="D37" i="203"/>
  <c r="E37" i="203"/>
  <c r="H37" i="203"/>
  <c r="I37" i="203"/>
  <c r="J37" i="203"/>
  <c r="K37" i="203"/>
  <c r="L37" i="203" s="1"/>
  <c r="B38" i="203"/>
  <c r="E38" i="203" s="1"/>
  <c r="C38" i="203"/>
  <c r="D38" i="203"/>
  <c r="F38" i="203"/>
  <c r="I38" i="203" s="1"/>
  <c r="G38" i="203"/>
  <c r="H38" i="203"/>
  <c r="J38" i="203"/>
  <c r="K38" i="203"/>
  <c r="L38" i="203"/>
  <c r="D39" i="203"/>
  <c r="E39" i="203"/>
  <c r="H39" i="203"/>
  <c r="I39" i="203"/>
  <c r="J39" i="203"/>
  <c r="K39" i="203"/>
  <c r="L39" i="203" s="1"/>
  <c r="D40" i="203"/>
  <c r="E40" i="203"/>
  <c r="H40" i="203"/>
  <c r="I40" i="203"/>
  <c r="J40" i="203"/>
  <c r="K40" i="203"/>
  <c r="L40" i="203"/>
  <c r="B41" i="203"/>
  <c r="C41" i="203"/>
  <c r="D41" i="203"/>
  <c r="E41" i="203"/>
  <c r="F41" i="203"/>
  <c r="G41" i="203"/>
  <c r="H41" i="203"/>
  <c r="I41" i="203"/>
  <c r="J41" i="203"/>
  <c r="K41" i="203"/>
  <c r="L41" i="203"/>
  <c r="D42" i="203"/>
  <c r="E42" i="203"/>
  <c r="H42" i="203"/>
  <c r="I42" i="203"/>
  <c r="J42" i="203"/>
  <c r="K42" i="203"/>
  <c r="L42" i="203"/>
  <c r="D43" i="203"/>
  <c r="E43" i="203"/>
  <c r="I43" i="203"/>
  <c r="J43" i="203"/>
  <c r="K43" i="203"/>
  <c r="L43" i="203"/>
  <c r="D44" i="203"/>
  <c r="E44" i="203"/>
  <c r="H44" i="203"/>
  <c r="I44" i="203"/>
  <c r="J44" i="203"/>
  <c r="K44" i="203"/>
  <c r="L44" i="203" s="1"/>
  <c r="D45" i="203"/>
  <c r="E45" i="203"/>
  <c r="H45" i="203"/>
  <c r="I45" i="203"/>
  <c r="J45" i="203"/>
  <c r="K45" i="203"/>
  <c r="L45" i="203"/>
  <c r="D46" i="203"/>
  <c r="E46" i="203"/>
  <c r="H46" i="203"/>
  <c r="I46" i="203"/>
  <c r="J46" i="203"/>
  <c r="K46" i="203"/>
  <c r="L46" i="203" s="1"/>
  <c r="D47" i="203"/>
  <c r="E47" i="203"/>
  <c r="H47" i="203"/>
  <c r="I47" i="203"/>
  <c r="J47" i="203"/>
  <c r="K47" i="203"/>
  <c r="L47" i="203"/>
  <c r="D48" i="203"/>
  <c r="E48" i="203"/>
  <c r="H48" i="203"/>
  <c r="I48" i="203"/>
  <c r="J48" i="203"/>
  <c r="K48" i="203"/>
  <c r="L48" i="203" s="1"/>
  <c r="D49" i="203"/>
  <c r="E49" i="203"/>
  <c r="H49" i="203"/>
  <c r="I49" i="203"/>
  <c r="J49" i="203"/>
  <c r="K49" i="203"/>
  <c r="L49" i="203"/>
  <c r="D50" i="203"/>
  <c r="E50" i="203"/>
  <c r="H50" i="203"/>
  <c r="I50" i="203"/>
  <c r="J50" i="203"/>
  <c r="K50" i="203"/>
  <c r="L50" i="203" s="1"/>
  <c r="D51" i="203"/>
  <c r="E51" i="203"/>
  <c r="H51" i="203"/>
  <c r="I51" i="203"/>
  <c r="J51" i="203"/>
  <c r="K51" i="203"/>
  <c r="L51" i="203"/>
  <c r="D52" i="203"/>
  <c r="E52" i="203"/>
  <c r="H52" i="203"/>
  <c r="I52" i="203"/>
  <c r="J52" i="203"/>
  <c r="K52" i="203"/>
  <c r="L52" i="203" s="1"/>
  <c r="D53" i="203"/>
  <c r="E53" i="203"/>
  <c r="H53" i="203"/>
  <c r="I53" i="203"/>
  <c r="J53" i="203"/>
  <c r="K53" i="203"/>
  <c r="L53" i="203"/>
  <c r="D54" i="203"/>
  <c r="E54" i="203"/>
  <c r="H54" i="203"/>
  <c r="I54" i="203"/>
  <c r="J54" i="203"/>
  <c r="K54" i="203"/>
  <c r="L54" i="203" s="1"/>
  <c r="D55" i="203"/>
  <c r="E55" i="203"/>
  <c r="H55" i="203"/>
  <c r="I55" i="203"/>
  <c r="J55" i="203"/>
  <c r="K55" i="203"/>
  <c r="L55" i="203"/>
  <c r="D56" i="203"/>
  <c r="E56" i="203"/>
  <c r="H56" i="203"/>
  <c r="I56" i="203"/>
  <c r="J56" i="203"/>
  <c r="K56" i="203"/>
  <c r="L56" i="203" s="1"/>
  <c r="D57" i="203"/>
  <c r="E57" i="203"/>
  <c r="H57" i="203"/>
  <c r="I57" i="203"/>
  <c r="J57" i="203"/>
  <c r="K57" i="203"/>
  <c r="L57" i="203"/>
  <c r="D58" i="203"/>
  <c r="E58" i="203"/>
  <c r="H58" i="203"/>
  <c r="I58" i="203"/>
  <c r="J58" i="203"/>
  <c r="K58" i="203"/>
  <c r="L58" i="203" s="1"/>
  <c r="D59" i="203"/>
  <c r="E59" i="203"/>
  <c r="H59" i="203"/>
  <c r="I59" i="203"/>
  <c r="J59" i="203"/>
  <c r="K59" i="203"/>
  <c r="L59" i="203"/>
  <c r="D60" i="203"/>
  <c r="E60" i="203"/>
  <c r="H60" i="203"/>
  <c r="I60" i="203"/>
  <c r="J60" i="203"/>
  <c r="K60" i="203"/>
  <c r="L60" i="203" s="1"/>
  <c r="D61" i="203"/>
  <c r="E61" i="203"/>
  <c r="H61" i="203"/>
  <c r="I61" i="203"/>
  <c r="J61" i="203"/>
  <c r="K61" i="203"/>
  <c r="L61" i="203"/>
  <c r="D62" i="203"/>
  <c r="E62" i="203"/>
  <c r="H62" i="203"/>
  <c r="I62" i="203"/>
  <c r="J62" i="203"/>
  <c r="K62" i="203"/>
  <c r="L62" i="203" s="1"/>
  <c r="F4" i="202"/>
  <c r="G4" i="202"/>
  <c r="J4" i="202"/>
  <c r="K4" i="202"/>
  <c r="B7" i="202"/>
  <c r="F7" i="202"/>
  <c r="J7" i="202"/>
  <c r="B8" i="202"/>
  <c r="C8" i="202"/>
  <c r="E8" i="202" s="1"/>
  <c r="F8" i="202"/>
  <c r="G8" i="202"/>
  <c r="I8" i="202"/>
  <c r="J8" i="202"/>
  <c r="K8" i="202"/>
  <c r="L8" i="202" s="1"/>
  <c r="D9" i="202"/>
  <c r="E9" i="202"/>
  <c r="H9" i="202"/>
  <c r="I9" i="202"/>
  <c r="J9" i="202"/>
  <c r="K9" i="202"/>
  <c r="L9" i="202"/>
  <c r="D10" i="202"/>
  <c r="E10" i="202"/>
  <c r="H10" i="202"/>
  <c r="I10" i="202"/>
  <c r="J10" i="202"/>
  <c r="K10" i="202"/>
  <c r="L10" i="202" s="1"/>
  <c r="D11" i="202"/>
  <c r="E11" i="202"/>
  <c r="H11" i="202"/>
  <c r="I11" i="202"/>
  <c r="J11" i="202"/>
  <c r="K11" i="202"/>
  <c r="L11" i="202"/>
  <c r="D12" i="202"/>
  <c r="E12" i="202"/>
  <c r="H12" i="202"/>
  <c r="I12" i="202"/>
  <c r="J12" i="202"/>
  <c r="K12" i="202"/>
  <c r="L12" i="202" s="1"/>
  <c r="D13" i="202"/>
  <c r="E13" i="202"/>
  <c r="H13" i="202"/>
  <c r="I13" i="202"/>
  <c r="J13" i="202"/>
  <c r="K13" i="202"/>
  <c r="L13" i="202"/>
  <c r="D14" i="202"/>
  <c r="E14" i="202"/>
  <c r="H14" i="202"/>
  <c r="I14" i="202"/>
  <c r="J14" i="202"/>
  <c r="K14" i="202"/>
  <c r="L14" i="202" s="1"/>
  <c r="D15" i="202"/>
  <c r="E15" i="202"/>
  <c r="H15" i="202"/>
  <c r="I15" i="202"/>
  <c r="J15" i="202"/>
  <c r="K15" i="202"/>
  <c r="L15" i="202"/>
  <c r="D16" i="202"/>
  <c r="E16" i="202"/>
  <c r="H16" i="202"/>
  <c r="I16" i="202"/>
  <c r="J16" i="202"/>
  <c r="K16" i="202"/>
  <c r="L16" i="202" s="1"/>
  <c r="D17" i="202"/>
  <c r="E17" i="202"/>
  <c r="H17" i="202"/>
  <c r="I17" i="202"/>
  <c r="J17" i="202"/>
  <c r="K17" i="202"/>
  <c r="L17" i="202"/>
  <c r="B18" i="202"/>
  <c r="C18" i="202"/>
  <c r="D18" i="202" s="1"/>
  <c r="E18" i="202"/>
  <c r="F18" i="202"/>
  <c r="G18" i="202"/>
  <c r="J18" i="202"/>
  <c r="D19" i="202"/>
  <c r="E19" i="202"/>
  <c r="H19" i="202"/>
  <c r="I19" i="202"/>
  <c r="J19" i="202"/>
  <c r="K19" i="202"/>
  <c r="L19" i="202"/>
  <c r="D20" i="202"/>
  <c r="E20" i="202"/>
  <c r="H20" i="202"/>
  <c r="I20" i="202"/>
  <c r="J20" i="202"/>
  <c r="K20" i="202"/>
  <c r="L20" i="202" s="1"/>
  <c r="D21" i="202"/>
  <c r="E21" i="202"/>
  <c r="H21" i="202"/>
  <c r="I21" i="202"/>
  <c r="J21" i="202"/>
  <c r="K21" i="202"/>
  <c r="L21" i="202"/>
  <c r="D22" i="202"/>
  <c r="E22" i="202"/>
  <c r="H22" i="202"/>
  <c r="I22" i="202"/>
  <c r="J22" i="202"/>
  <c r="K22" i="202"/>
  <c r="L22" i="202" s="1"/>
  <c r="D23" i="202"/>
  <c r="E23" i="202"/>
  <c r="H23" i="202"/>
  <c r="I23" i="202"/>
  <c r="J23" i="202"/>
  <c r="K23" i="202"/>
  <c r="L23" i="202"/>
  <c r="D24" i="202"/>
  <c r="E24" i="202"/>
  <c r="H24" i="202"/>
  <c r="I24" i="202"/>
  <c r="J24" i="202"/>
  <c r="K24" i="202"/>
  <c r="L24" i="202" s="1"/>
  <c r="D25" i="202"/>
  <c r="E25" i="202"/>
  <c r="H25" i="202"/>
  <c r="I25" i="202"/>
  <c r="J25" i="202"/>
  <c r="K25" i="202"/>
  <c r="L25" i="202"/>
  <c r="D26" i="202"/>
  <c r="E26" i="202"/>
  <c r="H26" i="202"/>
  <c r="I26" i="202"/>
  <c r="J26" i="202"/>
  <c r="K26" i="202"/>
  <c r="L26" i="202" s="1"/>
  <c r="D27" i="202"/>
  <c r="E27" i="202"/>
  <c r="H27" i="202"/>
  <c r="I27" i="202"/>
  <c r="J27" i="202"/>
  <c r="K27" i="202"/>
  <c r="L27" i="202"/>
  <c r="D28" i="202"/>
  <c r="E28" i="202"/>
  <c r="H28" i="202"/>
  <c r="I28" i="202"/>
  <c r="J28" i="202"/>
  <c r="K28" i="202"/>
  <c r="L28" i="202" s="1"/>
  <c r="D29" i="202"/>
  <c r="E29" i="202"/>
  <c r="H29" i="202"/>
  <c r="I29" i="202"/>
  <c r="J29" i="202"/>
  <c r="K29" i="202"/>
  <c r="L29" i="202"/>
  <c r="D30" i="202"/>
  <c r="E30" i="202"/>
  <c r="H30" i="202"/>
  <c r="I30" i="202"/>
  <c r="J30" i="202"/>
  <c r="K30" i="202"/>
  <c r="L30" i="202" s="1"/>
  <c r="D31" i="202"/>
  <c r="E31" i="202"/>
  <c r="H31" i="202"/>
  <c r="I31" i="202"/>
  <c r="J31" i="202"/>
  <c r="K31" i="202"/>
  <c r="L31" i="202"/>
  <c r="D32" i="202"/>
  <c r="E32" i="202"/>
  <c r="H32" i="202"/>
  <c r="I32" i="202"/>
  <c r="J32" i="202"/>
  <c r="K32" i="202"/>
  <c r="L32" i="202" s="1"/>
  <c r="D33" i="202"/>
  <c r="E33" i="202"/>
  <c r="H33" i="202"/>
  <c r="I33" i="202"/>
  <c r="J33" i="202"/>
  <c r="K33" i="202"/>
  <c r="L33" i="202"/>
  <c r="D34" i="202"/>
  <c r="E34" i="202"/>
  <c r="H34" i="202"/>
  <c r="I34" i="202"/>
  <c r="J34" i="202"/>
  <c r="K34" i="202"/>
  <c r="L34" i="202" s="1"/>
  <c r="D35" i="202"/>
  <c r="E35" i="202"/>
  <c r="H35" i="202"/>
  <c r="I35" i="202"/>
  <c r="J35" i="202"/>
  <c r="K35" i="202"/>
  <c r="L35" i="202"/>
  <c r="D36" i="202"/>
  <c r="E36" i="202"/>
  <c r="H36" i="202"/>
  <c r="I36" i="202"/>
  <c r="J36" i="202"/>
  <c r="K36" i="202"/>
  <c r="L36" i="202" s="1"/>
  <c r="D37" i="202"/>
  <c r="E37" i="202"/>
  <c r="H37" i="202"/>
  <c r="I37" i="202"/>
  <c r="J37" i="202"/>
  <c r="K37" i="202"/>
  <c r="L37" i="202"/>
  <c r="B38" i="202"/>
  <c r="C38" i="202"/>
  <c r="D38" i="202" s="1"/>
  <c r="E38" i="202"/>
  <c r="F38" i="202"/>
  <c r="G38" i="202"/>
  <c r="J38" i="202"/>
  <c r="D39" i="202"/>
  <c r="E39" i="202"/>
  <c r="H39" i="202"/>
  <c r="I39" i="202"/>
  <c r="J39" i="202"/>
  <c r="K39" i="202"/>
  <c r="L39" i="202"/>
  <c r="D40" i="202"/>
  <c r="E40" i="202"/>
  <c r="H40" i="202"/>
  <c r="I40" i="202"/>
  <c r="J40" i="202"/>
  <c r="K40" i="202"/>
  <c r="L40" i="202" s="1"/>
  <c r="B41" i="202"/>
  <c r="E41" i="202" s="1"/>
  <c r="C41" i="202"/>
  <c r="D41" i="202"/>
  <c r="F41" i="202"/>
  <c r="G41" i="202"/>
  <c r="H41" i="202"/>
  <c r="K41" i="202"/>
  <c r="D42" i="202"/>
  <c r="E42" i="202"/>
  <c r="H42" i="202"/>
  <c r="I42" i="202"/>
  <c r="J42" i="202"/>
  <c r="K42" i="202"/>
  <c r="L42" i="202" s="1"/>
  <c r="D43" i="202"/>
  <c r="E43" i="202"/>
  <c r="H43" i="202"/>
  <c r="I43" i="202"/>
  <c r="J43" i="202"/>
  <c r="K43" i="202"/>
  <c r="L43" i="202"/>
  <c r="D44" i="202"/>
  <c r="E44" i="202"/>
  <c r="H44" i="202"/>
  <c r="I44" i="202"/>
  <c r="J44" i="202"/>
  <c r="K44" i="202"/>
  <c r="L44" i="202" s="1"/>
  <c r="D45" i="202"/>
  <c r="E45" i="202"/>
  <c r="H45" i="202"/>
  <c r="I45" i="202"/>
  <c r="J45" i="202"/>
  <c r="K45" i="202"/>
  <c r="L45" i="202"/>
  <c r="D46" i="202"/>
  <c r="E46" i="202"/>
  <c r="H46" i="202"/>
  <c r="I46" i="202"/>
  <c r="J46" i="202"/>
  <c r="K46" i="202"/>
  <c r="L46" i="202" s="1"/>
  <c r="D47" i="202"/>
  <c r="E47" i="202"/>
  <c r="H47" i="202"/>
  <c r="I47" i="202"/>
  <c r="J47" i="202"/>
  <c r="K47" i="202"/>
  <c r="L47" i="202"/>
  <c r="D48" i="202"/>
  <c r="E48" i="202"/>
  <c r="H48" i="202"/>
  <c r="I48" i="202"/>
  <c r="J48" i="202"/>
  <c r="K48" i="202"/>
  <c r="L48" i="202" s="1"/>
  <c r="D49" i="202"/>
  <c r="E49" i="202"/>
  <c r="H49" i="202"/>
  <c r="I49" i="202"/>
  <c r="J49" i="202"/>
  <c r="K49" i="202"/>
  <c r="L49" i="202"/>
  <c r="D50" i="202"/>
  <c r="E50" i="202"/>
  <c r="H50" i="202"/>
  <c r="I50" i="202"/>
  <c r="J50" i="202"/>
  <c r="K50" i="202"/>
  <c r="L50" i="202" s="1"/>
  <c r="D51" i="202"/>
  <c r="E51" i="202"/>
  <c r="H51" i="202"/>
  <c r="I51" i="202"/>
  <c r="J51" i="202"/>
  <c r="K51" i="202"/>
  <c r="L51" i="202"/>
  <c r="D52" i="202"/>
  <c r="E52" i="202"/>
  <c r="H52" i="202"/>
  <c r="I52" i="202"/>
  <c r="J52" i="202"/>
  <c r="K52" i="202"/>
  <c r="L52" i="202" s="1"/>
  <c r="D53" i="202"/>
  <c r="E53" i="202"/>
  <c r="H53" i="202"/>
  <c r="I53" i="202"/>
  <c r="J53" i="202"/>
  <c r="K53" i="202"/>
  <c r="L53" i="202"/>
  <c r="D54" i="202"/>
  <c r="E54" i="202"/>
  <c r="H54" i="202"/>
  <c r="I54" i="202"/>
  <c r="J54" i="202"/>
  <c r="K54" i="202"/>
  <c r="L54" i="202" s="1"/>
  <c r="D55" i="202"/>
  <c r="E55" i="202"/>
  <c r="H55" i="202"/>
  <c r="I55" i="202"/>
  <c r="J55" i="202"/>
  <c r="K55" i="202"/>
  <c r="L55" i="202"/>
  <c r="D56" i="202"/>
  <c r="E56" i="202"/>
  <c r="H56" i="202"/>
  <c r="I56" i="202"/>
  <c r="J56" i="202"/>
  <c r="K56" i="202"/>
  <c r="L56" i="202" s="1"/>
  <c r="D57" i="202"/>
  <c r="E57" i="202"/>
  <c r="H57" i="202"/>
  <c r="I57" i="202"/>
  <c r="J57" i="202"/>
  <c r="K57" i="202"/>
  <c r="L57" i="202"/>
  <c r="D58" i="202"/>
  <c r="E58" i="202"/>
  <c r="H58" i="202"/>
  <c r="I58" i="202"/>
  <c r="J58" i="202"/>
  <c r="K58" i="202"/>
  <c r="L58" i="202" s="1"/>
  <c r="D59" i="202"/>
  <c r="E59" i="202"/>
  <c r="H59" i="202"/>
  <c r="I59" i="202"/>
  <c r="J59" i="202"/>
  <c r="K59" i="202"/>
  <c r="L59" i="202"/>
  <c r="D60" i="202"/>
  <c r="E60" i="202"/>
  <c r="H60" i="202"/>
  <c r="I60" i="202"/>
  <c r="J60" i="202"/>
  <c r="K60" i="202"/>
  <c r="L60" i="202" s="1"/>
  <c r="D61" i="202"/>
  <c r="E61" i="202"/>
  <c r="H61" i="202"/>
  <c r="I61" i="202"/>
  <c r="J61" i="202"/>
  <c r="K61" i="202"/>
  <c r="L61" i="202"/>
  <c r="D62" i="202"/>
  <c r="E62" i="202"/>
  <c r="H62" i="202"/>
  <c r="I62" i="202"/>
  <c r="J62" i="202"/>
  <c r="K62" i="202"/>
  <c r="L62" i="202" s="1"/>
  <c r="B63" i="202"/>
  <c r="E63" i="202" s="1"/>
  <c r="C63" i="202"/>
  <c r="D63" i="202"/>
  <c r="F63" i="202"/>
  <c r="I63" i="202" s="1"/>
  <c r="G63" i="202"/>
  <c r="H63" i="202"/>
  <c r="J63" i="202"/>
  <c r="K63" i="202"/>
  <c r="L63" i="202"/>
  <c r="D64" i="202"/>
  <c r="E64" i="202"/>
  <c r="H64" i="202"/>
  <c r="I64" i="202"/>
  <c r="J64" i="202"/>
  <c r="K64" i="202"/>
  <c r="L64" i="202" s="1"/>
  <c r="D65" i="202"/>
  <c r="E65" i="202"/>
  <c r="H65" i="202"/>
  <c r="I65" i="202"/>
  <c r="J65" i="202"/>
  <c r="K65" i="202"/>
  <c r="L65" i="202"/>
  <c r="F4" i="201"/>
  <c r="G4" i="201"/>
  <c r="J4" i="201"/>
  <c r="K4" i="201"/>
  <c r="B9" i="201"/>
  <c r="C9" i="201"/>
  <c r="F9" i="201"/>
  <c r="G9" i="201"/>
  <c r="H9" i="201"/>
  <c r="B10" i="201"/>
  <c r="J10" i="201" s="1"/>
  <c r="C10" i="201"/>
  <c r="E10" i="201"/>
  <c r="F10" i="201"/>
  <c r="G10" i="201"/>
  <c r="H10" i="201" s="1"/>
  <c r="B11" i="201"/>
  <c r="E11" i="201" s="1"/>
  <c r="C11" i="201"/>
  <c r="D11" i="201"/>
  <c r="F11" i="201"/>
  <c r="G11" i="201"/>
  <c r="J11" i="201"/>
  <c r="B12" i="201"/>
  <c r="C12" i="201"/>
  <c r="F12" i="201"/>
  <c r="G12" i="201"/>
  <c r="J12" i="201"/>
  <c r="B13" i="201"/>
  <c r="E13" i="201" s="1"/>
  <c r="C13" i="201"/>
  <c r="D13" i="201"/>
  <c r="F13" i="201"/>
  <c r="G13" i="201"/>
  <c r="H13" i="201" s="1"/>
  <c r="K13" i="201"/>
  <c r="B14" i="201"/>
  <c r="C14" i="201"/>
  <c r="F14" i="201"/>
  <c r="G14" i="201"/>
  <c r="J14" i="201"/>
  <c r="B15" i="201"/>
  <c r="C15" i="201"/>
  <c r="D15" i="201" s="1"/>
  <c r="F15" i="201"/>
  <c r="G15" i="201"/>
  <c r="H15" i="201"/>
  <c r="K15" i="201"/>
  <c r="B16" i="201"/>
  <c r="C16" i="201"/>
  <c r="F16" i="201"/>
  <c r="G16" i="201"/>
  <c r="I16" i="201"/>
  <c r="K16" i="201"/>
  <c r="B17" i="201"/>
  <c r="C17" i="201"/>
  <c r="F17" i="201"/>
  <c r="I17" i="201" s="1"/>
  <c r="G17" i="201"/>
  <c r="H17" i="201"/>
  <c r="B19" i="201"/>
  <c r="C19" i="201"/>
  <c r="D19" i="201"/>
  <c r="F19" i="201"/>
  <c r="G19" i="201"/>
  <c r="H19" i="201" s="1"/>
  <c r="K19" i="201"/>
  <c r="B20" i="201"/>
  <c r="C20" i="201"/>
  <c r="F20" i="201"/>
  <c r="G20" i="201"/>
  <c r="J20" i="201"/>
  <c r="B21" i="201"/>
  <c r="C21" i="201"/>
  <c r="D21" i="201" s="1"/>
  <c r="F21" i="201"/>
  <c r="G21" i="201"/>
  <c r="H21" i="201"/>
  <c r="K21" i="201"/>
  <c r="B22" i="201"/>
  <c r="C22" i="201"/>
  <c r="F22" i="201"/>
  <c r="G22" i="201"/>
  <c r="I22" i="201"/>
  <c r="K22" i="201"/>
  <c r="B23" i="201"/>
  <c r="C23" i="201"/>
  <c r="F23" i="201"/>
  <c r="I23" i="201" s="1"/>
  <c r="G23" i="201"/>
  <c r="H23" i="201"/>
  <c r="B24" i="201"/>
  <c r="J24" i="201" s="1"/>
  <c r="C24" i="201"/>
  <c r="E24" i="201"/>
  <c r="F24" i="201"/>
  <c r="G24" i="201"/>
  <c r="H24" i="201" s="1"/>
  <c r="B25" i="201"/>
  <c r="E25" i="201" s="1"/>
  <c r="C25" i="201"/>
  <c r="D25" i="201"/>
  <c r="F25" i="201"/>
  <c r="G25" i="201"/>
  <c r="B26" i="201"/>
  <c r="C26" i="201"/>
  <c r="F26" i="201"/>
  <c r="G26" i="201"/>
  <c r="J26" i="201"/>
  <c r="B27" i="201"/>
  <c r="E27" i="201" s="1"/>
  <c r="C27" i="201"/>
  <c r="D27" i="201"/>
  <c r="F27" i="201"/>
  <c r="G27" i="201"/>
  <c r="H27" i="201" s="1"/>
  <c r="B28" i="201"/>
  <c r="C28" i="201"/>
  <c r="F28" i="201"/>
  <c r="G28" i="201"/>
  <c r="J28" i="201"/>
  <c r="B29" i="201"/>
  <c r="C29" i="201"/>
  <c r="D29" i="201" s="1"/>
  <c r="F29" i="201"/>
  <c r="G29" i="201"/>
  <c r="H29" i="201"/>
  <c r="K29" i="201"/>
  <c r="B30" i="201"/>
  <c r="C30" i="201"/>
  <c r="F30" i="201"/>
  <c r="G30" i="201"/>
  <c r="I30" i="201"/>
  <c r="K30" i="201"/>
  <c r="B31" i="201"/>
  <c r="C31" i="201"/>
  <c r="F31" i="201"/>
  <c r="I31" i="201" s="1"/>
  <c r="G31" i="201"/>
  <c r="H31" i="201"/>
  <c r="B32" i="201"/>
  <c r="J32" i="201" s="1"/>
  <c r="C32" i="201"/>
  <c r="E32" i="201"/>
  <c r="F32" i="201"/>
  <c r="G32" i="201"/>
  <c r="H32" i="201" s="1"/>
  <c r="B33" i="201"/>
  <c r="E33" i="201" s="1"/>
  <c r="C33" i="201"/>
  <c r="D33" i="201"/>
  <c r="F33" i="201"/>
  <c r="G33" i="201"/>
  <c r="J33" i="201"/>
  <c r="B34" i="201"/>
  <c r="C34" i="201"/>
  <c r="F34" i="201"/>
  <c r="G34" i="201"/>
  <c r="J34" i="201"/>
  <c r="B35" i="201"/>
  <c r="C35" i="201"/>
  <c r="E35" i="201"/>
  <c r="F35" i="201"/>
  <c r="G35" i="201"/>
  <c r="J35" i="201"/>
  <c r="B37" i="201"/>
  <c r="C37" i="201"/>
  <c r="E37" i="201"/>
  <c r="F37" i="201"/>
  <c r="G37" i="201"/>
  <c r="J37" i="201"/>
  <c r="B38" i="201"/>
  <c r="E38" i="201" s="1"/>
  <c r="C38" i="201"/>
  <c r="D38" i="201"/>
  <c r="F38" i="201"/>
  <c r="G38" i="201"/>
  <c r="J38" i="201"/>
  <c r="B40" i="201"/>
  <c r="C40" i="201"/>
  <c r="D40" i="201" s="1"/>
  <c r="F40" i="201"/>
  <c r="G40" i="201"/>
  <c r="H40" i="201"/>
  <c r="K40" i="201"/>
  <c r="B41" i="201"/>
  <c r="J41" i="201" s="1"/>
  <c r="C41" i="201"/>
  <c r="E41" i="201"/>
  <c r="F41" i="201"/>
  <c r="G41" i="201"/>
  <c r="B42" i="201"/>
  <c r="E42" i="201" s="1"/>
  <c r="C42" i="201"/>
  <c r="D42" i="201"/>
  <c r="F42" i="201"/>
  <c r="G42" i="201"/>
  <c r="B43" i="201"/>
  <c r="C43" i="201"/>
  <c r="F43" i="201"/>
  <c r="J43" i="201" s="1"/>
  <c r="G43" i="201"/>
  <c r="I43" i="201"/>
  <c r="K43" i="201"/>
  <c r="L43" i="201" s="1"/>
  <c r="B44" i="201"/>
  <c r="C44" i="201"/>
  <c r="D44" i="201" s="1"/>
  <c r="F44" i="201"/>
  <c r="G44" i="201"/>
  <c r="H44" i="201"/>
  <c r="K44" i="201"/>
  <c r="B45" i="201"/>
  <c r="C45" i="201"/>
  <c r="E45" i="201"/>
  <c r="F45" i="201"/>
  <c r="G45" i="201"/>
  <c r="J45" i="201"/>
  <c r="B46" i="201"/>
  <c r="E46" i="201" s="1"/>
  <c r="C46" i="201"/>
  <c r="D46" i="201"/>
  <c r="F46" i="201"/>
  <c r="G46" i="201"/>
  <c r="J46" i="201"/>
  <c r="B47" i="201"/>
  <c r="C47" i="201"/>
  <c r="F47" i="201"/>
  <c r="J47" i="201" s="1"/>
  <c r="G47" i="201"/>
  <c r="I47" i="201"/>
  <c r="K47" i="201"/>
  <c r="B48" i="201"/>
  <c r="C48" i="201"/>
  <c r="D48" i="201" s="1"/>
  <c r="F48" i="201"/>
  <c r="G48" i="201"/>
  <c r="H48" i="201"/>
  <c r="K48" i="201"/>
  <c r="B49" i="201"/>
  <c r="J49" i="201" s="1"/>
  <c r="C49" i="201"/>
  <c r="E49" i="201"/>
  <c r="F49" i="201"/>
  <c r="G49" i="201"/>
  <c r="B50" i="201"/>
  <c r="E50" i="201" s="1"/>
  <c r="C50" i="201"/>
  <c r="D50" i="201"/>
  <c r="F50" i="201"/>
  <c r="G50" i="201"/>
  <c r="B51" i="201"/>
  <c r="C51" i="201"/>
  <c r="F51" i="201"/>
  <c r="J51" i="201" s="1"/>
  <c r="G51" i="201"/>
  <c r="I51" i="201"/>
  <c r="K51" i="201"/>
  <c r="L51" i="201" s="1"/>
  <c r="B52" i="201"/>
  <c r="C52" i="201"/>
  <c r="D52" i="201" s="1"/>
  <c r="F52" i="201"/>
  <c r="G52" i="201"/>
  <c r="H52" i="201"/>
  <c r="K52" i="201"/>
  <c r="B53" i="201"/>
  <c r="C53" i="201"/>
  <c r="E53" i="201"/>
  <c r="F53" i="201"/>
  <c r="G53" i="201"/>
  <c r="J53" i="201"/>
  <c r="B54" i="201"/>
  <c r="E54" i="201" s="1"/>
  <c r="C54" i="201"/>
  <c r="D54" i="201"/>
  <c r="F54" i="201"/>
  <c r="G54" i="201"/>
  <c r="J54" i="201"/>
  <c r="B55" i="201"/>
  <c r="C55" i="201"/>
  <c r="F55" i="201"/>
  <c r="J55" i="201" s="1"/>
  <c r="G55" i="201"/>
  <c r="I55" i="201"/>
  <c r="K55" i="201"/>
  <c r="B56" i="201"/>
  <c r="C56" i="201"/>
  <c r="D56" i="201" s="1"/>
  <c r="F56" i="201"/>
  <c r="G56" i="201"/>
  <c r="H56" i="201"/>
  <c r="K56" i="201"/>
  <c r="B57" i="201"/>
  <c r="J57" i="201" s="1"/>
  <c r="C57" i="201"/>
  <c r="E57" i="201"/>
  <c r="F57" i="201"/>
  <c r="G57" i="201"/>
  <c r="B58" i="201"/>
  <c r="E58" i="201" s="1"/>
  <c r="C58" i="201"/>
  <c r="D58" i="201"/>
  <c r="F58" i="201"/>
  <c r="G58" i="201"/>
  <c r="B59" i="201"/>
  <c r="C59" i="201"/>
  <c r="F59" i="201"/>
  <c r="J59" i="201" s="1"/>
  <c r="G59" i="201"/>
  <c r="I59" i="201"/>
  <c r="K59" i="201"/>
  <c r="L59" i="201" s="1"/>
  <c r="B60" i="201"/>
  <c r="C60" i="201"/>
  <c r="D60" i="201" s="1"/>
  <c r="F60" i="201"/>
  <c r="G60" i="201"/>
  <c r="H60" i="201"/>
  <c r="K60" i="201"/>
  <c r="F4" i="200"/>
  <c r="G4" i="200"/>
  <c r="J4" i="200"/>
  <c r="K4" i="200"/>
  <c r="B7" i="200"/>
  <c r="F7" i="200"/>
  <c r="J7" i="200"/>
  <c r="B8" i="200"/>
  <c r="C8" i="200"/>
  <c r="E8" i="200"/>
  <c r="F8" i="200"/>
  <c r="G8" i="200"/>
  <c r="J8" i="200"/>
  <c r="D9" i="200"/>
  <c r="E9" i="200"/>
  <c r="H9" i="200"/>
  <c r="I9" i="200"/>
  <c r="J9" i="200"/>
  <c r="K9" i="200"/>
  <c r="L9" i="200"/>
  <c r="D10" i="200"/>
  <c r="E10" i="200"/>
  <c r="H10" i="200"/>
  <c r="I10" i="200"/>
  <c r="J10" i="200"/>
  <c r="K10" i="200"/>
  <c r="L10" i="200" s="1"/>
  <c r="D11" i="200"/>
  <c r="E11" i="200"/>
  <c r="H11" i="200"/>
  <c r="I11" i="200"/>
  <c r="J11" i="200"/>
  <c r="K11" i="200"/>
  <c r="L11" i="200"/>
  <c r="D12" i="200"/>
  <c r="E12" i="200"/>
  <c r="H12" i="200"/>
  <c r="I12" i="200"/>
  <c r="J12" i="200"/>
  <c r="K12" i="200"/>
  <c r="L12" i="200" s="1"/>
  <c r="D13" i="200"/>
  <c r="E13" i="200"/>
  <c r="H13" i="200"/>
  <c r="I13" i="200"/>
  <c r="J13" i="200"/>
  <c r="K13" i="200"/>
  <c r="L13" i="200"/>
  <c r="D14" i="200"/>
  <c r="E14" i="200"/>
  <c r="H14" i="200"/>
  <c r="I14" i="200"/>
  <c r="J14" i="200"/>
  <c r="K14" i="200"/>
  <c r="L14" i="200" s="1"/>
  <c r="D15" i="200"/>
  <c r="E15" i="200"/>
  <c r="H15" i="200"/>
  <c r="I15" i="200"/>
  <c r="J15" i="200"/>
  <c r="K15" i="200"/>
  <c r="L15" i="200"/>
  <c r="D16" i="200"/>
  <c r="E16" i="200"/>
  <c r="H16" i="200"/>
  <c r="I16" i="200"/>
  <c r="J16" i="200"/>
  <c r="K16" i="200"/>
  <c r="L16" i="200" s="1"/>
  <c r="D17" i="200"/>
  <c r="E17" i="200"/>
  <c r="H17" i="200"/>
  <c r="I17" i="200"/>
  <c r="J17" i="200"/>
  <c r="K17" i="200"/>
  <c r="L17" i="200"/>
  <c r="B18" i="200"/>
  <c r="C18" i="200"/>
  <c r="D18" i="200" s="1"/>
  <c r="F18" i="200"/>
  <c r="G18" i="200"/>
  <c r="H18" i="200" s="1"/>
  <c r="I18" i="200"/>
  <c r="J18" i="200"/>
  <c r="K18" i="200"/>
  <c r="L18" i="200" s="1"/>
  <c r="D19" i="200"/>
  <c r="E19" i="200"/>
  <c r="H19" i="200"/>
  <c r="I19" i="200"/>
  <c r="J19" i="200"/>
  <c r="K19" i="200"/>
  <c r="L19" i="200"/>
  <c r="D20" i="200"/>
  <c r="E20" i="200"/>
  <c r="H20" i="200"/>
  <c r="I20" i="200"/>
  <c r="J20" i="200"/>
  <c r="K20" i="200"/>
  <c r="L20" i="200" s="1"/>
  <c r="D21" i="200"/>
  <c r="E21" i="200"/>
  <c r="H21" i="200"/>
  <c r="I21" i="200"/>
  <c r="J21" i="200"/>
  <c r="K21" i="200"/>
  <c r="L21" i="200"/>
  <c r="D22" i="200"/>
  <c r="E22" i="200"/>
  <c r="H22" i="200"/>
  <c r="I22" i="200"/>
  <c r="J22" i="200"/>
  <c r="K22" i="200"/>
  <c r="L22" i="200" s="1"/>
  <c r="D23" i="200"/>
  <c r="E23" i="200"/>
  <c r="H23" i="200"/>
  <c r="I23" i="200"/>
  <c r="J23" i="200"/>
  <c r="K23" i="200"/>
  <c r="L23" i="200"/>
  <c r="D24" i="200"/>
  <c r="E24" i="200"/>
  <c r="H24" i="200"/>
  <c r="I24" i="200"/>
  <c r="J24" i="200"/>
  <c r="K24" i="200"/>
  <c r="L24" i="200" s="1"/>
  <c r="D25" i="200"/>
  <c r="E25" i="200"/>
  <c r="H25" i="200"/>
  <c r="I25" i="200"/>
  <c r="J25" i="200"/>
  <c r="K25" i="200"/>
  <c r="L25" i="200"/>
  <c r="D26" i="200"/>
  <c r="E26" i="200"/>
  <c r="H26" i="200"/>
  <c r="I26" i="200"/>
  <c r="J26" i="200"/>
  <c r="K26" i="200"/>
  <c r="L26" i="200" s="1"/>
  <c r="D27" i="200"/>
  <c r="E27" i="200"/>
  <c r="H27" i="200"/>
  <c r="I27" i="200"/>
  <c r="J27" i="200"/>
  <c r="K27" i="200"/>
  <c r="L27" i="200"/>
  <c r="D28" i="200"/>
  <c r="E28" i="200"/>
  <c r="H28" i="200"/>
  <c r="I28" i="200"/>
  <c r="J28" i="200"/>
  <c r="K28" i="200"/>
  <c r="L28" i="200" s="1"/>
  <c r="D29" i="200"/>
  <c r="E29" i="200"/>
  <c r="H29" i="200"/>
  <c r="I29" i="200"/>
  <c r="J29" i="200"/>
  <c r="K29" i="200"/>
  <c r="L29" i="200"/>
  <c r="D30" i="200"/>
  <c r="E30" i="200"/>
  <c r="H30" i="200"/>
  <c r="I30" i="200"/>
  <c r="J30" i="200"/>
  <c r="K30" i="200"/>
  <c r="L30" i="200" s="1"/>
  <c r="D31" i="200"/>
  <c r="E31" i="200"/>
  <c r="H31" i="200"/>
  <c r="I31" i="200"/>
  <c r="J31" i="200"/>
  <c r="K31" i="200"/>
  <c r="L31" i="200"/>
  <c r="D32" i="200"/>
  <c r="E32" i="200"/>
  <c r="H32" i="200"/>
  <c r="I32" i="200"/>
  <c r="J32" i="200"/>
  <c r="K32" i="200"/>
  <c r="L32" i="200" s="1"/>
  <c r="D33" i="200"/>
  <c r="E33" i="200"/>
  <c r="H33" i="200"/>
  <c r="I33" i="200"/>
  <c r="J33" i="200"/>
  <c r="K33" i="200"/>
  <c r="L33" i="200"/>
  <c r="D34" i="200"/>
  <c r="E34" i="200"/>
  <c r="H34" i="200"/>
  <c r="I34" i="200"/>
  <c r="J34" i="200"/>
  <c r="K34" i="200"/>
  <c r="L34" i="200" s="1"/>
  <c r="D35" i="200"/>
  <c r="E35" i="200"/>
  <c r="H35" i="200"/>
  <c r="I35" i="200"/>
  <c r="J35" i="200"/>
  <c r="K35" i="200"/>
  <c r="L35" i="200"/>
  <c r="B36" i="200"/>
  <c r="C36" i="200"/>
  <c r="D36" i="200" s="1"/>
  <c r="E36" i="200"/>
  <c r="F36" i="200"/>
  <c r="G36" i="200"/>
  <c r="H36" i="200" s="1"/>
  <c r="J36" i="200"/>
  <c r="D37" i="200"/>
  <c r="E37" i="200"/>
  <c r="H37" i="200"/>
  <c r="I37" i="200"/>
  <c r="J37" i="200"/>
  <c r="K37" i="200"/>
  <c r="L37" i="200"/>
  <c r="D38" i="200"/>
  <c r="E38" i="200"/>
  <c r="H38" i="200"/>
  <c r="I38" i="200"/>
  <c r="J38" i="200"/>
  <c r="K38" i="200"/>
  <c r="L38" i="200" s="1"/>
  <c r="B40" i="200"/>
  <c r="C40" i="200"/>
  <c r="F40" i="200"/>
  <c r="G40" i="200"/>
  <c r="I40" i="200" s="1"/>
  <c r="J40" i="200"/>
  <c r="B41" i="200"/>
  <c r="E41" i="200" s="1"/>
  <c r="C41" i="200"/>
  <c r="D41" i="200"/>
  <c r="F41" i="200"/>
  <c r="G41" i="200"/>
  <c r="H41" i="200" s="1"/>
  <c r="K41" i="200"/>
  <c r="B42" i="200"/>
  <c r="C42" i="200"/>
  <c r="F42" i="200"/>
  <c r="G42" i="200"/>
  <c r="J42" i="200"/>
  <c r="B43" i="200"/>
  <c r="C43" i="200"/>
  <c r="D43" i="200" s="1"/>
  <c r="F43" i="200"/>
  <c r="G43" i="200"/>
  <c r="H43" i="200"/>
  <c r="K43" i="200"/>
  <c r="B44" i="200"/>
  <c r="C44" i="200"/>
  <c r="F44" i="200"/>
  <c r="G44" i="200"/>
  <c r="I44" i="200"/>
  <c r="K44" i="200"/>
  <c r="B45" i="200"/>
  <c r="C45" i="200"/>
  <c r="F45" i="200"/>
  <c r="I45" i="200" s="1"/>
  <c r="G45" i="200"/>
  <c r="H45" i="200"/>
  <c r="B46" i="200"/>
  <c r="J46" i="200" s="1"/>
  <c r="C46" i="200"/>
  <c r="E46" i="200"/>
  <c r="F46" i="200"/>
  <c r="G46" i="200"/>
  <c r="H46" i="200" s="1"/>
  <c r="B47" i="200"/>
  <c r="E47" i="200" s="1"/>
  <c r="C47" i="200"/>
  <c r="D47" i="200"/>
  <c r="F47" i="200"/>
  <c r="G47" i="200"/>
  <c r="B48" i="200"/>
  <c r="C48" i="200"/>
  <c r="F48" i="200"/>
  <c r="G48" i="200"/>
  <c r="J48" i="200"/>
  <c r="B49" i="200"/>
  <c r="E49" i="200" s="1"/>
  <c r="C49" i="200"/>
  <c r="D49" i="200"/>
  <c r="F49" i="200"/>
  <c r="G49" i="200"/>
  <c r="H49" i="200" s="1"/>
  <c r="B50" i="200"/>
  <c r="C50" i="200"/>
  <c r="F50" i="200"/>
  <c r="G50" i="200"/>
  <c r="J50" i="200"/>
  <c r="B51" i="200"/>
  <c r="C51" i="200"/>
  <c r="D51" i="200" s="1"/>
  <c r="F51" i="200"/>
  <c r="G51" i="200"/>
  <c r="H51" i="200"/>
  <c r="K51" i="200"/>
  <c r="B52" i="200"/>
  <c r="C52" i="200"/>
  <c r="F52" i="200"/>
  <c r="G52" i="200"/>
  <c r="I52" i="200"/>
  <c r="K52" i="200"/>
  <c r="B53" i="200"/>
  <c r="C53" i="200"/>
  <c r="F53" i="200"/>
  <c r="I53" i="200" s="1"/>
  <c r="G53" i="200"/>
  <c r="H53" i="200"/>
  <c r="B54" i="200"/>
  <c r="J54" i="200" s="1"/>
  <c r="C54" i="200"/>
  <c r="E54" i="200"/>
  <c r="F54" i="200"/>
  <c r="G54" i="200"/>
  <c r="H54" i="200" s="1"/>
  <c r="B55" i="200"/>
  <c r="E55" i="200" s="1"/>
  <c r="C55" i="200"/>
  <c r="D55" i="200"/>
  <c r="F55" i="200"/>
  <c r="G55" i="200"/>
  <c r="J55" i="200"/>
  <c r="B56" i="200"/>
  <c r="C56" i="200"/>
  <c r="F56" i="200"/>
  <c r="G56" i="200"/>
  <c r="J56" i="200"/>
  <c r="B57" i="200"/>
  <c r="E57" i="200" s="1"/>
  <c r="C57" i="200"/>
  <c r="D57" i="200"/>
  <c r="F57" i="200"/>
  <c r="G57" i="200"/>
  <c r="H57" i="200" s="1"/>
  <c r="K57" i="200"/>
  <c r="B58" i="200"/>
  <c r="C58" i="200"/>
  <c r="F58" i="200"/>
  <c r="G58" i="200"/>
  <c r="J58" i="200"/>
  <c r="B59" i="200"/>
  <c r="C59" i="200"/>
  <c r="F59" i="200"/>
  <c r="J59" i="200" s="1"/>
  <c r="G59" i="200"/>
  <c r="I59" i="200"/>
  <c r="K59" i="200"/>
  <c r="B60" i="200"/>
  <c r="C60" i="200"/>
  <c r="D60" i="200" s="1"/>
  <c r="F60" i="200"/>
  <c r="G60" i="200"/>
  <c r="H60" i="200"/>
  <c r="K60" i="200"/>
  <c r="F4" i="199"/>
  <c r="G4" i="199"/>
  <c r="J4" i="199"/>
  <c r="K4" i="199"/>
  <c r="F7" i="199"/>
  <c r="B8" i="199"/>
  <c r="C8" i="199"/>
  <c r="E8" i="199"/>
  <c r="F8" i="199"/>
  <c r="G8" i="199"/>
  <c r="J8" i="199"/>
  <c r="D9" i="199"/>
  <c r="E9" i="199"/>
  <c r="H9" i="199"/>
  <c r="I9" i="199"/>
  <c r="J9" i="199"/>
  <c r="K9" i="199"/>
  <c r="L9" i="199"/>
  <c r="D10" i="199"/>
  <c r="E10" i="199"/>
  <c r="H10" i="199"/>
  <c r="I10" i="199"/>
  <c r="J10" i="199"/>
  <c r="K10" i="199"/>
  <c r="L10" i="199" s="1"/>
  <c r="D11" i="199"/>
  <c r="E11" i="199"/>
  <c r="H11" i="199"/>
  <c r="I11" i="199"/>
  <c r="J11" i="199"/>
  <c r="K11" i="199"/>
  <c r="L11" i="199"/>
  <c r="D12" i="199"/>
  <c r="E12" i="199"/>
  <c r="H12" i="199"/>
  <c r="I12" i="199"/>
  <c r="J12" i="199"/>
  <c r="K12" i="199"/>
  <c r="L12" i="199" s="1"/>
  <c r="D13" i="199"/>
  <c r="E13" i="199"/>
  <c r="H13" i="199"/>
  <c r="I13" i="199"/>
  <c r="J13" i="199"/>
  <c r="K13" i="199"/>
  <c r="L13" i="199"/>
  <c r="D14" i="199"/>
  <c r="E14" i="199"/>
  <c r="H14" i="199"/>
  <c r="I14" i="199"/>
  <c r="J14" i="199"/>
  <c r="K14" i="199"/>
  <c r="L14" i="199" s="1"/>
  <c r="D15" i="199"/>
  <c r="E15" i="199"/>
  <c r="H15" i="199"/>
  <c r="I15" i="199"/>
  <c r="J15" i="199"/>
  <c r="K15" i="199"/>
  <c r="L15" i="199"/>
  <c r="D16" i="199"/>
  <c r="E16" i="199"/>
  <c r="H16" i="199"/>
  <c r="I16" i="199"/>
  <c r="J16" i="199"/>
  <c r="K16" i="199"/>
  <c r="L16" i="199" s="1"/>
  <c r="D17" i="199"/>
  <c r="E17" i="199"/>
  <c r="H17" i="199"/>
  <c r="I17" i="199"/>
  <c r="J17" i="199"/>
  <c r="K17" i="199"/>
  <c r="L17" i="199"/>
  <c r="B18" i="199"/>
  <c r="C18" i="199"/>
  <c r="D18" i="199" s="1"/>
  <c r="F18" i="199"/>
  <c r="G18" i="199"/>
  <c r="H18" i="199" s="1"/>
  <c r="I18" i="199"/>
  <c r="J18" i="199"/>
  <c r="K18" i="199"/>
  <c r="L18" i="199" s="1"/>
  <c r="D19" i="199"/>
  <c r="E19" i="199"/>
  <c r="H19" i="199"/>
  <c r="I19" i="199"/>
  <c r="J19" i="199"/>
  <c r="K19" i="199"/>
  <c r="L19" i="199"/>
  <c r="D20" i="199"/>
  <c r="E20" i="199"/>
  <c r="H20" i="199"/>
  <c r="I20" i="199"/>
  <c r="J20" i="199"/>
  <c r="K20" i="199"/>
  <c r="L20" i="199" s="1"/>
  <c r="D21" i="199"/>
  <c r="E21" i="199"/>
  <c r="H21" i="199"/>
  <c r="J21" i="199"/>
  <c r="K21" i="199"/>
  <c r="L21" i="199" s="1"/>
  <c r="D22" i="199"/>
  <c r="E22" i="199"/>
  <c r="H22" i="199"/>
  <c r="I22" i="199"/>
  <c r="J22" i="199"/>
  <c r="K22" i="199"/>
  <c r="L22" i="199"/>
  <c r="D23" i="199"/>
  <c r="E23" i="199"/>
  <c r="H23" i="199"/>
  <c r="I23" i="199"/>
  <c r="J23" i="199"/>
  <c r="K23" i="199"/>
  <c r="L23" i="199" s="1"/>
  <c r="D24" i="199"/>
  <c r="E24" i="199"/>
  <c r="H24" i="199"/>
  <c r="I24" i="199"/>
  <c r="J24" i="199"/>
  <c r="K24" i="199"/>
  <c r="L24" i="199"/>
  <c r="D25" i="199"/>
  <c r="E25" i="199"/>
  <c r="H25" i="199"/>
  <c r="I25" i="199"/>
  <c r="J25" i="199"/>
  <c r="K25" i="199"/>
  <c r="L25" i="199" s="1"/>
  <c r="D26" i="199"/>
  <c r="E26" i="199"/>
  <c r="H26" i="199"/>
  <c r="I26" i="199"/>
  <c r="J26" i="199"/>
  <c r="K26" i="199"/>
  <c r="L26" i="199"/>
  <c r="D27" i="199"/>
  <c r="E27" i="199"/>
  <c r="H27" i="199"/>
  <c r="I27" i="199"/>
  <c r="J27" i="199"/>
  <c r="K27" i="199"/>
  <c r="L27" i="199" s="1"/>
  <c r="D28" i="199"/>
  <c r="E28" i="199"/>
  <c r="H28" i="199"/>
  <c r="I28" i="199"/>
  <c r="J28" i="199"/>
  <c r="K28" i="199"/>
  <c r="L28" i="199"/>
  <c r="D29" i="199"/>
  <c r="E29" i="199"/>
  <c r="H29" i="199"/>
  <c r="I29" i="199"/>
  <c r="J29" i="199"/>
  <c r="K29" i="199"/>
  <c r="L29" i="199" s="1"/>
  <c r="D30" i="199"/>
  <c r="E30" i="199"/>
  <c r="H30" i="199"/>
  <c r="I30" i="199"/>
  <c r="J30" i="199"/>
  <c r="K30" i="199"/>
  <c r="L30" i="199"/>
  <c r="D31" i="199"/>
  <c r="E31" i="199"/>
  <c r="H31" i="199"/>
  <c r="I31" i="199"/>
  <c r="J31" i="199"/>
  <c r="K31" i="199"/>
  <c r="L31" i="199" s="1"/>
  <c r="D32" i="199"/>
  <c r="E32" i="199"/>
  <c r="H32" i="199"/>
  <c r="I32" i="199"/>
  <c r="J32" i="199"/>
  <c r="K32" i="199"/>
  <c r="L32" i="199"/>
  <c r="D33" i="199"/>
  <c r="E33" i="199"/>
  <c r="H33" i="199"/>
  <c r="I33" i="199"/>
  <c r="J33" i="199"/>
  <c r="K33" i="199"/>
  <c r="L33" i="199" s="1"/>
  <c r="D34" i="199"/>
  <c r="E34" i="199"/>
  <c r="H34" i="199"/>
  <c r="I34" i="199"/>
  <c r="J34" i="199"/>
  <c r="K34" i="199"/>
  <c r="L34" i="199"/>
  <c r="D35" i="199"/>
  <c r="E35" i="199"/>
  <c r="H35" i="199"/>
  <c r="I35" i="199"/>
  <c r="J35" i="199"/>
  <c r="K35" i="199"/>
  <c r="L35" i="199" s="1"/>
  <c r="B36" i="199"/>
  <c r="E36" i="199" s="1"/>
  <c r="C36" i="199"/>
  <c r="D36" i="199"/>
  <c r="F36" i="199"/>
  <c r="I36" i="199" s="1"/>
  <c r="G36" i="199"/>
  <c r="H36" i="199"/>
  <c r="J36" i="199"/>
  <c r="K36" i="199"/>
  <c r="L36" i="199"/>
  <c r="D37" i="199"/>
  <c r="E37" i="199"/>
  <c r="H37" i="199"/>
  <c r="I37" i="199"/>
  <c r="J37" i="199"/>
  <c r="K37" i="199"/>
  <c r="L37" i="199" s="1"/>
  <c r="D38" i="199"/>
  <c r="E38" i="199"/>
  <c r="H38" i="199"/>
  <c r="I38" i="199"/>
  <c r="J38" i="199"/>
  <c r="K38" i="199"/>
  <c r="L38" i="199"/>
  <c r="B39" i="199"/>
  <c r="C39" i="199"/>
  <c r="D39" i="199" s="1"/>
  <c r="E39" i="199"/>
  <c r="F39" i="199"/>
  <c r="G39" i="199"/>
  <c r="H39" i="199" s="1"/>
  <c r="J39" i="199"/>
  <c r="D40" i="199"/>
  <c r="E40" i="199"/>
  <c r="H40" i="199"/>
  <c r="I40" i="199"/>
  <c r="J40" i="199"/>
  <c r="K40" i="199"/>
  <c r="L40" i="199"/>
  <c r="D41" i="199"/>
  <c r="E41" i="199"/>
  <c r="I41" i="199"/>
  <c r="J41" i="199"/>
  <c r="K41" i="199"/>
  <c r="L41" i="199"/>
  <c r="D42" i="199"/>
  <c r="E42" i="199"/>
  <c r="H42" i="199"/>
  <c r="I42" i="199"/>
  <c r="J42" i="199"/>
  <c r="K42" i="199"/>
  <c r="L42" i="199" s="1"/>
  <c r="D43" i="199"/>
  <c r="E43" i="199"/>
  <c r="H43" i="199"/>
  <c r="I43" i="199"/>
  <c r="J43" i="199"/>
  <c r="K43" i="199"/>
  <c r="L43" i="199"/>
  <c r="D44" i="199"/>
  <c r="E44" i="199"/>
  <c r="H44" i="199"/>
  <c r="I44" i="199"/>
  <c r="J44" i="199"/>
  <c r="K44" i="199"/>
  <c r="L44" i="199" s="1"/>
  <c r="D45" i="199"/>
  <c r="E45" i="199"/>
  <c r="H45" i="199"/>
  <c r="I45" i="199"/>
  <c r="J45" i="199"/>
  <c r="K45" i="199"/>
  <c r="L45" i="199"/>
  <c r="D46" i="199"/>
  <c r="E46" i="199"/>
  <c r="H46" i="199"/>
  <c r="I46" i="199"/>
  <c r="J46" i="199"/>
  <c r="K46" i="199"/>
  <c r="L46" i="199" s="1"/>
  <c r="D47" i="199"/>
  <c r="E47" i="199"/>
  <c r="H47" i="199"/>
  <c r="I47" i="199"/>
  <c r="J47" i="199"/>
  <c r="K47" i="199"/>
  <c r="L47" i="199"/>
  <c r="D48" i="199"/>
  <c r="E48" i="199"/>
  <c r="H48" i="199"/>
  <c r="I48" i="199"/>
  <c r="J48" i="199"/>
  <c r="K48" i="199"/>
  <c r="L48" i="199" s="1"/>
  <c r="D49" i="199"/>
  <c r="E49" i="199"/>
  <c r="H49" i="199"/>
  <c r="I49" i="199"/>
  <c r="J49" i="199"/>
  <c r="K49" i="199"/>
  <c r="L49" i="199"/>
  <c r="D50" i="199"/>
  <c r="E50" i="199"/>
  <c r="H50" i="199"/>
  <c r="I50" i="199"/>
  <c r="J50" i="199"/>
  <c r="K50" i="199"/>
  <c r="L50" i="199" s="1"/>
  <c r="D51" i="199"/>
  <c r="E51" i="199"/>
  <c r="H51" i="199"/>
  <c r="I51" i="199"/>
  <c r="J51" i="199"/>
  <c r="K51" i="199"/>
  <c r="L51" i="199"/>
  <c r="D52" i="199"/>
  <c r="E52" i="199"/>
  <c r="H52" i="199"/>
  <c r="I52" i="199"/>
  <c r="J52" i="199"/>
  <c r="K52" i="199"/>
  <c r="L52" i="199" s="1"/>
  <c r="D53" i="199"/>
  <c r="E53" i="199"/>
  <c r="H53" i="199"/>
  <c r="I53" i="199"/>
  <c r="J53" i="199"/>
  <c r="K53" i="199"/>
  <c r="L53" i="199"/>
  <c r="D54" i="199"/>
  <c r="E54" i="199"/>
  <c r="H54" i="199"/>
  <c r="I54" i="199"/>
  <c r="J54" i="199"/>
  <c r="K54" i="199"/>
  <c r="L54" i="199" s="1"/>
  <c r="D55" i="199"/>
  <c r="E55" i="199"/>
  <c r="H55" i="199"/>
  <c r="I55" i="199"/>
  <c r="J55" i="199"/>
  <c r="K55" i="199"/>
  <c r="L55" i="199"/>
  <c r="D56" i="199"/>
  <c r="E56" i="199"/>
  <c r="H56" i="199"/>
  <c r="I56" i="199"/>
  <c r="J56" i="199"/>
  <c r="K56" i="199"/>
  <c r="L56" i="199" s="1"/>
  <c r="D57" i="199"/>
  <c r="E57" i="199"/>
  <c r="H57" i="199"/>
  <c r="I57" i="199"/>
  <c r="J57" i="199"/>
  <c r="K57" i="199"/>
  <c r="L57" i="199"/>
  <c r="D58" i="199"/>
  <c r="E58" i="199"/>
  <c r="H58" i="199"/>
  <c r="I58" i="199"/>
  <c r="J58" i="199"/>
  <c r="K58" i="199"/>
  <c r="L58" i="199" s="1"/>
  <c r="D59" i="199"/>
  <c r="E59" i="199"/>
  <c r="H59" i="199"/>
  <c r="I59" i="199"/>
  <c r="J59" i="199"/>
  <c r="K59" i="199"/>
  <c r="L59" i="199"/>
  <c r="D60" i="199"/>
  <c r="E60" i="199"/>
  <c r="H60" i="199"/>
  <c r="I60" i="199"/>
  <c r="J60" i="199"/>
  <c r="K60" i="199"/>
  <c r="L60" i="199" s="1"/>
  <c r="F4" i="198"/>
  <c r="G4" i="198"/>
  <c r="J4" i="198"/>
  <c r="K4" i="198"/>
  <c r="B7" i="198"/>
  <c r="B8" i="198"/>
  <c r="C8" i="198"/>
  <c r="E8" i="198"/>
  <c r="F8" i="198"/>
  <c r="G8" i="198"/>
  <c r="J8" i="198"/>
  <c r="D9" i="198"/>
  <c r="E9" i="198"/>
  <c r="H9" i="198"/>
  <c r="I9" i="198"/>
  <c r="J9" i="198"/>
  <c r="K9" i="198"/>
  <c r="L9" i="198"/>
  <c r="D10" i="198"/>
  <c r="E10" i="198"/>
  <c r="H10" i="198"/>
  <c r="I10" i="198"/>
  <c r="J10" i="198"/>
  <c r="K10" i="198"/>
  <c r="L10" i="198" s="1"/>
  <c r="D11" i="198"/>
  <c r="E11" i="198"/>
  <c r="H11" i="198"/>
  <c r="I11" i="198"/>
  <c r="J11" i="198"/>
  <c r="K11" i="198"/>
  <c r="L11" i="198"/>
  <c r="D12" i="198"/>
  <c r="E12" i="198"/>
  <c r="H12" i="198"/>
  <c r="I12" i="198"/>
  <c r="J12" i="198"/>
  <c r="K12" i="198"/>
  <c r="L12" i="198" s="1"/>
  <c r="D13" i="198"/>
  <c r="E13" i="198"/>
  <c r="H13" i="198"/>
  <c r="I13" i="198"/>
  <c r="J13" i="198"/>
  <c r="K13" i="198"/>
  <c r="L13" i="198"/>
  <c r="D14" i="198"/>
  <c r="E14" i="198"/>
  <c r="H14" i="198"/>
  <c r="I14" i="198"/>
  <c r="J14" i="198"/>
  <c r="K14" i="198"/>
  <c r="L14" i="198" s="1"/>
  <c r="D15" i="198"/>
  <c r="E15" i="198"/>
  <c r="H15" i="198"/>
  <c r="I15" i="198"/>
  <c r="J15" i="198"/>
  <c r="K15" i="198"/>
  <c r="L15" i="198"/>
  <c r="D16" i="198"/>
  <c r="E16" i="198"/>
  <c r="H16" i="198"/>
  <c r="I16" i="198"/>
  <c r="J16" i="198"/>
  <c r="K16" i="198"/>
  <c r="L16" i="198" s="1"/>
  <c r="D17" i="198"/>
  <c r="E17" i="198"/>
  <c r="H17" i="198"/>
  <c r="I17" i="198"/>
  <c r="J17" i="198"/>
  <c r="K17" i="198"/>
  <c r="L17" i="198"/>
  <c r="D18" i="198"/>
  <c r="E18" i="198"/>
  <c r="H18" i="198"/>
  <c r="I18" i="198"/>
  <c r="J18" i="198"/>
  <c r="K18" i="198"/>
  <c r="L18" i="198" s="1"/>
  <c r="B19" i="198"/>
  <c r="E19" i="198" s="1"/>
  <c r="C19" i="198"/>
  <c r="D19" i="198"/>
  <c r="F19" i="198"/>
  <c r="I19" i="198" s="1"/>
  <c r="G19" i="198"/>
  <c r="H19" i="198"/>
  <c r="K19" i="198"/>
  <c r="D20" i="198"/>
  <c r="E20" i="198"/>
  <c r="H20" i="198"/>
  <c r="I20" i="198"/>
  <c r="J20" i="198"/>
  <c r="K20" i="198"/>
  <c r="L20" i="198" s="1"/>
  <c r="D21" i="198"/>
  <c r="E21" i="198"/>
  <c r="H21" i="198"/>
  <c r="I21" i="198"/>
  <c r="J21" i="198"/>
  <c r="K21" i="198"/>
  <c r="L21" i="198"/>
  <c r="D22" i="198"/>
  <c r="E22" i="198"/>
  <c r="H22" i="198"/>
  <c r="I22" i="198"/>
  <c r="J22" i="198"/>
  <c r="K22" i="198"/>
  <c r="L22" i="198" s="1"/>
  <c r="D23" i="198"/>
  <c r="E23" i="198"/>
  <c r="H23" i="198"/>
  <c r="I23" i="198"/>
  <c r="J23" i="198"/>
  <c r="K23" i="198"/>
  <c r="L23" i="198"/>
  <c r="D24" i="198"/>
  <c r="E24" i="198"/>
  <c r="H24" i="198"/>
  <c r="I24" i="198"/>
  <c r="J24" i="198"/>
  <c r="K24" i="198"/>
  <c r="L24" i="198" s="1"/>
  <c r="D25" i="198"/>
  <c r="E25" i="198"/>
  <c r="H25" i="198"/>
  <c r="I25" i="198"/>
  <c r="J25" i="198"/>
  <c r="K25" i="198"/>
  <c r="L25" i="198"/>
  <c r="D26" i="198"/>
  <c r="E26" i="198"/>
  <c r="H26" i="198"/>
  <c r="I26" i="198"/>
  <c r="J26" i="198"/>
  <c r="K26" i="198"/>
  <c r="L26" i="198" s="1"/>
  <c r="D27" i="198"/>
  <c r="E27" i="198"/>
  <c r="H27" i="198"/>
  <c r="I27" i="198"/>
  <c r="J27" i="198"/>
  <c r="K27" i="198"/>
  <c r="L27" i="198"/>
  <c r="D28" i="198"/>
  <c r="E28" i="198"/>
  <c r="H28" i="198"/>
  <c r="I28" i="198"/>
  <c r="J28" i="198"/>
  <c r="K28" i="198"/>
  <c r="L28" i="198" s="1"/>
  <c r="D29" i="198"/>
  <c r="E29" i="198"/>
  <c r="H29" i="198"/>
  <c r="I29" i="198"/>
  <c r="J29" i="198"/>
  <c r="K29" i="198"/>
  <c r="L29" i="198"/>
  <c r="D30" i="198"/>
  <c r="E30" i="198"/>
  <c r="H30" i="198"/>
  <c r="I30" i="198"/>
  <c r="J30" i="198"/>
  <c r="K30" i="198"/>
  <c r="L30" i="198" s="1"/>
  <c r="D31" i="198"/>
  <c r="E31" i="198"/>
  <c r="H31" i="198"/>
  <c r="I31" i="198"/>
  <c r="J31" i="198"/>
  <c r="K31" i="198"/>
  <c r="L31" i="198"/>
  <c r="D32" i="198"/>
  <c r="E32" i="198"/>
  <c r="H32" i="198"/>
  <c r="I32" i="198"/>
  <c r="J32" i="198"/>
  <c r="K32" i="198"/>
  <c r="L32" i="198" s="1"/>
  <c r="D33" i="198"/>
  <c r="E33" i="198"/>
  <c r="H33" i="198"/>
  <c r="I33" i="198"/>
  <c r="J33" i="198"/>
  <c r="K33" i="198"/>
  <c r="L33" i="198"/>
  <c r="D34" i="198"/>
  <c r="E34" i="198"/>
  <c r="H34" i="198"/>
  <c r="I34" i="198"/>
  <c r="J34" i="198"/>
  <c r="K34" i="198"/>
  <c r="L34" i="198" s="1"/>
  <c r="D35" i="198"/>
  <c r="E35" i="198"/>
  <c r="H35" i="198"/>
  <c r="I35" i="198"/>
  <c r="J35" i="198"/>
  <c r="K35" i="198"/>
  <c r="L35" i="198"/>
  <c r="D36" i="198"/>
  <c r="E36" i="198"/>
  <c r="H36" i="198"/>
  <c r="I36" i="198"/>
  <c r="J36" i="198"/>
  <c r="K36" i="198"/>
  <c r="L36" i="198" s="1"/>
  <c r="D37" i="198"/>
  <c r="E37" i="198"/>
  <c r="H37" i="198"/>
  <c r="I37" i="198"/>
  <c r="J37" i="198"/>
  <c r="K37" i="198"/>
  <c r="L37" i="198"/>
  <c r="B38" i="198"/>
  <c r="C38" i="198"/>
  <c r="D38" i="198" s="1"/>
  <c r="F38" i="198"/>
  <c r="G38" i="198"/>
  <c r="H38" i="198" s="1"/>
  <c r="I38" i="198"/>
  <c r="J38" i="198"/>
  <c r="K38" i="198"/>
  <c r="L38" i="198" s="1"/>
  <c r="D39" i="198"/>
  <c r="E39" i="198"/>
  <c r="H39" i="198"/>
  <c r="I39" i="198"/>
  <c r="J39" i="198"/>
  <c r="K39" i="198"/>
  <c r="L39" i="198"/>
  <c r="D40" i="198"/>
  <c r="E40" i="198"/>
  <c r="H40" i="198"/>
  <c r="I40" i="198"/>
  <c r="J40" i="198"/>
  <c r="K40" i="198"/>
  <c r="L40" i="198" s="1"/>
  <c r="B41" i="198"/>
  <c r="E41" i="198" s="1"/>
  <c r="C41" i="198"/>
  <c r="D41" i="198"/>
  <c r="F41" i="198"/>
  <c r="I41" i="198" s="1"/>
  <c r="G41" i="198"/>
  <c r="H41" i="198"/>
  <c r="J41" i="198"/>
  <c r="K41" i="198"/>
  <c r="L41" i="198"/>
  <c r="D42" i="198"/>
  <c r="E42" i="198"/>
  <c r="H42" i="198"/>
  <c r="I42" i="198"/>
  <c r="J42" i="198"/>
  <c r="K42" i="198"/>
  <c r="L42" i="198" s="1"/>
  <c r="D43" i="198"/>
  <c r="E43" i="198"/>
  <c r="H43" i="198"/>
  <c r="I43" i="198"/>
  <c r="J43" i="198"/>
  <c r="K43" i="198"/>
  <c r="L43" i="198"/>
  <c r="D44" i="198"/>
  <c r="E44" i="198"/>
  <c r="H44" i="198"/>
  <c r="I44" i="198"/>
  <c r="J44" i="198"/>
  <c r="K44" i="198"/>
  <c r="L44" i="198" s="1"/>
  <c r="D45" i="198"/>
  <c r="E45" i="198"/>
  <c r="H45" i="198"/>
  <c r="I45" i="198"/>
  <c r="J45" i="198"/>
  <c r="K45" i="198"/>
  <c r="L45" i="198"/>
  <c r="D46" i="198"/>
  <c r="E46" i="198"/>
  <c r="H46" i="198"/>
  <c r="I46" i="198"/>
  <c r="J46" i="198"/>
  <c r="K46" i="198"/>
  <c r="L46" i="198" s="1"/>
  <c r="D47" i="198"/>
  <c r="E47" i="198"/>
  <c r="H47" i="198"/>
  <c r="I47" i="198"/>
  <c r="J47" i="198"/>
  <c r="K47" i="198"/>
  <c r="L47" i="198"/>
  <c r="D48" i="198"/>
  <c r="E48" i="198"/>
  <c r="H48" i="198"/>
  <c r="I48" i="198"/>
  <c r="J48" i="198"/>
  <c r="K48" i="198"/>
  <c r="L48" i="198" s="1"/>
  <c r="D49" i="198"/>
  <c r="E49" i="198"/>
  <c r="H49" i="198"/>
  <c r="I49" i="198"/>
  <c r="J49" i="198"/>
  <c r="K49" i="198"/>
  <c r="L49" i="198"/>
  <c r="D50" i="198"/>
  <c r="E50" i="198"/>
  <c r="H50" i="198"/>
  <c r="I50" i="198"/>
  <c r="J50" i="198"/>
  <c r="K50" i="198"/>
  <c r="L50" i="198" s="1"/>
  <c r="D51" i="198"/>
  <c r="E51" i="198"/>
  <c r="H51" i="198"/>
  <c r="I51" i="198"/>
  <c r="J51" i="198"/>
  <c r="K51" i="198"/>
  <c r="L51" i="198"/>
  <c r="D52" i="198"/>
  <c r="E52" i="198"/>
  <c r="H52" i="198"/>
  <c r="I52" i="198"/>
  <c r="J52" i="198"/>
  <c r="K52" i="198"/>
  <c r="L52" i="198" s="1"/>
  <c r="D53" i="198"/>
  <c r="E53" i="198"/>
  <c r="H53" i="198"/>
  <c r="I53" i="198"/>
  <c r="J53" i="198"/>
  <c r="K53" i="198"/>
  <c r="L53" i="198"/>
  <c r="D54" i="198"/>
  <c r="E54" i="198"/>
  <c r="H54" i="198"/>
  <c r="I54" i="198"/>
  <c r="J54" i="198"/>
  <c r="K54" i="198"/>
  <c r="L54" i="198" s="1"/>
  <c r="D55" i="198"/>
  <c r="E55" i="198"/>
  <c r="H55" i="198"/>
  <c r="I55" i="198"/>
  <c r="J55" i="198"/>
  <c r="K55" i="198"/>
  <c r="L55" i="198"/>
  <c r="D56" i="198"/>
  <c r="E56" i="198"/>
  <c r="H56" i="198"/>
  <c r="I56" i="198"/>
  <c r="J56" i="198"/>
  <c r="K56" i="198"/>
  <c r="L56" i="198" s="1"/>
  <c r="D57" i="198"/>
  <c r="E57" i="198"/>
  <c r="H57" i="198"/>
  <c r="I57" i="198"/>
  <c r="J57" i="198"/>
  <c r="K57" i="198"/>
  <c r="L57" i="198"/>
  <c r="D58" i="198"/>
  <c r="E58" i="198"/>
  <c r="H58" i="198"/>
  <c r="I58" i="198"/>
  <c r="J58" i="198"/>
  <c r="K58" i="198"/>
  <c r="L58" i="198" s="1"/>
  <c r="D59" i="198"/>
  <c r="E59" i="198"/>
  <c r="H59" i="198"/>
  <c r="I59" i="198"/>
  <c r="J59" i="198"/>
  <c r="K59" i="198"/>
  <c r="L59" i="198"/>
  <c r="D60" i="198"/>
  <c r="E60" i="198"/>
  <c r="H60" i="198"/>
  <c r="I60" i="198"/>
  <c r="J60" i="198"/>
  <c r="K60" i="198"/>
  <c r="L60" i="198" s="1"/>
  <c r="D61" i="198"/>
  <c r="E61" i="198"/>
  <c r="H61" i="198"/>
  <c r="I61" i="198"/>
  <c r="J61" i="198"/>
  <c r="K61" i="198"/>
  <c r="L61" i="198"/>
  <c r="D62" i="198"/>
  <c r="E62" i="198"/>
  <c r="H62" i="198"/>
  <c r="I62" i="198"/>
  <c r="J62" i="198"/>
  <c r="K62" i="198"/>
  <c r="L62" i="198" s="1"/>
  <c r="B63" i="198"/>
  <c r="E63" i="198" s="1"/>
  <c r="C63" i="198"/>
  <c r="D63" i="198"/>
  <c r="F63" i="198"/>
  <c r="I63" i="198" s="1"/>
  <c r="G63" i="198"/>
  <c r="H63" i="198"/>
  <c r="K63" i="198"/>
  <c r="D64" i="198"/>
  <c r="E64" i="198"/>
  <c r="H64" i="198"/>
  <c r="I64" i="198"/>
  <c r="J64" i="198"/>
  <c r="K64" i="198"/>
  <c r="L64" i="198" s="1"/>
  <c r="D65" i="198"/>
  <c r="E65" i="198"/>
  <c r="H65" i="198"/>
  <c r="I65" i="198"/>
  <c r="J65" i="198"/>
  <c r="K65" i="198"/>
  <c r="L65" i="198"/>
  <c r="F4" i="197"/>
  <c r="G4" i="197"/>
  <c r="J4" i="197"/>
  <c r="K4" i="197"/>
  <c r="B9" i="197"/>
  <c r="C9" i="197"/>
  <c r="F9" i="197"/>
  <c r="G9" i="197"/>
  <c r="H9" i="197"/>
  <c r="B10" i="197"/>
  <c r="J10" i="197" s="1"/>
  <c r="C10" i="197"/>
  <c r="E10" i="197"/>
  <c r="F10" i="197"/>
  <c r="G10" i="197"/>
  <c r="H10" i="197" s="1"/>
  <c r="B11" i="197"/>
  <c r="E11" i="197" s="1"/>
  <c r="C11" i="197"/>
  <c r="D11" i="197"/>
  <c r="F11" i="197"/>
  <c r="G11" i="197"/>
  <c r="J11" i="197"/>
  <c r="B12" i="197"/>
  <c r="C12" i="197"/>
  <c r="F12" i="197"/>
  <c r="G12" i="197"/>
  <c r="J12" i="197"/>
  <c r="B13" i="197"/>
  <c r="E13" i="197" s="1"/>
  <c r="C13" i="197"/>
  <c r="D13" i="197"/>
  <c r="F13" i="197"/>
  <c r="G13" i="197"/>
  <c r="H13" i="197" s="1"/>
  <c r="K13" i="197"/>
  <c r="B14" i="197"/>
  <c r="C14" i="197"/>
  <c r="F14" i="197"/>
  <c r="G14" i="197"/>
  <c r="J14" i="197"/>
  <c r="B15" i="197"/>
  <c r="C15" i="197"/>
  <c r="D15" i="197" s="1"/>
  <c r="F15" i="197"/>
  <c r="G15" i="197"/>
  <c r="H15" i="197"/>
  <c r="K15" i="197"/>
  <c r="B16" i="197"/>
  <c r="C16" i="197"/>
  <c r="F16" i="197"/>
  <c r="G16" i="197"/>
  <c r="I16" i="197"/>
  <c r="K16" i="197"/>
  <c r="B17" i="197"/>
  <c r="C17" i="197"/>
  <c r="F17" i="197"/>
  <c r="I17" i="197" s="1"/>
  <c r="G17" i="197"/>
  <c r="H17" i="197"/>
  <c r="B19" i="197"/>
  <c r="C19" i="197"/>
  <c r="D19" i="197"/>
  <c r="F19" i="197"/>
  <c r="G19" i="197"/>
  <c r="H19" i="197" s="1"/>
  <c r="K19" i="197"/>
  <c r="B20" i="197"/>
  <c r="C20" i="197"/>
  <c r="F20" i="197"/>
  <c r="G20" i="197"/>
  <c r="J20" i="197"/>
  <c r="B21" i="197"/>
  <c r="C21" i="197"/>
  <c r="D21" i="197" s="1"/>
  <c r="F21" i="197"/>
  <c r="G21" i="197"/>
  <c r="H21" i="197"/>
  <c r="K21" i="197"/>
  <c r="B22" i="197"/>
  <c r="C22" i="197"/>
  <c r="F22" i="197"/>
  <c r="G22" i="197"/>
  <c r="I22" i="197"/>
  <c r="K22" i="197"/>
  <c r="B23" i="197"/>
  <c r="C23" i="197"/>
  <c r="F23" i="197"/>
  <c r="I23" i="197" s="1"/>
  <c r="G23" i="197"/>
  <c r="H23" i="197"/>
  <c r="B24" i="197"/>
  <c r="J24" i="197" s="1"/>
  <c r="C24" i="197"/>
  <c r="E24" i="197"/>
  <c r="F24" i="197"/>
  <c r="G24" i="197"/>
  <c r="H24" i="197" s="1"/>
  <c r="B25" i="197"/>
  <c r="E25" i="197" s="1"/>
  <c r="C25" i="197"/>
  <c r="D25" i="197"/>
  <c r="F25" i="197"/>
  <c r="G25" i="197"/>
  <c r="B26" i="197"/>
  <c r="C26" i="197"/>
  <c r="F26" i="197"/>
  <c r="G26" i="197"/>
  <c r="J26" i="197"/>
  <c r="B27" i="197"/>
  <c r="E27" i="197" s="1"/>
  <c r="C27" i="197"/>
  <c r="D27" i="197"/>
  <c r="F27" i="197"/>
  <c r="G27" i="197"/>
  <c r="H27" i="197" s="1"/>
  <c r="B28" i="197"/>
  <c r="C28" i="197"/>
  <c r="F28" i="197"/>
  <c r="G28" i="197"/>
  <c r="J28" i="197"/>
  <c r="B29" i="197"/>
  <c r="C29" i="197"/>
  <c r="D29" i="197" s="1"/>
  <c r="F29" i="197"/>
  <c r="G29" i="197"/>
  <c r="H29" i="197"/>
  <c r="K29" i="197"/>
  <c r="B30" i="197"/>
  <c r="C30" i="197"/>
  <c r="F30" i="197"/>
  <c r="G30" i="197"/>
  <c r="I30" i="197"/>
  <c r="K30" i="197"/>
  <c r="B31" i="197"/>
  <c r="C31" i="197"/>
  <c r="F31" i="197"/>
  <c r="I31" i="197" s="1"/>
  <c r="G31" i="197"/>
  <c r="H31" i="197"/>
  <c r="B32" i="197"/>
  <c r="J32" i="197" s="1"/>
  <c r="C32" i="197"/>
  <c r="E32" i="197"/>
  <c r="F32" i="197"/>
  <c r="G32" i="197"/>
  <c r="H32" i="197" s="1"/>
  <c r="B33" i="197"/>
  <c r="E33" i="197" s="1"/>
  <c r="C33" i="197"/>
  <c r="D33" i="197"/>
  <c r="F33" i="197"/>
  <c r="G33" i="197"/>
  <c r="J33" i="197"/>
  <c r="B34" i="197"/>
  <c r="C34" i="197"/>
  <c r="F34" i="197"/>
  <c r="G34" i="197"/>
  <c r="J34" i="197"/>
  <c r="B35" i="197"/>
  <c r="C35" i="197"/>
  <c r="E35" i="197"/>
  <c r="F35" i="197"/>
  <c r="G35" i="197"/>
  <c r="J35" i="197"/>
  <c r="B37" i="197"/>
  <c r="C37" i="197"/>
  <c r="E37" i="197"/>
  <c r="F37" i="197"/>
  <c r="G37" i="197"/>
  <c r="J37" i="197"/>
  <c r="B38" i="197"/>
  <c r="E38" i="197" s="1"/>
  <c r="C38" i="197"/>
  <c r="D38" i="197"/>
  <c r="F38" i="197"/>
  <c r="G38" i="197"/>
  <c r="J38" i="197"/>
  <c r="B40" i="197"/>
  <c r="C40" i="197"/>
  <c r="D40" i="197" s="1"/>
  <c r="F40" i="197"/>
  <c r="G40" i="197"/>
  <c r="H40" i="197"/>
  <c r="K40" i="197"/>
  <c r="B41" i="197"/>
  <c r="J41" i="197" s="1"/>
  <c r="C41" i="197"/>
  <c r="E41" i="197"/>
  <c r="F41" i="197"/>
  <c r="G41" i="197"/>
  <c r="B42" i="197"/>
  <c r="E42" i="197" s="1"/>
  <c r="C42" i="197"/>
  <c r="D42" i="197"/>
  <c r="F42" i="197"/>
  <c r="G42" i="197"/>
  <c r="H42" i="197" s="1"/>
  <c r="K42" i="197"/>
  <c r="B43" i="197"/>
  <c r="C43" i="197"/>
  <c r="E43" i="197"/>
  <c r="F43" i="197"/>
  <c r="G43" i="197"/>
  <c r="H43" i="197" s="1"/>
  <c r="J43" i="197"/>
  <c r="B44" i="197"/>
  <c r="E44" i="197" s="1"/>
  <c r="C44" i="197"/>
  <c r="D44" i="197"/>
  <c r="F44" i="197"/>
  <c r="G44" i="197"/>
  <c r="H44" i="197" s="1"/>
  <c r="J44" i="197"/>
  <c r="B45" i="197"/>
  <c r="C45" i="197"/>
  <c r="D45" i="197" s="1"/>
  <c r="F45" i="197"/>
  <c r="J45" i="197" s="1"/>
  <c r="G45" i="197"/>
  <c r="I45" i="197"/>
  <c r="K45" i="197"/>
  <c r="B46" i="197"/>
  <c r="C46" i="197"/>
  <c r="D46" i="197" s="1"/>
  <c r="F46" i="197"/>
  <c r="I46" i="197" s="1"/>
  <c r="G46" i="197"/>
  <c r="H46" i="197"/>
  <c r="K46" i="197"/>
  <c r="B47" i="197"/>
  <c r="C47" i="197"/>
  <c r="E47" i="197"/>
  <c r="F47" i="197"/>
  <c r="G47" i="197"/>
  <c r="H47" i="197" s="1"/>
  <c r="J47" i="197"/>
  <c r="B48" i="197"/>
  <c r="E48" i="197" s="1"/>
  <c r="C48" i="197"/>
  <c r="D48" i="197"/>
  <c r="F48" i="197"/>
  <c r="G48" i="197"/>
  <c r="H48" i="197" s="1"/>
  <c r="J48" i="197"/>
  <c r="B49" i="197"/>
  <c r="C49" i="197"/>
  <c r="D49" i="197" s="1"/>
  <c r="F49" i="197"/>
  <c r="J49" i="197" s="1"/>
  <c r="G49" i="197"/>
  <c r="I49" i="197"/>
  <c r="K49" i="197"/>
  <c r="B50" i="197"/>
  <c r="C50" i="197"/>
  <c r="D50" i="197" s="1"/>
  <c r="F50" i="197"/>
  <c r="I50" i="197" s="1"/>
  <c r="G50" i="197"/>
  <c r="H50" i="197"/>
  <c r="K50" i="197"/>
  <c r="B51" i="197"/>
  <c r="C51" i="197"/>
  <c r="E51" i="197"/>
  <c r="F51" i="197"/>
  <c r="G51" i="197"/>
  <c r="H51" i="197" s="1"/>
  <c r="J51" i="197"/>
  <c r="B52" i="197"/>
  <c r="E52" i="197" s="1"/>
  <c r="C52" i="197"/>
  <c r="D52" i="197"/>
  <c r="F52" i="197"/>
  <c r="G52" i="197"/>
  <c r="H52" i="197" s="1"/>
  <c r="J52" i="197"/>
  <c r="B53" i="197"/>
  <c r="C53" i="197"/>
  <c r="D53" i="197" s="1"/>
  <c r="F53" i="197"/>
  <c r="J53" i="197" s="1"/>
  <c r="G53" i="197"/>
  <c r="I53" i="197"/>
  <c r="K53" i="197"/>
  <c r="B54" i="197"/>
  <c r="C54" i="197"/>
  <c r="D54" i="197" s="1"/>
  <c r="F54" i="197"/>
  <c r="I54" i="197" s="1"/>
  <c r="G54" i="197"/>
  <c r="H54" i="197"/>
  <c r="K54" i="197"/>
  <c r="B55" i="197"/>
  <c r="C55" i="197"/>
  <c r="E55" i="197"/>
  <c r="F55" i="197"/>
  <c r="G55" i="197"/>
  <c r="H55" i="197" s="1"/>
  <c r="J55" i="197"/>
  <c r="B56" i="197"/>
  <c r="E56" i="197" s="1"/>
  <c r="C56" i="197"/>
  <c r="D56" i="197"/>
  <c r="F56" i="197"/>
  <c r="G56" i="197"/>
  <c r="H56" i="197" s="1"/>
  <c r="J56" i="197"/>
  <c r="B57" i="197"/>
  <c r="C57" i="197"/>
  <c r="D57" i="197" s="1"/>
  <c r="F57" i="197"/>
  <c r="J57" i="197" s="1"/>
  <c r="G57" i="197"/>
  <c r="I57" i="197"/>
  <c r="K57" i="197"/>
  <c r="B58" i="197"/>
  <c r="C58" i="197"/>
  <c r="D58" i="197" s="1"/>
  <c r="F58" i="197"/>
  <c r="I58" i="197" s="1"/>
  <c r="G58" i="197"/>
  <c r="H58" i="197"/>
  <c r="K58" i="197"/>
  <c r="B59" i="197"/>
  <c r="C59" i="197"/>
  <c r="E59" i="197"/>
  <c r="F59" i="197"/>
  <c r="G59" i="197"/>
  <c r="H59" i="197" s="1"/>
  <c r="J59" i="197"/>
  <c r="B60" i="197"/>
  <c r="E60" i="197" s="1"/>
  <c r="C60" i="197"/>
  <c r="D60" i="197"/>
  <c r="F60" i="197"/>
  <c r="G60" i="197"/>
  <c r="H60" i="197" s="1"/>
  <c r="J60" i="197"/>
  <c r="F4" i="196"/>
  <c r="G4" i="196"/>
  <c r="J4" i="196"/>
  <c r="K4" i="196"/>
  <c r="B7" i="196"/>
  <c r="F7" i="196"/>
  <c r="J7" i="196"/>
  <c r="B8" i="196"/>
  <c r="C8" i="196"/>
  <c r="E8" i="196"/>
  <c r="F8" i="196"/>
  <c r="G8" i="196"/>
  <c r="J8" i="196"/>
  <c r="D9" i="196"/>
  <c r="E9" i="196"/>
  <c r="H9" i="196"/>
  <c r="I9" i="196"/>
  <c r="J9" i="196"/>
  <c r="K9" i="196"/>
  <c r="L9" i="196"/>
  <c r="D10" i="196"/>
  <c r="E10" i="196"/>
  <c r="H10" i="196"/>
  <c r="I10" i="196"/>
  <c r="J10" i="196"/>
  <c r="K10" i="196"/>
  <c r="L10" i="196" s="1"/>
  <c r="D11" i="196"/>
  <c r="E11" i="196"/>
  <c r="H11" i="196"/>
  <c r="I11" i="196"/>
  <c r="J11" i="196"/>
  <c r="K11" i="196"/>
  <c r="L11" i="196"/>
  <c r="D12" i="196"/>
  <c r="E12" i="196"/>
  <c r="H12" i="196"/>
  <c r="I12" i="196"/>
  <c r="J12" i="196"/>
  <c r="K12" i="196"/>
  <c r="L12" i="196" s="1"/>
  <c r="D13" i="196"/>
  <c r="E13" i="196"/>
  <c r="H13" i="196"/>
  <c r="I13" i="196"/>
  <c r="J13" i="196"/>
  <c r="K13" i="196"/>
  <c r="L13" i="196"/>
  <c r="D14" i="196"/>
  <c r="E14" i="196"/>
  <c r="H14" i="196"/>
  <c r="I14" i="196"/>
  <c r="J14" i="196"/>
  <c r="K14" i="196"/>
  <c r="L14" i="196" s="1"/>
  <c r="D15" i="196"/>
  <c r="E15" i="196"/>
  <c r="H15" i="196"/>
  <c r="I15" i="196"/>
  <c r="J15" i="196"/>
  <c r="K15" i="196"/>
  <c r="L15" i="196"/>
  <c r="D16" i="196"/>
  <c r="E16" i="196"/>
  <c r="H16" i="196"/>
  <c r="I16" i="196"/>
  <c r="J16" i="196"/>
  <c r="K16" i="196"/>
  <c r="L16" i="196" s="1"/>
  <c r="D17" i="196"/>
  <c r="E17" i="196"/>
  <c r="H17" i="196"/>
  <c r="I17" i="196"/>
  <c r="J17" i="196"/>
  <c r="K17" i="196"/>
  <c r="L17" i="196"/>
  <c r="B18" i="196"/>
  <c r="C18" i="196"/>
  <c r="D18" i="196" s="1"/>
  <c r="F18" i="196"/>
  <c r="G18" i="196"/>
  <c r="H18" i="196" s="1"/>
  <c r="I18" i="196"/>
  <c r="J18" i="196"/>
  <c r="K18" i="196"/>
  <c r="L18" i="196" s="1"/>
  <c r="D19" i="196"/>
  <c r="E19" i="196"/>
  <c r="H19" i="196"/>
  <c r="I19" i="196"/>
  <c r="J19" i="196"/>
  <c r="K19" i="196"/>
  <c r="L19" i="196"/>
  <c r="D20" i="196"/>
  <c r="E20" i="196"/>
  <c r="H20" i="196"/>
  <c r="I20" i="196"/>
  <c r="J20" i="196"/>
  <c r="K20" i="196"/>
  <c r="L20" i="196" s="1"/>
  <c r="D21" i="196"/>
  <c r="E21" i="196"/>
  <c r="H21" i="196"/>
  <c r="I21" i="196"/>
  <c r="J21" i="196"/>
  <c r="K21" i="196"/>
  <c r="L21" i="196"/>
  <c r="D22" i="196"/>
  <c r="E22" i="196"/>
  <c r="H22" i="196"/>
  <c r="I22" i="196"/>
  <c r="J22" i="196"/>
  <c r="K22" i="196"/>
  <c r="L22" i="196" s="1"/>
  <c r="D23" i="196"/>
  <c r="E23" i="196"/>
  <c r="H23" i="196"/>
  <c r="I23" i="196"/>
  <c r="J23" i="196"/>
  <c r="K23" i="196"/>
  <c r="L23" i="196"/>
  <c r="D24" i="196"/>
  <c r="E24" i="196"/>
  <c r="H24" i="196"/>
  <c r="I24" i="196"/>
  <c r="J24" i="196"/>
  <c r="K24" i="196"/>
  <c r="L24" i="196" s="1"/>
  <c r="D25" i="196"/>
  <c r="E25" i="196"/>
  <c r="H25" i="196"/>
  <c r="I25" i="196"/>
  <c r="J25" i="196"/>
  <c r="K25" i="196"/>
  <c r="L25" i="196"/>
  <c r="D26" i="196"/>
  <c r="E26" i="196"/>
  <c r="H26" i="196"/>
  <c r="I26" i="196"/>
  <c r="J26" i="196"/>
  <c r="K26" i="196"/>
  <c r="L26" i="196" s="1"/>
  <c r="D27" i="196"/>
  <c r="E27" i="196"/>
  <c r="H27" i="196"/>
  <c r="I27" i="196"/>
  <c r="J27" i="196"/>
  <c r="K27" i="196"/>
  <c r="L27" i="196"/>
  <c r="D28" i="196"/>
  <c r="E28" i="196"/>
  <c r="H28" i="196"/>
  <c r="I28" i="196"/>
  <c r="J28" i="196"/>
  <c r="K28" i="196"/>
  <c r="L28" i="196" s="1"/>
  <c r="D29" i="196"/>
  <c r="E29" i="196"/>
  <c r="H29" i="196"/>
  <c r="I29" i="196"/>
  <c r="J29" i="196"/>
  <c r="K29" i="196"/>
  <c r="L29" i="196"/>
  <c r="D30" i="196"/>
  <c r="E30" i="196"/>
  <c r="H30" i="196"/>
  <c r="I30" i="196"/>
  <c r="J30" i="196"/>
  <c r="K30" i="196"/>
  <c r="L30" i="196" s="1"/>
  <c r="D31" i="196"/>
  <c r="E31" i="196"/>
  <c r="H31" i="196"/>
  <c r="I31" i="196"/>
  <c r="J31" i="196"/>
  <c r="K31" i="196"/>
  <c r="L31" i="196"/>
  <c r="D32" i="196"/>
  <c r="E32" i="196"/>
  <c r="H32" i="196"/>
  <c r="I32" i="196"/>
  <c r="J32" i="196"/>
  <c r="K32" i="196"/>
  <c r="L32" i="196" s="1"/>
  <c r="D33" i="196"/>
  <c r="E33" i="196"/>
  <c r="H33" i="196"/>
  <c r="I33" i="196"/>
  <c r="J33" i="196"/>
  <c r="K33" i="196"/>
  <c r="L33" i="196"/>
  <c r="D34" i="196"/>
  <c r="E34" i="196"/>
  <c r="H34" i="196"/>
  <c r="I34" i="196"/>
  <c r="J34" i="196"/>
  <c r="K34" i="196"/>
  <c r="L34" i="196" s="1"/>
  <c r="D35" i="196"/>
  <c r="E35" i="196"/>
  <c r="H35" i="196"/>
  <c r="I35" i="196"/>
  <c r="J35" i="196"/>
  <c r="K35" i="196"/>
  <c r="L35" i="196"/>
  <c r="B36" i="196"/>
  <c r="C36" i="196"/>
  <c r="D36" i="196" s="1"/>
  <c r="E36" i="196"/>
  <c r="F36" i="196"/>
  <c r="G36" i="196"/>
  <c r="H36" i="196" s="1"/>
  <c r="J36" i="196"/>
  <c r="D37" i="196"/>
  <c r="E37" i="196"/>
  <c r="H37" i="196"/>
  <c r="I37" i="196"/>
  <c r="J37" i="196"/>
  <c r="K37" i="196"/>
  <c r="L37" i="196"/>
  <c r="D38" i="196"/>
  <c r="E38" i="196"/>
  <c r="H38" i="196"/>
  <c r="I38" i="196"/>
  <c r="J38" i="196"/>
  <c r="K38" i="196"/>
  <c r="L38" i="196" s="1"/>
  <c r="B40" i="196"/>
  <c r="J40" i="196" s="1"/>
  <c r="C40" i="196"/>
  <c r="F40" i="196"/>
  <c r="G40" i="196"/>
  <c r="I40" i="196"/>
  <c r="K40" i="196"/>
  <c r="B41" i="196"/>
  <c r="C41" i="196"/>
  <c r="D41" i="196" s="1"/>
  <c r="F41" i="196"/>
  <c r="I41" i="196" s="1"/>
  <c r="G41" i="196"/>
  <c r="H41" i="196"/>
  <c r="B42" i="196"/>
  <c r="J42" i="196" s="1"/>
  <c r="C42" i="196"/>
  <c r="E42" i="196"/>
  <c r="F42" i="196"/>
  <c r="G42" i="196"/>
  <c r="H42" i="196" s="1"/>
  <c r="B43" i="196"/>
  <c r="E43" i="196" s="1"/>
  <c r="C43" i="196"/>
  <c r="D43" i="196"/>
  <c r="F43" i="196"/>
  <c r="G43" i="196"/>
  <c r="H43" i="196" s="1"/>
  <c r="J43" i="196"/>
  <c r="B44" i="196"/>
  <c r="C44" i="196"/>
  <c r="D44" i="196" s="1"/>
  <c r="F44" i="196"/>
  <c r="G44" i="196"/>
  <c r="H44" i="196" s="1"/>
  <c r="J44" i="196"/>
  <c r="B45" i="196"/>
  <c r="E45" i="196" s="1"/>
  <c r="C45" i="196"/>
  <c r="D45" i="196"/>
  <c r="F45" i="196"/>
  <c r="G45" i="196"/>
  <c r="H45" i="196" s="1"/>
  <c r="K45" i="196"/>
  <c r="B46" i="196"/>
  <c r="C46" i="196"/>
  <c r="D46" i="196" s="1"/>
  <c r="F46" i="196"/>
  <c r="G46" i="196"/>
  <c r="J46" i="196"/>
  <c r="B47" i="196"/>
  <c r="C47" i="196"/>
  <c r="D47" i="196" s="1"/>
  <c r="F47" i="196"/>
  <c r="I47" i="196" s="1"/>
  <c r="G47" i="196"/>
  <c r="H47" i="196"/>
  <c r="K47" i="196"/>
  <c r="B48" i="196"/>
  <c r="J48" i="196" s="1"/>
  <c r="C48" i="196"/>
  <c r="F48" i="196"/>
  <c r="G48" i="196"/>
  <c r="I48" i="196"/>
  <c r="K48" i="196"/>
  <c r="B49" i="196"/>
  <c r="C49" i="196"/>
  <c r="D49" i="196" s="1"/>
  <c r="F49" i="196"/>
  <c r="I49" i="196" s="1"/>
  <c r="G49" i="196"/>
  <c r="H49" i="196"/>
  <c r="B50" i="196"/>
  <c r="J50" i="196" s="1"/>
  <c r="C50" i="196"/>
  <c r="E50" i="196"/>
  <c r="F50" i="196"/>
  <c r="G50" i="196"/>
  <c r="H50" i="196" s="1"/>
  <c r="B51" i="196"/>
  <c r="E51" i="196" s="1"/>
  <c r="C51" i="196"/>
  <c r="D51" i="196"/>
  <c r="F51" i="196"/>
  <c r="G51" i="196"/>
  <c r="H51" i="196" s="1"/>
  <c r="J51" i="196"/>
  <c r="B52" i="196"/>
  <c r="C52" i="196"/>
  <c r="D52" i="196" s="1"/>
  <c r="F52" i="196"/>
  <c r="G52" i="196"/>
  <c r="H52" i="196" s="1"/>
  <c r="J52" i="196"/>
  <c r="B53" i="196"/>
  <c r="E53" i="196" s="1"/>
  <c r="C53" i="196"/>
  <c r="D53" i="196"/>
  <c r="F53" i="196"/>
  <c r="G53" i="196"/>
  <c r="H53" i="196" s="1"/>
  <c r="K53" i="196"/>
  <c r="B54" i="196"/>
  <c r="C54" i="196"/>
  <c r="D54" i="196" s="1"/>
  <c r="F54" i="196"/>
  <c r="G54" i="196"/>
  <c r="J54" i="196"/>
  <c r="B55" i="196"/>
  <c r="C55" i="196"/>
  <c r="D55" i="196" s="1"/>
  <c r="F55" i="196"/>
  <c r="I55" i="196" s="1"/>
  <c r="G55" i="196"/>
  <c r="H55" i="196"/>
  <c r="K55" i="196"/>
  <c r="B56" i="196"/>
  <c r="J56" i="196" s="1"/>
  <c r="C56" i="196"/>
  <c r="F56" i="196"/>
  <c r="G56" i="196"/>
  <c r="I56" i="196"/>
  <c r="K56" i="196"/>
  <c r="B57" i="196"/>
  <c r="C57" i="196"/>
  <c r="D57" i="196" s="1"/>
  <c r="F57" i="196"/>
  <c r="I57" i="196" s="1"/>
  <c r="G57" i="196"/>
  <c r="H57" i="196"/>
  <c r="B58" i="196"/>
  <c r="J58" i="196" s="1"/>
  <c r="C58" i="196"/>
  <c r="E58" i="196"/>
  <c r="F58" i="196"/>
  <c r="G58" i="196"/>
  <c r="H58" i="196" s="1"/>
  <c r="B59" i="196"/>
  <c r="C59" i="196"/>
  <c r="E59" i="196"/>
  <c r="F59" i="196"/>
  <c r="G59" i="196"/>
  <c r="H59" i="196" s="1"/>
  <c r="J59" i="196"/>
  <c r="B60" i="196"/>
  <c r="E60" i="196" s="1"/>
  <c r="C60" i="196"/>
  <c r="D60" i="196"/>
  <c r="F60" i="196"/>
  <c r="G60" i="196"/>
  <c r="H60" i="196" s="1"/>
  <c r="J60" i="196"/>
  <c r="F4" i="195"/>
  <c r="G4" i="195"/>
  <c r="J4" i="195"/>
  <c r="K4" i="195"/>
  <c r="F7" i="195"/>
  <c r="B8" i="195"/>
  <c r="C8" i="195"/>
  <c r="E8" i="195"/>
  <c r="F8" i="195"/>
  <c r="G8" i="195"/>
  <c r="J8" i="195"/>
  <c r="D9" i="195"/>
  <c r="E9" i="195"/>
  <c r="H9" i="195"/>
  <c r="I9" i="195"/>
  <c r="J9" i="195"/>
  <c r="K9" i="195"/>
  <c r="L9" i="195"/>
  <c r="D10" i="195"/>
  <c r="E10" i="195"/>
  <c r="H10" i="195"/>
  <c r="I10" i="195"/>
  <c r="J10" i="195"/>
  <c r="K10" i="195"/>
  <c r="L10" i="195" s="1"/>
  <c r="D11" i="195"/>
  <c r="E11" i="195"/>
  <c r="H11" i="195"/>
  <c r="I11" i="195"/>
  <c r="J11" i="195"/>
  <c r="K11" i="195"/>
  <c r="L11" i="195"/>
  <c r="D12" i="195"/>
  <c r="E12" i="195"/>
  <c r="H12" i="195"/>
  <c r="I12" i="195"/>
  <c r="J12" i="195"/>
  <c r="K12" i="195"/>
  <c r="L12" i="195" s="1"/>
  <c r="D13" i="195"/>
  <c r="E13" i="195"/>
  <c r="H13" i="195"/>
  <c r="I13" i="195"/>
  <c r="J13" i="195"/>
  <c r="K13" i="195"/>
  <c r="L13" i="195"/>
  <c r="D14" i="195"/>
  <c r="E14" i="195"/>
  <c r="H14" i="195"/>
  <c r="I14" i="195"/>
  <c r="J14" i="195"/>
  <c r="K14" i="195"/>
  <c r="L14" i="195" s="1"/>
  <c r="D15" i="195"/>
  <c r="E15" i="195"/>
  <c r="H15" i="195"/>
  <c r="I15" i="195"/>
  <c r="J15" i="195"/>
  <c r="K15" i="195"/>
  <c r="L15" i="195"/>
  <c r="D16" i="195"/>
  <c r="E16" i="195"/>
  <c r="H16" i="195"/>
  <c r="I16" i="195"/>
  <c r="J16" i="195"/>
  <c r="K16" i="195"/>
  <c r="L16" i="195" s="1"/>
  <c r="D17" i="195"/>
  <c r="E17" i="195"/>
  <c r="H17" i="195"/>
  <c r="I17" i="195"/>
  <c r="J17" i="195"/>
  <c r="K17" i="195"/>
  <c r="L17" i="195"/>
  <c r="B18" i="195"/>
  <c r="C18" i="195"/>
  <c r="F18" i="195"/>
  <c r="G18" i="195"/>
  <c r="H18" i="195" s="1"/>
  <c r="I18" i="195"/>
  <c r="J18" i="195"/>
  <c r="D19" i="195"/>
  <c r="E19" i="195"/>
  <c r="H19" i="195"/>
  <c r="I19" i="195"/>
  <c r="J19" i="195"/>
  <c r="K19" i="195"/>
  <c r="L19" i="195"/>
  <c r="D20" i="195"/>
  <c r="E20" i="195"/>
  <c r="H20" i="195"/>
  <c r="I20" i="195"/>
  <c r="J20" i="195"/>
  <c r="K20" i="195"/>
  <c r="L20" i="195" s="1"/>
  <c r="D21" i="195"/>
  <c r="E21" i="195"/>
  <c r="H21" i="195"/>
  <c r="J21" i="195"/>
  <c r="K21" i="195"/>
  <c r="L21" i="195" s="1"/>
  <c r="D22" i="195"/>
  <c r="E22" i="195"/>
  <c r="H22" i="195"/>
  <c r="I22" i="195"/>
  <c r="J22" i="195"/>
  <c r="K22" i="195"/>
  <c r="L22" i="195"/>
  <c r="D23" i="195"/>
  <c r="E23" i="195"/>
  <c r="H23" i="195"/>
  <c r="I23" i="195"/>
  <c r="J23" i="195"/>
  <c r="K23" i="195"/>
  <c r="L23" i="195" s="1"/>
  <c r="D24" i="195"/>
  <c r="E24" i="195"/>
  <c r="H24" i="195"/>
  <c r="I24" i="195"/>
  <c r="J24" i="195"/>
  <c r="K24" i="195"/>
  <c r="L24" i="195"/>
  <c r="D25" i="195"/>
  <c r="E25" i="195"/>
  <c r="H25" i="195"/>
  <c r="I25" i="195"/>
  <c r="J25" i="195"/>
  <c r="K25" i="195"/>
  <c r="L25" i="195" s="1"/>
  <c r="D26" i="195"/>
  <c r="E26" i="195"/>
  <c r="H26" i="195"/>
  <c r="I26" i="195"/>
  <c r="J26" i="195"/>
  <c r="K26" i="195"/>
  <c r="L26" i="195"/>
  <c r="D27" i="195"/>
  <c r="E27" i="195"/>
  <c r="H27" i="195"/>
  <c r="I27" i="195"/>
  <c r="J27" i="195"/>
  <c r="K27" i="195"/>
  <c r="L27" i="195" s="1"/>
  <c r="D28" i="195"/>
  <c r="E28" i="195"/>
  <c r="H28" i="195"/>
  <c r="I28" i="195"/>
  <c r="J28" i="195"/>
  <c r="K28" i="195"/>
  <c r="L28" i="195"/>
  <c r="D29" i="195"/>
  <c r="E29" i="195"/>
  <c r="H29" i="195"/>
  <c r="I29" i="195"/>
  <c r="J29" i="195"/>
  <c r="K29" i="195"/>
  <c r="L29" i="195" s="1"/>
  <c r="D30" i="195"/>
  <c r="E30" i="195"/>
  <c r="H30" i="195"/>
  <c r="I30" i="195"/>
  <c r="J30" i="195"/>
  <c r="K30" i="195"/>
  <c r="L30" i="195"/>
  <c r="D31" i="195"/>
  <c r="E31" i="195"/>
  <c r="H31" i="195"/>
  <c r="I31" i="195"/>
  <c r="J31" i="195"/>
  <c r="K31" i="195"/>
  <c r="L31" i="195" s="1"/>
  <c r="D32" i="195"/>
  <c r="E32" i="195"/>
  <c r="H32" i="195"/>
  <c r="I32" i="195"/>
  <c r="J32" i="195"/>
  <c r="K32" i="195"/>
  <c r="L32" i="195"/>
  <c r="D33" i="195"/>
  <c r="E33" i="195"/>
  <c r="H33" i="195"/>
  <c r="I33" i="195"/>
  <c r="J33" i="195"/>
  <c r="K33" i="195"/>
  <c r="L33" i="195" s="1"/>
  <c r="D34" i="195"/>
  <c r="E34" i="195"/>
  <c r="H34" i="195"/>
  <c r="I34" i="195"/>
  <c r="J34" i="195"/>
  <c r="K34" i="195"/>
  <c r="L34" i="195"/>
  <c r="D35" i="195"/>
  <c r="E35" i="195"/>
  <c r="H35" i="195"/>
  <c r="I35" i="195"/>
  <c r="J35" i="195"/>
  <c r="K35" i="195"/>
  <c r="L35" i="195" s="1"/>
  <c r="B36" i="195"/>
  <c r="E36" i="195" s="1"/>
  <c r="C36" i="195"/>
  <c r="D36" i="195"/>
  <c r="F36" i="195"/>
  <c r="I36" i="195" s="1"/>
  <c r="G36" i="195"/>
  <c r="H36" i="195"/>
  <c r="J36" i="195"/>
  <c r="K36" i="195"/>
  <c r="L36" i="195"/>
  <c r="D37" i="195"/>
  <c r="E37" i="195"/>
  <c r="H37" i="195"/>
  <c r="I37" i="195"/>
  <c r="J37" i="195"/>
  <c r="K37" i="195"/>
  <c r="L37" i="195" s="1"/>
  <c r="D38" i="195"/>
  <c r="E38" i="195"/>
  <c r="H38" i="195"/>
  <c r="I38" i="195"/>
  <c r="J38" i="195"/>
  <c r="K38" i="195"/>
  <c r="L38" i="195"/>
  <c r="B39" i="195"/>
  <c r="C39" i="195"/>
  <c r="D39" i="195" s="1"/>
  <c r="E39" i="195"/>
  <c r="F39" i="195"/>
  <c r="G39" i="195"/>
  <c r="J39" i="195"/>
  <c r="D40" i="195"/>
  <c r="E40" i="195"/>
  <c r="H40" i="195"/>
  <c r="I40" i="195"/>
  <c r="J40" i="195"/>
  <c r="K40" i="195"/>
  <c r="L40" i="195"/>
  <c r="D41" i="195"/>
  <c r="E41" i="195"/>
  <c r="I41" i="195"/>
  <c r="J41" i="195"/>
  <c r="K41" i="195"/>
  <c r="L41" i="195"/>
  <c r="D42" i="195"/>
  <c r="E42" i="195"/>
  <c r="H42" i="195"/>
  <c r="I42" i="195"/>
  <c r="J42" i="195"/>
  <c r="K42" i="195"/>
  <c r="L42" i="195" s="1"/>
  <c r="D43" i="195"/>
  <c r="E43" i="195"/>
  <c r="H43" i="195"/>
  <c r="I43" i="195"/>
  <c r="J43" i="195"/>
  <c r="K43" i="195"/>
  <c r="L43" i="195"/>
  <c r="D44" i="195"/>
  <c r="E44" i="195"/>
  <c r="H44" i="195"/>
  <c r="I44" i="195"/>
  <c r="J44" i="195"/>
  <c r="K44" i="195"/>
  <c r="L44" i="195" s="1"/>
  <c r="D45" i="195"/>
  <c r="E45" i="195"/>
  <c r="H45" i="195"/>
  <c r="I45" i="195"/>
  <c r="J45" i="195"/>
  <c r="K45" i="195"/>
  <c r="L45" i="195"/>
  <c r="D46" i="195"/>
  <c r="E46" i="195"/>
  <c r="H46" i="195"/>
  <c r="I46" i="195"/>
  <c r="J46" i="195"/>
  <c r="K46" i="195"/>
  <c r="L46" i="195" s="1"/>
  <c r="D47" i="195"/>
  <c r="E47" i="195"/>
  <c r="H47" i="195"/>
  <c r="I47" i="195"/>
  <c r="J47" i="195"/>
  <c r="K47" i="195"/>
  <c r="L47" i="195"/>
  <c r="D48" i="195"/>
  <c r="E48" i="195"/>
  <c r="H48" i="195"/>
  <c r="I48" i="195"/>
  <c r="J48" i="195"/>
  <c r="K48" i="195"/>
  <c r="L48" i="195" s="1"/>
  <c r="D49" i="195"/>
  <c r="E49" i="195"/>
  <c r="H49" i="195"/>
  <c r="I49" i="195"/>
  <c r="J49" i="195"/>
  <c r="K49" i="195"/>
  <c r="L49" i="195"/>
  <c r="D50" i="195"/>
  <c r="E50" i="195"/>
  <c r="H50" i="195"/>
  <c r="I50" i="195"/>
  <c r="J50" i="195"/>
  <c r="K50" i="195"/>
  <c r="L50" i="195" s="1"/>
  <c r="D51" i="195"/>
  <c r="E51" i="195"/>
  <c r="H51" i="195"/>
  <c r="I51" i="195"/>
  <c r="J51" i="195"/>
  <c r="K51" i="195"/>
  <c r="L51" i="195"/>
  <c r="D52" i="195"/>
  <c r="E52" i="195"/>
  <c r="H52" i="195"/>
  <c r="I52" i="195"/>
  <c r="J52" i="195"/>
  <c r="K52" i="195"/>
  <c r="L52" i="195" s="1"/>
  <c r="D53" i="195"/>
  <c r="E53" i="195"/>
  <c r="H53" i="195"/>
  <c r="I53" i="195"/>
  <c r="J53" i="195"/>
  <c r="K53" i="195"/>
  <c r="L53" i="195"/>
  <c r="D54" i="195"/>
  <c r="E54" i="195"/>
  <c r="H54" i="195"/>
  <c r="I54" i="195"/>
  <c r="J54" i="195"/>
  <c r="K54" i="195"/>
  <c r="L54" i="195" s="1"/>
  <c r="D55" i="195"/>
  <c r="E55" i="195"/>
  <c r="H55" i="195"/>
  <c r="I55" i="195"/>
  <c r="J55" i="195"/>
  <c r="K55" i="195"/>
  <c r="L55" i="195"/>
  <c r="D56" i="195"/>
  <c r="E56" i="195"/>
  <c r="H56" i="195"/>
  <c r="I56" i="195"/>
  <c r="J56" i="195"/>
  <c r="K56" i="195"/>
  <c r="L56" i="195" s="1"/>
  <c r="D57" i="195"/>
  <c r="E57" i="195"/>
  <c r="H57" i="195"/>
  <c r="I57" i="195"/>
  <c r="J57" i="195"/>
  <c r="K57" i="195"/>
  <c r="L57" i="195"/>
  <c r="D58" i="195"/>
  <c r="E58" i="195"/>
  <c r="H58" i="195"/>
  <c r="I58" i="195"/>
  <c r="J58" i="195"/>
  <c r="K58" i="195"/>
  <c r="L58" i="195" s="1"/>
  <c r="D59" i="195"/>
  <c r="E59" i="195"/>
  <c r="H59" i="195"/>
  <c r="I59" i="195"/>
  <c r="J59" i="195"/>
  <c r="K59" i="195"/>
  <c r="L59" i="195"/>
  <c r="D60" i="195"/>
  <c r="E60" i="195"/>
  <c r="H60" i="195"/>
  <c r="I60" i="195"/>
  <c r="J60" i="195"/>
  <c r="K60" i="195"/>
  <c r="L60" i="195" s="1"/>
  <c r="F4" i="194"/>
  <c r="G4" i="194"/>
  <c r="J4" i="194"/>
  <c r="K4" i="194"/>
  <c r="B7" i="194"/>
  <c r="F7" i="194"/>
  <c r="J7" i="194"/>
  <c r="B8" i="194"/>
  <c r="C8" i="194"/>
  <c r="E8" i="194"/>
  <c r="F8" i="194"/>
  <c r="G8" i="194"/>
  <c r="J8" i="194"/>
  <c r="D9" i="194"/>
  <c r="E9" i="194"/>
  <c r="H9" i="194"/>
  <c r="I9" i="194"/>
  <c r="J9" i="194"/>
  <c r="K9" i="194"/>
  <c r="L9" i="194"/>
  <c r="D10" i="194"/>
  <c r="E10" i="194"/>
  <c r="H10" i="194"/>
  <c r="I10" i="194"/>
  <c r="J10" i="194"/>
  <c r="K10" i="194"/>
  <c r="L10" i="194" s="1"/>
  <c r="D11" i="194"/>
  <c r="E11" i="194"/>
  <c r="H11" i="194"/>
  <c r="I11" i="194"/>
  <c r="J11" i="194"/>
  <c r="K11" i="194"/>
  <c r="L11" i="194"/>
  <c r="D12" i="194"/>
  <c r="E12" i="194"/>
  <c r="H12" i="194"/>
  <c r="I12" i="194"/>
  <c r="J12" i="194"/>
  <c r="K12" i="194"/>
  <c r="L12" i="194" s="1"/>
  <c r="D13" i="194"/>
  <c r="E13" i="194"/>
  <c r="H13" i="194"/>
  <c r="I13" i="194"/>
  <c r="J13" i="194"/>
  <c r="K13" i="194"/>
  <c r="L13" i="194"/>
  <c r="D14" i="194"/>
  <c r="E14" i="194"/>
  <c r="H14" i="194"/>
  <c r="I14" i="194"/>
  <c r="J14" i="194"/>
  <c r="K14" i="194"/>
  <c r="L14" i="194" s="1"/>
  <c r="D15" i="194"/>
  <c r="E15" i="194"/>
  <c r="H15" i="194"/>
  <c r="I15" i="194"/>
  <c r="J15" i="194"/>
  <c r="K15" i="194"/>
  <c r="L15" i="194"/>
  <c r="D16" i="194"/>
  <c r="E16" i="194"/>
  <c r="H16" i="194"/>
  <c r="I16" i="194"/>
  <c r="J16" i="194"/>
  <c r="K16" i="194"/>
  <c r="L16" i="194" s="1"/>
  <c r="D17" i="194"/>
  <c r="E17" i="194"/>
  <c r="H17" i="194"/>
  <c r="I17" i="194"/>
  <c r="J17" i="194"/>
  <c r="K17" i="194"/>
  <c r="L17" i="194"/>
  <c r="B18" i="194"/>
  <c r="C18" i="194"/>
  <c r="D18" i="194" s="1"/>
  <c r="F18" i="194"/>
  <c r="G18" i="194"/>
  <c r="H18" i="194" s="1"/>
  <c r="I18" i="194"/>
  <c r="J18" i="194"/>
  <c r="K18" i="194"/>
  <c r="L18" i="194" s="1"/>
  <c r="D19" i="194"/>
  <c r="E19" i="194"/>
  <c r="H19" i="194"/>
  <c r="I19" i="194"/>
  <c r="J19" i="194"/>
  <c r="K19" i="194"/>
  <c r="L19" i="194"/>
  <c r="D20" i="194"/>
  <c r="E20" i="194"/>
  <c r="H20" i="194"/>
  <c r="I20" i="194"/>
  <c r="J20" i="194"/>
  <c r="K20" i="194"/>
  <c r="L20" i="194" s="1"/>
  <c r="D21" i="194"/>
  <c r="E21" i="194"/>
  <c r="H21" i="194"/>
  <c r="I21" i="194"/>
  <c r="J21" i="194"/>
  <c r="K21" i="194"/>
  <c r="L21" i="194"/>
  <c r="D22" i="194"/>
  <c r="E22" i="194"/>
  <c r="H22" i="194"/>
  <c r="I22" i="194"/>
  <c r="J22" i="194"/>
  <c r="K22" i="194"/>
  <c r="L22" i="194" s="1"/>
  <c r="D23" i="194"/>
  <c r="E23" i="194"/>
  <c r="H23" i="194"/>
  <c r="I23" i="194"/>
  <c r="J23" i="194"/>
  <c r="K23" i="194"/>
  <c r="L23" i="194"/>
  <c r="D24" i="194"/>
  <c r="E24" i="194"/>
  <c r="H24" i="194"/>
  <c r="I24" i="194"/>
  <c r="J24" i="194"/>
  <c r="K24" i="194"/>
  <c r="L24" i="194" s="1"/>
  <c r="D25" i="194"/>
  <c r="E25" i="194"/>
  <c r="H25" i="194"/>
  <c r="I25" i="194"/>
  <c r="J25" i="194"/>
  <c r="K25" i="194"/>
  <c r="L25" i="194"/>
  <c r="D26" i="194"/>
  <c r="E26" i="194"/>
  <c r="H26" i="194"/>
  <c r="I26" i="194"/>
  <c r="J26" i="194"/>
  <c r="K26" i="194"/>
  <c r="L26" i="194" s="1"/>
  <c r="D27" i="194"/>
  <c r="E27" i="194"/>
  <c r="H27" i="194"/>
  <c r="I27" i="194"/>
  <c r="J27" i="194"/>
  <c r="K27" i="194"/>
  <c r="L27" i="194"/>
  <c r="D28" i="194"/>
  <c r="E28" i="194"/>
  <c r="H28" i="194"/>
  <c r="I28" i="194"/>
  <c r="J28" i="194"/>
  <c r="K28" i="194"/>
  <c r="L28" i="194" s="1"/>
  <c r="D29" i="194"/>
  <c r="E29" i="194"/>
  <c r="H29" i="194"/>
  <c r="I29" i="194"/>
  <c r="J29" i="194"/>
  <c r="K29" i="194"/>
  <c r="L29" i="194"/>
  <c r="D30" i="194"/>
  <c r="E30" i="194"/>
  <c r="H30" i="194"/>
  <c r="I30" i="194"/>
  <c r="J30" i="194"/>
  <c r="K30" i="194"/>
  <c r="L30" i="194" s="1"/>
  <c r="D31" i="194"/>
  <c r="E31" i="194"/>
  <c r="H31" i="194"/>
  <c r="I31" i="194"/>
  <c r="J31" i="194"/>
  <c r="K31" i="194"/>
  <c r="L31" i="194"/>
  <c r="D32" i="194"/>
  <c r="E32" i="194"/>
  <c r="H32" i="194"/>
  <c r="I32" i="194"/>
  <c r="J32" i="194"/>
  <c r="K32" i="194"/>
  <c r="L32" i="194" s="1"/>
  <c r="D33" i="194"/>
  <c r="E33" i="194"/>
  <c r="H33" i="194"/>
  <c r="I33" i="194"/>
  <c r="J33" i="194"/>
  <c r="K33" i="194"/>
  <c r="L33" i="194"/>
  <c r="D34" i="194"/>
  <c r="E34" i="194"/>
  <c r="H34" i="194"/>
  <c r="I34" i="194"/>
  <c r="J34" i="194"/>
  <c r="K34" i="194"/>
  <c r="L34" i="194" s="1"/>
  <c r="D35" i="194"/>
  <c r="E35" i="194"/>
  <c r="H35" i="194"/>
  <c r="I35" i="194"/>
  <c r="J35" i="194"/>
  <c r="K35" i="194"/>
  <c r="L35" i="194"/>
  <c r="B36" i="194"/>
  <c r="C36" i="194"/>
  <c r="D36" i="194" s="1"/>
  <c r="E36" i="194"/>
  <c r="F36" i="194"/>
  <c r="G36" i="194"/>
  <c r="H36" i="194" s="1"/>
  <c r="J36" i="194"/>
  <c r="D37" i="194"/>
  <c r="E37" i="194"/>
  <c r="H37" i="194"/>
  <c r="I37" i="194"/>
  <c r="J37" i="194"/>
  <c r="K37" i="194"/>
  <c r="L37" i="194"/>
  <c r="D38" i="194"/>
  <c r="E38" i="194"/>
  <c r="H38" i="194"/>
  <c r="I38" i="194"/>
  <c r="J38" i="194"/>
  <c r="K38" i="194"/>
  <c r="L38" i="194" s="1"/>
  <c r="B39" i="194"/>
  <c r="E39" i="194" s="1"/>
  <c r="C39" i="194"/>
  <c r="D39" i="194"/>
  <c r="F39" i="194"/>
  <c r="I39" i="194" s="1"/>
  <c r="G39" i="194"/>
  <c r="H39" i="194"/>
  <c r="K39" i="194"/>
  <c r="D40" i="194"/>
  <c r="E40" i="194"/>
  <c r="H40" i="194"/>
  <c r="I40" i="194"/>
  <c r="J40" i="194"/>
  <c r="K40" i="194"/>
  <c r="L40" i="194" s="1"/>
  <c r="D41" i="194"/>
  <c r="E41" i="194"/>
  <c r="H41" i="194"/>
  <c r="I41" i="194"/>
  <c r="J41" i="194"/>
  <c r="K41" i="194"/>
  <c r="L41" i="194"/>
  <c r="D42" i="194"/>
  <c r="E42" i="194"/>
  <c r="H42" i="194"/>
  <c r="I42" i="194"/>
  <c r="J42" i="194"/>
  <c r="K42" i="194"/>
  <c r="L42" i="194" s="1"/>
  <c r="D43" i="194"/>
  <c r="E43" i="194"/>
  <c r="H43" i="194"/>
  <c r="I43" i="194"/>
  <c r="J43" i="194"/>
  <c r="K43" i="194"/>
  <c r="L43" i="194"/>
  <c r="D44" i="194"/>
  <c r="E44" i="194"/>
  <c r="H44" i="194"/>
  <c r="I44" i="194"/>
  <c r="J44" i="194"/>
  <c r="K44" i="194"/>
  <c r="L44" i="194" s="1"/>
  <c r="D45" i="194"/>
  <c r="E45" i="194"/>
  <c r="H45" i="194"/>
  <c r="I45" i="194"/>
  <c r="J45" i="194"/>
  <c r="K45" i="194"/>
  <c r="L45" i="194"/>
  <c r="D46" i="194"/>
  <c r="E46" i="194"/>
  <c r="H46" i="194"/>
  <c r="I46" i="194"/>
  <c r="J46" i="194"/>
  <c r="K46" i="194"/>
  <c r="L46" i="194" s="1"/>
  <c r="D47" i="194"/>
  <c r="E47" i="194"/>
  <c r="H47" i="194"/>
  <c r="I47" i="194"/>
  <c r="J47" i="194"/>
  <c r="K47" i="194"/>
  <c r="L47" i="194"/>
  <c r="D48" i="194"/>
  <c r="E48" i="194"/>
  <c r="H48" i="194"/>
  <c r="I48" i="194"/>
  <c r="J48" i="194"/>
  <c r="K48" i="194"/>
  <c r="L48" i="194" s="1"/>
  <c r="D49" i="194"/>
  <c r="E49" i="194"/>
  <c r="H49" i="194"/>
  <c r="I49" i="194"/>
  <c r="J49" i="194"/>
  <c r="K49" i="194"/>
  <c r="L49" i="194"/>
  <c r="D50" i="194"/>
  <c r="E50" i="194"/>
  <c r="H50" i="194"/>
  <c r="I50" i="194"/>
  <c r="J50" i="194"/>
  <c r="K50" i="194"/>
  <c r="L50" i="194" s="1"/>
  <c r="D51" i="194"/>
  <c r="E51" i="194"/>
  <c r="H51" i="194"/>
  <c r="I51" i="194"/>
  <c r="J51" i="194"/>
  <c r="K51" i="194"/>
  <c r="L51" i="194"/>
  <c r="D52" i="194"/>
  <c r="E52" i="194"/>
  <c r="H52" i="194"/>
  <c r="I52" i="194"/>
  <c r="J52" i="194"/>
  <c r="K52" i="194"/>
  <c r="L52" i="194" s="1"/>
  <c r="D53" i="194"/>
  <c r="E53" i="194"/>
  <c r="H53" i="194"/>
  <c r="I53" i="194"/>
  <c r="J53" i="194"/>
  <c r="K53" i="194"/>
  <c r="L53" i="194"/>
  <c r="D54" i="194"/>
  <c r="E54" i="194"/>
  <c r="H54" i="194"/>
  <c r="I54" i="194"/>
  <c r="J54" i="194"/>
  <c r="K54" i="194"/>
  <c r="L54" i="194" s="1"/>
  <c r="D55" i="194"/>
  <c r="E55" i="194"/>
  <c r="H55" i="194"/>
  <c r="I55" i="194"/>
  <c r="J55" i="194"/>
  <c r="K55" i="194"/>
  <c r="L55" i="194"/>
  <c r="D56" i="194"/>
  <c r="E56" i="194"/>
  <c r="H56" i="194"/>
  <c r="I56" i="194"/>
  <c r="J56" i="194"/>
  <c r="K56" i="194"/>
  <c r="L56" i="194" s="1"/>
  <c r="D57" i="194"/>
  <c r="E57" i="194"/>
  <c r="H57" i="194"/>
  <c r="I57" i="194"/>
  <c r="J57" i="194"/>
  <c r="K57" i="194"/>
  <c r="L57" i="194"/>
  <c r="D58" i="194"/>
  <c r="E58" i="194"/>
  <c r="H58" i="194"/>
  <c r="I58" i="194"/>
  <c r="J58" i="194"/>
  <c r="K58" i="194"/>
  <c r="L58" i="194" s="1"/>
  <c r="D59" i="194"/>
  <c r="E59" i="194"/>
  <c r="H59" i="194"/>
  <c r="I59" i="194"/>
  <c r="J59" i="194"/>
  <c r="K59" i="194"/>
  <c r="L59" i="194"/>
  <c r="D60" i="194"/>
  <c r="E60" i="194"/>
  <c r="H60" i="194"/>
  <c r="I60" i="194"/>
  <c r="J60" i="194"/>
  <c r="K60" i="194"/>
  <c r="L60" i="194" s="1"/>
  <c r="B61" i="194"/>
  <c r="E61" i="194" s="1"/>
  <c r="C61" i="194"/>
  <c r="D61" i="194"/>
  <c r="F61" i="194"/>
  <c r="I61" i="194" s="1"/>
  <c r="G61" i="194"/>
  <c r="H61" i="194"/>
  <c r="J61" i="194"/>
  <c r="K61" i="194"/>
  <c r="L61" i="194"/>
  <c r="D62" i="194"/>
  <c r="E62" i="194"/>
  <c r="H62" i="194"/>
  <c r="I62" i="194"/>
  <c r="J62" i="194"/>
  <c r="K62" i="194"/>
  <c r="L62" i="194" s="1"/>
  <c r="D63" i="194"/>
  <c r="E63" i="194"/>
  <c r="H63" i="194"/>
  <c r="I63" i="194"/>
  <c r="J63" i="194"/>
  <c r="K63" i="194"/>
  <c r="L63" i="194"/>
  <c r="F4" i="193"/>
  <c r="G4" i="193"/>
  <c r="J4" i="193"/>
  <c r="K4" i="193"/>
  <c r="B9" i="193"/>
  <c r="C9" i="193"/>
  <c r="D9" i="193"/>
  <c r="F9" i="193"/>
  <c r="G9" i="193"/>
  <c r="H9" i="193" s="1"/>
  <c r="K9" i="193"/>
  <c r="B10" i="193"/>
  <c r="C10" i="193"/>
  <c r="D10" i="193" s="1"/>
  <c r="F10" i="193"/>
  <c r="G10" i="193"/>
  <c r="J10" i="193"/>
  <c r="B11" i="193"/>
  <c r="C11" i="193"/>
  <c r="D11" i="193" s="1"/>
  <c r="F11" i="193"/>
  <c r="I11" i="193" s="1"/>
  <c r="G11" i="193"/>
  <c r="H11" i="193"/>
  <c r="K11" i="193"/>
  <c r="B12" i="193"/>
  <c r="J12" i="193" s="1"/>
  <c r="C12" i="193"/>
  <c r="F12" i="193"/>
  <c r="G12" i="193"/>
  <c r="I12" i="193"/>
  <c r="K12" i="193"/>
  <c r="B13" i="193"/>
  <c r="C13" i="193"/>
  <c r="D13" i="193" s="1"/>
  <c r="F13" i="193"/>
  <c r="I13" i="193" s="1"/>
  <c r="G13" i="193"/>
  <c r="H13" i="193"/>
  <c r="B14" i="193"/>
  <c r="J14" i="193" s="1"/>
  <c r="C14" i="193"/>
  <c r="E14" i="193"/>
  <c r="F14" i="193"/>
  <c r="G14" i="193"/>
  <c r="H14" i="193" s="1"/>
  <c r="B15" i="193"/>
  <c r="E15" i="193" s="1"/>
  <c r="C15" i="193"/>
  <c r="D15" i="193"/>
  <c r="F15" i="193"/>
  <c r="G15" i="193"/>
  <c r="H15" i="193" s="1"/>
  <c r="J15" i="193"/>
  <c r="B16" i="193"/>
  <c r="C16" i="193"/>
  <c r="D16" i="193" s="1"/>
  <c r="F16" i="193"/>
  <c r="G16" i="193"/>
  <c r="H16" i="193" s="1"/>
  <c r="J16" i="193"/>
  <c r="B17" i="193"/>
  <c r="E17" i="193" s="1"/>
  <c r="C17" i="193"/>
  <c r="D17" i="193"/>
  <c r="F17" i="193"/>
  <c r="G17" i="193"/>
  <c r="H17" i="193" s="1"/>
  <c r="K17" i="193"/>
  <c r="B19" i="193"/>
  <c r="C19" i="193"/>
  <c r="D19" i="193" s="1"/>
  <c r="F19" i="193"/>
  <c r="G19" i="193"/>
  <c r="H19" i="193"/>
  <c r="B20" i="193"/>
  <c r="J20" i="193" s="1"/>
  <c r="C20" i="193"/>
  <c r="E20" i="193"/>
  <c r="F20" i="193"/>
  <c r="G20" i="193"/>
  <c r="H20" i="193" s="1"/>
  <c r="B21" i="193"/>
  <c r="E21" i="193" s="1"/>
  <c r="C21" i="193"/>
  <c r="D21" i="193"/>
  <c r="F21" i="193"/>
  <c r="G21" i="193"/>
  <c r="H21" i="193" s="1"/>
  <c r="J21" i="193"/>
  <c r="B22" i="193"/>
  <c r="C22" i="193"/>
  <c r="D22" i="193" s="1"/>
  <c r="F22" i="193"/>
  <c r="G22" i="193"/>
  <c r="H22" i="193" s="1"/>
  <c r="J22" i="193"/>
  <c r="B23" i="193"/>
  <c r="E23" i="193" s="1"/>
  <c r="C23" i="193"/>
  <c r="D23" i="193"/>
  <c r="F23" i="193"/>
  <c r="G23" i="193"/>
  <c r="H23" i="193" s="1"/>
  <c r="K23" i="193"/>
  <c r="B24" i="193"/>
  <c r="C24" i="193"/>
  <c r="D24" i="193" s="1"/>
  <c r="F24" i="193"/>
  <c r="G24" i="193"/>
  <c r="J24" i="193"/>
  <c r="B25" i="193"/>
  <c r="C25" i="193"/>
  <c r="D25" i="193" s="1"/>
  <c r="F25" i="193"/>
  <c r="I25" i="193" s="1"/>
  <c r="G25" i="193"/>
  <c r="H25" i="193"/>
  <c r="K25" i="193"/>
  <c r="B26" i="193"/>
  <c r="J26" i="193" s="1"/>
  <c r="C26" i="193"/>
  <c r="F26" i="193"/>
  <c r="G26" i="193"/>
  <c r="I26" i="193"/>
  <c r="K26" i="193"/>
  <c r="B27" i="193"/>
  <c r="C27" i="193"/>
  <c r="D27" i="193" s="1"/>
  <c r="F27" i="193"/>
  <c r="I27" i="193" s="1"/>
  <c r="G27" i="193"/>
  <c r="H27" i="193"/>
  <c r="B28" i="193"/>
  <c r="J28" i="193" s="1"/>
  <c r="C28" i="193"/>
  <c r="E28" i="193"/>
  <c r="F28" i="193"/>
  <c r="G28" i="193"/>
  <c r="H28" i="193" s="1"/>
  <c r="B29" i="193"/>
  <c r="E29" i="193" s="1"/>
  <c r="C29" i="193"/>
  <c r="D29" i="193"/>
  <c r="F29" i="193"/>
  <c r="G29" i="193"/>
  <c r="H29" i="193" s="1"/>
  <c r="J29" i="193"/>
  <c r="B30" i="193"/>
  <c r="C30" i="193"/>
  <c r="D30" i="193" s="1"/>
  <c r="F30" i="193"/>
  <c r="G30" i="193"/>
  <c r="H30" i="193" s="1"/>
  <c r="J30" i="193"/>
  <c r="B31" i="193"/>
  <c r="E31" i="193" s="1"/>
  <c r="C31" i="193"/>
  <c r="D31" i="193"/>
  <c r="F31" i="193"/>
  <c r="G31" i="193"/>
  <c r="H31" i="193" s="1"/>
  <c r="K31" i="193"/>
  <c r="B32" i="193"/>
  <c r="C32" i="193"/>
  <c r="D32" i="193" s="1"/>
  <c r="F32" i="193"/>
  <c r="G32" i="193"/>
  <c r="J32" i="193"/>
  <c r="B33" i="193"/>
  <c r="C33" i="193"/>
  <c r="D33" i="193" s="1"/>
  <c r="F33" i="193"/>
  <c r="I33" i="193" s="1"/>
  <c r="G33" i="193"/>
  <c r="H33" i="193"/>
  <c r="K33" i="193"/>
  <c r="B34" i="193"/>
  <c r="J34" i="193" s="1"/>
  <c r="C34" i="193"/>
  <c r="F34" i="193"/>
  <c r="G34" i="193"/>
  <c r="I34" i="193"/>
  <c r="K34" i="193"/>
  <c r="B35" i="193"/>
  <c r="C35" i="193"/>
  <c r="D35" i="193" s="1"/>
  <c r="F35" i="193"/>
  <c r="J35" i="193" s="1"/>
  <c r="G35" i="193"/>
  <c r="I35" i="193"/>
  <c r="K35" i="193"/>
  <c r="B37" i="193"/>
  <c r="C37" i="193"/>
  <c r="F37" i="193"/>
  <c r="J37" i="193" s="1"/>
  <c r="G37" i="193"/>
  <c r="I37" i="193"/>
  <c r="K37" i="193"/>
  <c r="B38" i="193"/>
  <c r="C38" i="193"/>
  <c r="D38" i="193" s="1"/>
  <c r="F38" i="193"/>
  <c r="G38" i="193"/>
  <c r="H38" i="193"/>
  <c r="K38" i="193"/>
  <c r="B40" i="193"/>
  <c r="C40" i="193"/>
  <c r="D40" i="193"/>
  <c r="F40" i="193"/>
  <c r="G40" i="193"/>
  <c r="B41" i="193"/>
  <c r="C41" i="193"/>
  <c r="F41" i="193"/>
  <c r="J41" i="193" s="1"/>
  <c r="G41" i="193"/>
  <c r="I41" i="193"/>
  <c r="K41" i="193"/>
  <c r="L41" i="193" s="1"/>
  <c r="B42" i="193"/>
  <c r="C42" i="193"/>
  <c r="D42" i="193" s="1"/>
  <c r="F42" i="193"/>
  <c r="G42" i="193"/>
  <c r="H42" i="193"/>
  <c r="K42" i="193"/>
  <c r="B43" i="193"/>
  <c r="C43" i="193"/>
  <c r="E43" i="193"/>
  <c r="F43" i="193"/>
  <c r="G43" i="193"/>
  <c r="J43" i="193"/>
  <c r="B44" i="193"/>
  <c r="E44" i="193" s="1"/>
  <c r="C44" i="193"/>
  <c r="D44" i="193"/>
  <c r="F44" i="193"/>
  <c r="G44" i="193"/>
  <c r="J44" i="193"/>
  <c r="B45" i="193"/>
  <c r="C45" i="193"/>
  <c r="F45" i="193"/>
  <c r="J45" i="193" s="1"/>
  <c r="G45" i="193"/>
  <c r="I45" i="193"/>
  <c r="K45" i="193"/>
  <c r="B46" i="193"/>
  <c r="C46" i="193"/>
  <c r="D46" i="193" s="1"/>
  <c r="F46" i="193"/>
  <c r="G46" i="193"/>
  <c r="H46" i="193"/>
  <c r="K46" i="193"/>
  <c r="B47" i="193"/>
  <c r="J47" i="193" s="1"/>
  <c r="C47" i="193"/>
  <c r="E47" i="193"/>
  <c r="F47" i="193"/>
  <c r="G47" i="193"/>
  <c r="B48" i="193"/>
  <c r="E48" i="193" s="1"/>
  <c r="C48" i="193"/>
  <c r="D48" i="193"/>
  <c r="F48" i="193"/>
  <c r="G48" i="193"/>
  <c r="B49" i="193"/>
  <c r="C49" i="193"/>
  <c r="F49" i="193"/>
  <c r="J49" i="193" s="1"/>
  <c r="G49" i="193"/>
  <c r="I49" i="193"/>
  <c r="K49" i="193"/>
  <c r="L49" i="193" s="1"/>
  <c r="B50" i="193"/>
  <c r="C50" i="193"/>
  <c r="D50" i="193" s="1"/>
  <c r="F50" i="193"/>
  <c r="G50" i="193"/>
  <c r="H50" i="193"/>
  <c r="K50" i="193"/>
  <c r="B51" i="193"/>
  <c r="C51" i="193"/>
  <c r="E51" i="193"/>
  <c r="F51" i="193"/>
  <c r="G51" i="193"/>
  <c r="J51" i="193"/>
  <c r="B52" i="193"/>
  <c r="E52" i="193" s="1"/>
  <c r="C52" i="193"/>
  <c r="D52" i="193"/>
  <c r="F52" i="193"/>
  <c r="G52" i="193"/>
  <c r="J52" i="193"/>
  <c r="B53" i="193"/>
  <c r="C53" i="193"/>
  <c r="F53" i="193"/>
  <c r="J53" i="193" s="1"/>
  <c r="G53" i="193"/>
  <c r="I53" i="193"/>
  <c r="K53" i="193"/>
  <c r="B54" i="193"/>
  <c r="C54" i="193"/>
  <c r="D54" i="193" s="1"/>
  <c r="F54" i="193"/>
  <c r="G54" i="193"/>
  <c r="H54" i="193"/>
  <c r="K54" i="193"/>
  <c r="B55" i="193"/>
  <c r="J55" i="193" s="1"/>
  <c r="C55" i="193"/>
  <c r="E55" i="193"/>
  <c r="F55" i="193"/>
  <c r="G55" i="193"/>
  <c r="B56" i="193"/>
  <c r="E56" i="193" s="1"/>
  <c r="C56" i="193"/>
  <c r="D56" i="193"/>
  <c r="F56" i="193"/>
  <c r="G56" i="193"/>
  <c r="B57" i="193"/>
  <c r="C57" i="193"/>
  <c r="F57" i="193"/>
  <c r="J57" i="193" s="1"/>
  <c r="G57" i="193"/>
  <c r="I57" i="193"/>
  <c r="K57" i="193"/>
  <c r="L57" i="193" s="1"/>
  <c r="B58" i="193"/>
  <c r="C58" i="193"/>
  <c r="D58" i="193" s="1"/>
  <c r="F58" i="193"/>
  <c r="G58" i="193"/>
  <c r="H58" i="193"/>
  <c r="K58" i="193"/>
  <c r="B59" i="193"/>
  <c r="C59" i="193"/>
  <c r="E59" i="193"/>
  <c r="F59" i="193"/>
  <c r="G59" i="193"/>
  <c r="J59" i="193"/>
  <c r="B60" i="193"/>
  <c r="E60" i="193" s="1"/>
  <c r="C60" i="193"/>
  <c r="D60" i="193"/>
  <c r="F60" i="193"/>
  <c r="G60" i="193"/>
  <c r="J60" i="193"/>
  <c r="F4" i="192"/>
  <c r="G4" i="192"/>
  <c r="J4" i="192"/>
  <c r="K4" i="192"/>
  <c r="B7" i="192"/>
  <c r="F7" i="192"/>
  <c r="J7" i="192"/>
  <c r="B8" i="192"/>
  <c r="C8" i="192"/>
  <c r="E8" i="192"/>
  <c r="F8" i="192"/>
  <c r="G8" i="192"/>
  <c r="J8" i="192"/>
  <c r="D9" i="192"/>
  <c r="E9" i="192"/>
  <c r="H9" i="192"/>
  <c r="I9" i="192"/>
  <c r="J9" i="192"/>
  <c r="K9" i="192"/>
  <c r="L9" i="192"/>
  <c r="D10" i="192"/>
  <c r="E10" i="192"/>
  <c r="H10" i="192"/>
  <c r="I10" i="192"/>
  <c r="J10" i="192"/>
  <c r="K10" i="192"/>
  <c r="L10" i="192" s="1"/>
  <c r="D11" i="192"/>
  <c r="E11" i="192"/>
  <c r="H11" i="192"/>
  <c r="I11" i="192"/>
  <c r="J11" i="192"/>
  <c r="K11" i="192"/>
  <c r="L11" i="192"/>
  <c r="D12" i="192"/>
  <c r="E12" i="192"/>
  <c r="H12" i="192"/>
  <c r="I12" i="192"/>
  <c r="J12" i="192"/>
  <c r="K12" i="192"/>
  <c r="L12" i="192" s="1"/>
  <c r="D13" i="192"/>
  <c r="E13" i="192"/>
  <c r="H13" i="192"/>
  <c r="I13" i="192"/>
  <c r="J13" i="192"/>
  <c r="K13" i="192"/>
  <c r="L13" i="192"/>
  <c r="D14" i="192"/>
  <c r="E14" i="192"/>
  <c r="H14" i="192"/>
  <c r="I14" i="192"/>
  <c r="J14" i="192"/>
  <c r="K14" i="192"/>
  <c r="L14" i="192" s="1"/>
  <c r="D15" i="192"/>
  <c r="E15" i="192"/>
  <c r="H15" i="192"/>
  <c r="I15" i="192"/>
  <c r="J15" i="192"/>
  <c r="K15" i="192"/>
  <c r="L15" i="192"/>
  <c r="D16" i="192"/>
  <c r="E16" i="192"/>
  <c r="H16" i="192"/>
  <c r="I16" i="192"/>
  <c r="J16" i="192"/>
  <c r="K16" i="192"/>
  <c r="L16" i="192" s="1"/>
  <c r="D17" i="192"/>
  <c r="E17" i="192"/>
  <c r="H17" i="192"/>
  <c r="I17" i="192"/>
  <c r="J17" i="192"/>
  <c r="K17" i="192"/>
  <c r="L17" i="192"/>
  <c r="B18" i="192"/>
  <c r="C18" i="192"/>
  <c r="D18" i="192" s="1"/>
  <c r="F18" i="192"/>
  <c r="G18" i="192"/>
  <c r="H18" i="192" s="1"/>
  <c r="I18" i="192"/>
  <c r="J18" i="192"/>
  <c r="K18" i="192"/>
  <c r="L18" i="192" s="1"/>
  <c r="D19" i="192"/>
  <c r="E19" i="192"/>
  <c r="H19" i="192"/>
  <c r="I19" i="192"/>
  <c r="J19" i="192"/>
  <c r="K19" i="192"/>
  <c r="L19" i="192"/>
  <c r="D20" i="192"/>
  <c r="E20" i="192"/>
  <c r="H20" i="192"/>
  <c r="I20" i="192"/>
  <c r="J20" i="192"/>
  <c r="K20" i="192"/>
  <c r="L20" i="192" s="1"/>
  <c r="D21" i="192"/>
  <c r="E21" i="192"/>
  <c r="H21" i="192"/>
  <c r="I21" i="192"/>
  <c r="J21" i="192"/>
  <c r="K21" i="192"/>
  <c r="L21" i="192"/>
  <c r="D22" i="192"/>
  <c r="E22" i="192"/>
  <c r="H22" i="192"/>
  <c r="I22" i="192"/>
  <c r="J22" i="192"/>
  <c r="K22" i="192"/>
  <c r="L22" i="192" s="1"/>
  <c r="D23" i="192"/>
  <c r="E23" i="192"/>
  <c r="H23" i="192"/>
  <c r="I23" i="192"/>
  <c r="J23" i="192"/>
  <c r="K23" i="192"/>
  <c r="L23" i="192"/>
  <c r="D24" i="192"/>
  <c r="E24" i="192"/>
  <c r="H24" i="192"/>
  <c r="I24" i="192"/>
  <c r="J24" i="192"/>
  <c r="K24" i="192"/>
  <c r="L24" i="192" s="1"/>
  <c r="D25" i="192"/>
  <c r="E25" i="192"/>
  <c r="H25" i="192"/>
  <c r="I25" i="192"/>
  <c r="J25" i="192"/>
  <c r="K25" i="192"/>
  <c r="L25" i="192"/>
  <c r="D26" i="192"/>
  <c r="E26" i="192"/>
  <c r="H26" i="192"/>
  <c r="I26" i="192"/>
  <c r="J26" i="192"/>
  <c r="K26" i="192"/>
  <c r="L26" i="192" s="1"/>
  <c r="D27" i="192"/>
  <c r="E27" i="192"/>
  <c r="H27" i="192"/>
  <c r="I27" i="192"/>
  <c r="J27" i="192"/>
  <c r="K27" i="192"/>
  <c r="L27" i="192"/>
  <c r="D28" i="192"/>
  <c r="E28" i="192"/>
  <c r="H28" i="192"/>
  <c r="I28" i="192"/>
  <c r="J28" i="192"/>
  <c r="K28" i="192"/>
  <c r="L28" i="192" s="1"/>
  <c r="D29" i="192"/>
  <c r="E29" i="192"/>
  <c r="H29" i="192"/>
  <c r="I29" i="192"/>
  <c r="J29" i="192"/>
  <c r="K29" i="192"/>
  <c r="L29" i="192"/>
  <c r="D30" i="192"/>
  <c r="E30" i="192"/>
  <c r="H30" i="192"/>
  <c r="I30" i="192"/>
  <c r="J30" i="192"/>
  <c r="K30" i="192"/>
  <c r="L30" i="192" s="1"/>
  <c r="D31" i="192"/>
  <c r="E31" i="192"/>
  <c r="H31" i="192"/>
  <c r="I31" i="192"/>
  <c r="J31" i="192"/>
  <c r="K31" i="192"/>
  <c r="L31" i="192"/>
  <c r="D32" i="192"/>
  <c r="E32" i="192"/>
  <c r="H32" i="192"/>
  <c r="I32" i="192"/>
  <c r="J32" i="192"/>
  <c r="K32" i="192"/>
  <c r="L32" i="192" s="1"/>
  <c r="D33" i="192"/>
  <c r="E33" i="192"/>
  <c r="H33" i="192"/>
  <c r="I33" i="192"/>
  <c r="J33" i="192"/>
  <c r="K33" i="192"/>
  <c r="L33" i="192"/>
  <c r="D34" i="192"/>
  <c r="E34" i="192"/>
  <c r="H34" i="192"/>
  <c r="I34" i="192"/>
  <c r="J34" i="192"/>
  <c r="K34" i="192"/>
  <c r="L34" i="192" s="1"/>
  <c r="D35" i="192"/>
  <c r="E35" i="192"/>
  <c r="H35" i="192"/>
  <c r="I35" i="192"/>
  <c r="J35" i="192"/>
  <c r="K35" i="192"/>
  <c r="L35" i="192"/>
  <c r="B36" i="192"/>
  <c r="C36" i="192"/>
  <c r="D36" i="192" s="1"/>
  <c r="E36" i="192"/>
  <c r="F36" i="192"/>
  <c r="G36" i="192"/>
  <c r="H36" i="192" s="1"/>
  <c r="J36" i="192"/>
  <c r="D37" i="192"/>
  <c r="E37" i="192"/>
  <c r="H37" i="192"/>
  <c r="I37" i="192"/>
  <c r="J37" i="192"/>
  <c r="K37" i="192"/>
  <c r="L37" i="192"/>
  <c r="D38" i="192"/>
  <c r="E38" i="192"/>
  <c r="H38" i="192"/>
  <c r="I38" i="192"/>
  <c r="J38" i="192"/>
  <c r="K38" i="192"/>
  <c r="L38" i="192" s="1"/>
  <c r="B40" i="192"/>
  <c r="C40" i="192"/>
  <c r="F40" i="192"/>
  <c r="G40" i="192"/>
  <c r="I40" i="192"/>
  <c r="K40" i="192"/>
  <c r="B41" i="192"/>
  <c r="C41" i="192"/>
  <c r="F41" i="192"/>
  <c r="I41" i="192" s="1"/>
  <c r="G41" i="192"/>
  <c r="H41" i="192"/>
  <c r="B42" i="192"/>
  <c r="J42" i="192" s="1"/>
  <c r="C42" i="192"/>
  <c r="E42" i="192"/>
  <c r="F42" i="192"/>
  <c r="G42" i="192"/>
  <c r="H42" i="192" s="1"/>
  <c r="B43" i="192"/>
  <c r="E43" i="192" s="1"/>
  <c r="C43" i="192"/>
  <c r="D43" i="192"/>
  <c r="F43" i="192"/>
  <c r="G43" i="192"/>
  <c r="J43" i="192"/>
  <c r="B44" i="192"/>
  <c r="C44" i="192"/>
  <c r="F44" i="192"/>
  <c r="G44" i="192"/>
  <c r="J44" i="192"/>
  <c r="B45" i="192"/>
  <c r="E45" i="192" s="1"/>
  <c r="C45" i="192"/>
  <c r="D45" i="192"/>
  <c r="F45" i="192"/>
  <c r="G45" i="192"/>
  <c r="H45" i="192" s="1"/>
  <c r="K45" i="192"/>
  <c r="B46" i="192"/>
  <c r="C46" i="192"/>
  <c r="F46" i="192"/>
  <c r="G46" i="192"/>
  <c r="J46" i="192"/>
  <c r="B47" i="192"/>
  <c r="C47" i="192"/>
  <c r="D47" i="192" s="1"/>
  <c r="F47" i="192"/>
  <c r="G47" i="192"/>
  <c r="H47" i="192"/>
  <c r="K47" i="192"/>
  <c r="B48" i="192"/>
  <c r="C48" i="192"/>
  <c r="F48" i="192"/>
  <c r="G48" i="192"/>
  <c r="I48" i="192"/>
  <c r="K48" i="192"/>
  <c r="B49" i="192"/>
  <c r="C49" i="192"/>
  <c r="F49" i="192"/>
  <c r="I49" i="192" s="1"/>
  <c r="G49" i="192"/>
  <c r="H49" i="192"/>
  <c r="B50" i="192"/>
  <c r="J50" i="192" s="1"/>
  <c r="C50" i="192"/>
  <c r="E50" i="192"/>
  <c r="F50" i="192"/>
  <c r="G50" i="192"/>
  <c r="H50" i="192" s="1"/>
  <c r="B51" i="192"/>
  <c r="E51" i="192" s="1"/>
  <c r="C51" i="192"/>
  <c r="D51" i="192"/>
  <c r="F51" i="192"/>
  <c r="G51" i="192"/>
  <c r="B52" i="192"/>
  <c r="C52" i="192"/>
  <c r="F52" i="192"/>
  <c r="G52" i="192"/>
  <c r="J52" i="192"/>
  <c r="B53" i="192"/>
  <c r="E53" i="192" s="1"/>
  <c r="C53" i="192"/>
  <c r="D53" i="192"/>
  <c r="F53" i="192"/>
  <c r="G53" i="192"/>
  <c r="H53" i="192" s="1"/>
  <c r="B54" i="192"/>
  <c r="C54" i="192"/>
  <c r="F54" i="192"/>
  <c r="G54" i="192"/>
  <c r="J54" i="192"/>
  <c r="B55" i="192"/>
  <c r="C55" i="192"/>
  <c r="D55" i="192" s="1"/>
  <c r="F55" i="192"/>
  <c r="G55" i="192"/>
  <c r="H55" i="192"/>
  <c r="K55" i="192"/>
  <c r="B56" i="192"/>
  <c r="C56" i="192"/>
  <c r="F56" i="192"/>
  <c r="G56" i="192"/>
  <c r="I56" i="192"/>
  <c r="K56" i="192"/>
  <c r="B57" i="192"/>
  <c r="C57" i="192"/>
  <c r="F57" i="192"/>
  <c r="I57" i="192" s="1"/>
  <c r="G57" i="192"/>
  <c r="H57" i="192"/>
  <c r="B58" i="192"/>
  <c r="J58" i="192" s="1"/>
  <c r="C58" i="192"/>
  <c r="E58" i="192"/>
  <c r="F58" i="192"/>
  <c r="G58" i="192"/>
  <c r="H58" i="192" s="1"/>
  <c r="B59" i="192"/>
  <c r="C59" i="192"/>
  <c r="E59" i="192"/>
  <c r="F59" i="192"/>
  <c r="G59" i="192"/>
  <c r="J59" i="192"/>
  <c r="B60" i="192"/>
  <c r="E60" i="192" s="1"/>
  <c r="C60" i="192"/>
  <c r="D60" i="192"/>
  <c r="F60" i="192"/>
  <c r="G60" i="192"/>
  <c r="J60" i="192"/>
  <c r="F4" i="191"/>
  <c r="G4" i="191"/>
  <c r="J4" i="191"/>
  <c r="K4" i="191"/>
  <c r="F7" i="191"/>
  <c r="B8" i="191"/>
  <c r="C8" i="191"/>
  <c r="E8" i="191"/>
  <c r="F8" i="191"/>
  <c r="G8" i="191"/>
  <c r="J8" i="191"/>
  <c r="D9" i="191"/>
  <c r="E9" i="191"/>
  <c r="H9" i="191"/>
  <c r="I9" i="191"/>
  <c r="J9" i="191"/>
  <c r="K9" i="191"/>
  <c r="L9" i="191"/>
  <c r="D10" i="191"/>
  <c r="E10" i="191"/>
  <c r="H10" i="191"/>
  <c r="I10" i="191"/>
  <c r="J10" i="191"/>
  <c r="K10" i="191"/>
  <c r="L10" i="191" s="1"/>
  <c r="D11" i="191"/>
  <c r="E11" i="191"/>
  <c r="H11" i="191"/>
  <c r="I11" i="191"/>
  <c r="J11" i="191"/>
  <c r="K11" i="191"/>
  <c r="L11" i="191"/>
  <c r="D12" i="191"/>
  <c r="E12" i="191"/>
  <c r="H12" i="191"/>
  <c r="I12" i="191"/>
  <c r="J12" i="191"/>
  <c r="K12" i="191"/>
  <c r="L12" i="191" s="1"/>
  <c r="D13" i="191"/>
  <c r="E13" i="191"/>
  <c r="H13" i="191"/>
  <c r="I13" i="191"/>
  <c r="J13" i="191"/>
  <c r="K13" i="191"/>
  <c r="L13" i="191"/>
  <c r="D14" i="191"/>
  <c r="E14" i="191"/>
  <c r="H14" i="191"/>
  <c r="I14" i="191"/>
  <c r="J14" i="191"/>
  <c r="K14" i="191"/>
  <c r="L14" i="191" s="1"/>
  <c r="D15" i="191"/>
  <c r="E15" i="191"/>
  <c r="H15" i="191"/>
  <c r="I15" i="191"/>
  <c r="J15" i="191"/>
  <c r="K15" i="191"/>
  <c r="L15" i="191"/>
  <c r="D16" i="191"/>
  <c r="E16" i="191"/>
  <c r="H16" i="191"/>
  <c r="I16" i="191"/>
  <c r="J16" i="191"/>
  <c r="K16" i="191"/>
  <c r="L16" i="191" s="1"/>
  <c r="D17" i="191"/>
  <c r="E17" i="191"/>
  <c r="H17" i="191"/>
  <c r="I17" i="191"/>
  <c r="J17" i="191"/>
  <c r="K17" i="191"/>
  <c r="L17" i="191"/>
  <c r="B18" i="191"/>
  <c r="C18" i="191"/>
  <c r="D18" i="191" s="1"/>
  <c r="F18" i="191"/>
  <c r="G18" i="191"/>
  <c r="H18" i="191" s="1"/>
  <c r="I18" i="191"/>
  <c r="J18" i="191"/>
  <c r="K18" i="191"/>
  <c r="L18" i="191" s="1"/>
  <c r="D19" i="191"/>
  <c r="E19" i="191"/>
  <c r="H19" i="191"/>
  <c r="I19" i="191"/>
  <c r="J19" i="191"/>
  <c r="K19" i="191"/>
  <c r="L19" i="191"/>
  <c r="D20" i="191"/>
  <c r="E20" i="191"/>
  <c r="H20" i="191"/>
  <c r="I20" i="191"/>
  <c r="J20" i="191"/>
  <c r="K20" i="191"/>
  <c r="L20" i="191" s="1"/>
  <c r="D21" i="191"/>
  <c r="E21" i="191"/>
  <c r="H21" i="191"/>
  <c r="J21" i="191"/>
  <c r="K21" i="191"/>
  <c r="L21" i="191" s="1"/>
  <c r="D22" i="191"/>
  <c r="E22" i="191"/>
  <c r="H22" i="191"/>
  <c r="I22" i="191"/>
  <c r="J22" i="191"/>
  <c r="K22" i="191"/>
  <c r="L22" i="191"/>
  <c r="D23" i="191"/>
  <c r="E23" i="191"/>
  <c r="H23" i="191"/>
  <c r="I23" i="191"/>
  <c r="J23" i="191"/>
  <c r="K23" i="191"/>
  <c r="L23" i="191" s="1"/>
  <c r="D24" i="191"/>
  <c r="E24" i="191"/>
  <c r="H24" i="191"/>
  <c r="I24" i="191"/>
  <c r="J24" i="191"/>
  <c r="K24" i="191"/>
  <c r="L24" i="191"/>
  <c r="D25" i="191"/>
  <c r="E25" i="191"/>
  <c r="H25" i="191"/>
  <c r="I25" i="191"/>
  <c r="J25" i="191"/>
  <c r="K25" i="191"/>
  <c r="L25" i="191" s="1"/>
  <c r="D26" i="191"/>
  <c r="E26" i="191"/>
  <c r="H26" i="191"/>
  <c r="I26" i="191"/>
  <c r="J26" i="191"/>
  <c r="K26" i="191"/>
  <c r="L26" i="191"/>
  <c r="D27" i="191"/>
  <c r="E27" i="191"/>
  <c r="H27" i="191"/>
  <c r="I27" i="191"/>
  <c r="J27" i="191"/>
  <c r="K27" i="191"/>
  <c r="L27" i="191" s="1"/>
  <c r="D28" i="191"/>
  <c r="E28" i="191"/>
  <c r="H28" i="191"/>
  <c r="I28" i="191"/>
  <c r="J28" i="191"/>
  <c r="K28" i="191"/>
  <c r="L28" i="191"/>
  <c r="D29" i="191"/>
  <c r="E29" i="191"/>
  <c r="H29" i="191"/>
  <c r="I29" i="191"/>
  <c r="J29" i="191"/>
  <c r="K29" i="191"/>
  <c r="L29" i="191" s="1"/>
  <c r="D30" i="191"/>
  <c r="E30" i="191"/>
  <c r="H30" i="191"/>
  <c r="I30" i="191"/>
  <c r="J30" i="191"/>
  <c r="K30" i="191"/>
  <c r="L30" i="191"/>
  <c r="D31" i="191"/>
  <c r="E31" i="191"/>
  <c r="H31" i="191"/>
  <c r="I31" i="191"/>
  <c r="J31" i="191"/>
  <c r="K31" i="191"/>
  <c r="L31" i="191" s="1"/>
  <c r="D32" i="191"/>
  <c r="E32" i="191"/>
  <c r="H32" i="191"/>
  <c r="I32" i="191"/>
  <c r="J32" i="191"/>
  <c r="K32" i="191"/>
  <c r="L32" i="191"/>
  <c r="D33" i="191"/>
  <c r="E33" i="191"/>
  <c r="H33" i="191"/>
  <c r="I33" i="191"/>
  <c r="J33" i="191"/>
  <c r="K33" i="191"/>
  <c r="L33" i="191" s="1"/>
  <c r="D34" i="191"/>
  <c r="E34" i="191"/>
  <c r="H34" i="191"/>
  <c r="I34" i="191"/>
  <c r="J34" i="191"/>
  <c r="K34" i="191"/>
  <c r="L34" i="191"/>
  <c r="D35" i="191"/>
  <c r="E35" i="191"/>
  <c r="H35" i="191"/>
  <c r="I35" i="191"/>
  <c r="J35" i="191"/>
  <c r="K35" i="191"/>
  <c r="L35" i="191" s="1"/>
  <c r="B36" i="191"/>
  <c r="E36" i="191" s="1"/>
  <c r="C36" i="191"/>
  <c r="D36" i="191"/>
  <c r="F36" i="191"/>
  <c r="I36" i="191" s="1"/>
  <c r="G36" i="191"/>
  <c r="H36" i="191"/>
  <c r="J36" i="191"/>
  <c r="K36" i="191"/>
  <c r="L36" i="191"/>
  <c r="D37" i="191"/>
  <c r="E37" i="191"/>
  <c r="H37" i="191"/>
  <c r="I37" i="191"/>
  <c r="J37" i="191"/>
  <c r="K37" i="191"/>
  <c r="L37" i="191" s="1"/>
  <c r="D38" i="191"/>
  <c r="E38" i="191"/>
  <c r="H38" i="191"/>
  <c r="I38" i="191"/>
  <c r="J38" i="191"/>
  <c r="K38" i="191"/>
  <c r="L38" i="191"/>
  <c r="B39" i="191"/>
  <c r="C39" i="191"/>
  <c r="D39" i="191" s="1"/>
  <c r="E39" i="191"/>
  <c r="F39" i="191"/>
  <c r="G39" i="191"/>
  <c r="H39" i="191" s="1"/>
  <c r="J39" i="191"/>
  <c r="D40" i="191"/>
  <c r="E40" i="191"/>
  <c r="H40" i="191"/>
  <c r="I40" i="191"/>
  <c r="J40" i="191"/>
  <c r="K40" i="191"/>
  <c r="L40" i="191"/>
  <c r="D41" i="191"/>
  <c r="E41" i="191"/>
  <c r="I41" i="191"/>
  <c r="J41" i="191"/>
  <c r="K41" i="191"/>
  <c r="L41" i="191"/>
  <c r="D42" i="191"/>
  <c r="E42" i="191"/>
  <c r="H42" i="191"/>
  <c r="I42" i="191"/>
  <c r="J42" i="191"/>
  <c r="K42" i="191"/>
  <c r="L42" i="191" s="1"/>
  <c r="D43" i="191"/>
  <c r="E43" i="191"/>
  <c r="H43" i="191"/>
  <c r="I43" i="191"/>
  <c r="J43" i="191"/>
  <c r="K43" i="191"/>
  <c r="L43" i="191"/>
  <c r="D44" i="191"/>
  <c r="E44" i="191"/>
  <c r="H44" i="191"/>
  <c r="I44" i="191"/>
  <c r="J44" i="191"/>
  <c r="K44" i="191"/>
  <c r="L44" i="191" s="1"/>
  <c r="D45" i="191"/>
  <c r="E45" i="191"/>
  <c r="H45" i="191"/>
  <c r="I45" i="191"/>
  <c r="J45" i="191"/>
  <c r="K45" i="191"/>
  <c r="L45" i="191"/>
  <c r="D46" i="191"/>
  <c r="E46" i="191"/>
  <c r="H46" i="191"/>
  <c r="I46" i="191"/>
  <c r="J46" i="191"/>
  <c r="K46" i="191"/>
  <c r="L46" i="191" s="1"/>
  <c r="D47" i="191"/>
  <c r="E47" i="191"/>
  <c r="H47" i="191"/>
  <c r="I47" i="191"/>
  <c r="J47" i="191"/>
  <c r="K47" i="191"/>
  <c r="L47" i="191"/>
  <c r="D48" i="191"/>
  <c r="E48" i="191"/>
  <c r="H48" i="191"/>
  <c r="I48" i="191"/>
  <c r="J48" i="191"/>
  <c r="K48" i="191"/>
  <c r="L48" i="191" s="1"/>
  <c r="D49" i="191"/>
  <c r="E49" i="191"/>
  <c r="H49" i="191"/>
  <c r="I49" i="191"/>
  <c r="J49" i="191"/>
  <c r="K49" i="191"/>
  <c r="L49" i="191"/>
  <c r="D50" i="191"/>
  <c r="E50" i="191"/>
  <c r="H50" i="191"/>
  <c r="I50" i="191"/>
  <c r="J50" i="191"/>
  <c r="K50" i="191"/>
  <c r="L50" i="191" s="1"/>
  <c r="D51" i="191"/>
  <c r="E51" i="191"/>
  <c r="H51" i="191"/>
  <c r="I51" i="191"/>
  <c r="J51" i="191"/>
  <c r="K51" i="191"/>
  <c r="L51" i="191"/>
  <c r="D52" i="191"/>
  <c r="E52" i="191"/>
  <c r="H52" i="191"/>
  <c r="I52" i="191"/>
  <c r="J52" i="191"/>
  <c r="K52" i="191"/>
  <c r="L52" i="191" s="1"/>
  <c r="D53" i="191"/>
  <c r="E53" i="191"/>
  <c r="H53" i="191"/>
  <c r="I53" i="191"/>
  <c r="J53" i="191"/>
  <c r="K53" i="191"/>
  <c r="L53" i="191"/>
  <c r="D54" i="191"/>
  <c r="E54" i="191"/>
  <c r="H54" i="191"/>
  <c r="I54" i="191"/>
  <c r="J54" i="191"/>
  <c r="K54" i="191"/>
  <c r="L54" i="191" s="1"/>
  <c r="D55" i="191"/>
  <c r="E55" i="191"/>
  <c r="H55" i="191"/>
  <c r="I55" i="191"/>
  <c r="J55" i="191"/>
  <c r="K55" i="191"/>
  <c r="L55" i="191"/>
  <c r="D56" i="191"/>
  <c r="E56" i="191"/>
  <c r="H56" i="191"/>
  <c r="I56" i="191"/>
  <c r="J56" i="191"/>
  <c r="K56" i="191"/>
  <c r="L56" i="191" s="1"/>
  <c r="D57" i="191"/>
  <c r="E57" i="191"/>
  <c r="H57" i="191"/>
  <c r="I57" i="191"/>
  <c r="J57" i="191"/>
  <c r="K57" i="191"/>
  <c r="L57" i="191"/>
  <c r="D58" i="191"/>
  <c r="E58" i="191"/>
  <c r="H58" i="191"/>
  <c r="I58" i="191"/>
  <c r="J58" i="191"/>
  <c r="K58" i="191"/>
  <c r="L58" i="191" s="1"/>
  <c r="D59" i="191"/>
  <c r="E59" i="191"/>
  <c r="H59" i="191"/>
  <c r="I59" i="191"/>
  <c r="J59" i="191"/>
  <c r="K59" i="191"/>
  <c r="L59" i="191"/>
  <c r="D60" i="191"/>
  <c r="E60" i="191"/>
  <c r="H60" i="191"/>
  <c r="I60" i="191"/>
  <c r="J60" i="191"/>
  <c r="K60" i="191"/>
  <c r="L60" i="191" s="1"/>
  <c r="F4" i="190"/>
  <c r="G4" i="190"/>
  <c r="J4" i="190"/>
  <c r="K4" i="190"/>
  <c r="B8" i="190"/>
  <c r="B7" i="190" s="1"/>
  <c r="C8" i="190"/>
  <c r="C7" i="190" s="1"/>
  <c r="D8" i="190"/>
  <c r="E8" i="190"/>
  <c r="F8" i="190"/>
  <c r="F7" i="190" s="1"/>
  <c r="G8" i="190"/>
  <c r="G7" i="190" s="1"/>
  <c r="G6" i="190" s="1"/>
  <c r="H8" i="190"/>
  <c r="I8" i="190"/>
  <c r="J8" i="190"/>
  <c r="K8" i="190"/>
  <c r="L8" i="190"/>
  <c r="D9" i="190"/>
  <c r="E9" i="190"/>
  <c r="H9" i="190"/>
  <c r="I9" i="190"/>
  <c r="J9" i="190"/>
  <c r="K9" i="190"/>
  <c r="L9" i="190" s="1"/>
  <c r="D10" i="190"/>
  <c r="E10" i="190"/>
  <c r="H10" i="190"/>
  <c r="I10" i="190"/>
  <c r="J10" i="190"/>
  <c r="K10" i="190"/>
  <c r="L10" i="190" s="1"/>
  <c r="D11" i="190"/>
  <c r="E11" i="190"/>
  <c r="H11" i="190"/>
  <c r="I11" i="190"/>
  <c r="J11" i="190"/>
  <c r="K11" i="190"/>
  <c r="L11" i="190"/>
  <c r="D12" i="190"/>
  <c r="E12" i="190"/>
  <c r="H12" i="190"/>
  <c r="I12" i="190"/>
  <c r="J12" i="190"/>
  <c r="K12" i="190"/>
  <c r="L12" i="190" s="1"/>
  <c r="D13" i="190"/>
  <c r="E13" i="190"/>
  <c r="H13" i="190"/>
  <c r="I13" i="190"/>
  <c r="J13" i="190"/>
  <c r="K13" i="190"/>
  <c r="L13" i="190"/>
  <c r="D14" i="190"/>
  <c r="E14" i="190"/>
  <c r="H14" i="190"/>
  <c r="I14" i="190"/>
  <c r="J14" i="190"/>
  <c r="K14" i="190"/>
  <c r="L14" i="190" s="1"/>
  <c r="D15" i="190"/>
  <c r="E15" i="190"/>
  <c r="H15" i="190"/>
  <c r="I15" i="190"/>
  <c r="J15" i="190"/>
  <c r="K15" i="190"/>
  <c r="L15" i="190"/>
  <c r="D16" i="190"/>
  <c r="E16" i="190"/>
  <c r="H16" i="190"/>
  <c r="I16" i="190"/>
  <c r="J16" i="190"/>
  <c r="K16" i="190"/>
  <c r="L16" i="190" s="1"/>
  <c r="D17" i="190"/>
  <c r="E17" i="190"/>
  <c r="H17" i="190"/>
  <c r="I17" i="190"/>
  <c r="J17" i="190"/>
  <c r="K17" i="190"/>
  <c r="L17" i="190"/>
  <c r="B18" i="190"/>
  <c r="C18" i="190"/>
  <c r="D18" i="190" s="1"/>
  <c r="E18" i="190"/>
  <c r="F18" i="190"/>
  <c r="G18" i="190"/>
  <c r="H18" i="190" s="1"/>
  <c r="I18" i="190"/>
  <c r="J18" i="190"/>
  <c r="K18" i="190"/>
  <c r="L18" i="190" s="1"/>
  <c r="D19" i="190"/>
  <c r="E19" i="190"/>
  <c r="H19" i="190"/>
  <c r="I19" i="190"/>
  <c r="J19" i="190"/>
  <c r="K19" i="190"/>
  <c r="L19" i="190"/>
  <c r="D20" i="190"/>
  <c r="E20" i="190"/>
  <c r="H20" i="190"/>
  <c r="I20" i="190"/>
  <c r="J20" i="190"/>
  <c r="K20" i="190"/>
  <c r="L20" i="190" s="1"/>
  <c r="D21" i="190"/>
  <c r="E21" i="190"/>
  <c r="H21" i="190"/>
  <c r="I21" i="190"/>
  <c r="J21" i="190"/>
  <c r="K21" i="190"/>
  <c r="L21" i="190"/>
  <c r="D22" i="190"/>
  <c r="E22" i="190"/>
  <c r="H22" i="190"/>
  <c r="I22" i="190"/>
  <c r="J22" i="190"/>
  <c r="K22" i="190"/>
  <c r="L22" i="190" s="1"/>
  <c r="D23" i="190"/>
  <c r="E23" i="190"/>
  <c r="H23" i="190"/>
  <c r="I23" i="190"/>
  <c r="J23" i="190"/>
  <c r="K23" i="190"/>
  <c r="L23" i="190"/>
  <c r="D24" i="190"/>
  <c r="E24" i="190"/>
  <c r="H24" i="190"/>
  <c r="I24" i="190"/>
  <c r="J24" i="190"/>
  <c r="K24" i="190"/>
  <c r="L24" i="190" s="1"/>
  <c r="D25" i="190"/>
  <c r="E25" i="190"/>
  <c r="H25" i="190"/>
  <c r="I25" i="190"/>
  <c r="J25" i="190"/>
  <c r="K25" i="190"/>
  <c r="L25" i="190"/>
  <c r="D26" i="190"/>
  <c r="E26" i="190"/>
  <c r="H26" i="190"/>
  <c r="I26" i="190"/>
  <c r="J26" i="190"/>
  <c r="K26" i="190"/>
  <c r="L26" i="190" s="1"/>
  <c r="D27" i="190"/>
  <c r="E27" i="190"/>
  <c r="H27" i="190"/>
  <c r="I27" i="190"/>
  <c r="J27" i="190"/>
  <c r="K27" i="190"/>
  <c r="L27" i="190"/>
  <c r="D28" i="190"/>
  <c r="E28" i="190"/>
  <c r="H28" i="190"/>
  <c r="I28" i="190"/>
  <c r="J28" i="190"/>
  <c r="K28" i="190"/>
  <c r="L28" i="190" s="1"/>
  <c r="D29" i="190"/>
  <c r="E29" i="190"/>
  <c r="H29" i="190"/>
  <c r="I29" i="190"/>
  <c r="J29" i="190"/>
  <c r="K29" i="190"/>
  <c r="L29" i="190"/>
  <c r="D30" i="190"/>
  <c r="E30" i="190"/>
  <c r="H30" i="190"/>
  <c r="I30" i="190"/>
  <c r="J30" i="190"/>
  <c r="K30" i="190"/>
  <c r="L30" i="190" s="1"/>
  <c r="D31" i="190"/>
  <c r="E31" i="190"/>
  <c r="H31" i="190"/>
  <c r="I31" i="190"/>
  <c r="J31" i="190"/>
  <c r="K31" i="190"/>
  <c r="L31" i="190"/>
  <c r="D32" i="190"/>
  <c r="E32" i="190"/>
  <c r="H32" i="190"/>
  <c r="I32" i="190"/>
  <c r="J32" i="190"/>
  <c r="K32" i="190"/>
  <c r="L32" i="190" s="1"/>
  <c r="D33" i="190"/>
  <c r="E33" i="190"/>
  <c r="H33" i="190"/>
  <c r="I33" i="190"/>
  <c r="J33" i="190"/>
  <c r="K33" i="190"/>
  <c r="L33" i="190"/>
  <c r="D34" i="190"/>
  <c r="E34" i="190"/>
  <c r="H34" i="190"/>
  <c r="I34" i="190"/>
  <c r="J34" i="190"/>
  <c r="K34" i="190"/>
  <c r="L34" i="190" s="1"/>
  <c r="D35" i="190"/>
  <c r="E35" i="190"/>
  <c r="H35" i="190"/>
  <c r="I35" i="190"/>
  <c r="J35" i="190"/>
  <c r="K35" i="190"/>
  <c r="L35" i="190"/>
  <c r="B36" i="190"/>
  <c r="C36" i="190"/>
  <c r="D36" i="190" s="1"/>
  <c r="E36" i="190"/>
  <c r="F36" i="190"/>
  <c r="G36" i="190"/>
  <c r="H36" i="190" s="1"/>
  <c r="I36" i="190"/>
  <c r="J36" i="190"/>
  <c r="K36" i="190"/>
  <c r="L36" i="190" s="1"/>
  <c r="D37" i="190"/>
  <c r="E37" i="190"/>
  <c r="H37" i="190"/>
  <c r="I37" i="190"/>
  <c r="J37" i="190"/>
  <c r="K37" i="190"/>
  <c r="L37" i="190"/>
  <c r="D38" i="190"/>
  <c r="E38" i="190"/>
  <c r="H38" i="190"/>
  <c r="I38" i="190"/>
  <c r="J38" i="190"/>
  <c r="K38" i="190"/>
  <c r="L38" i="190" s="1"/>
  <c r="B39" i="190"/>
  <c r="C39" i="190"/>
  <c r="D39" i="190"/>
  <c r="E39" i="190"/>
  <c r="F39" i="190"/>
  <c r="G39" i="190"/>
  <c r="H39" i="190"/>
  <c r="I39" i="190"/>
  <c r="J39" i="190"/>
  <c r="K39" i="190"/>
  <c r="L39" i="190"/>
  <c r="D40" i="190"/>
  <c r="E40" i="190"/>
  <c r="H40" i="190"/>
  <c r="I40" i="190"/>
  <c r="J40" i="190"/>
  <c r="K40" i="190"/>
  <c r="L40" i="190" s="1"/>
  <c r="D41" i="190"/>
  <c r="E41" i="190"/>
  <c r="H41" i="190"/>
  <c r="I41" i="190"/>
  <c r="J41" i="190"/>
  <c r="K41" i="190"/>
  <c r="L41" i="190" s="1"/>
  <c r="D42" i="190"/>
  <c r="E42" i="190"/>
  <c r="H42" i="190"/>
  <c r="I42" i="190"/>
  <c r="J42" i="190"/>
  <c r="K42" i="190"/>
  <c r="L42" i="190"/>
  <c r="D43" i="190"/>
  <c r="E43" i="190"/>
  <c r="H43" i="190"/>
  <c r="I43" i="190"/>
  <c r="J43" i="190"/>
  <c r="K43" i="190"/>
  <c r="L43" i="190" s="1"/>
  <c r="D44" i="190"/>
  <c r="E44" i="190"/>
  <c r="H44" i="190"/>
  <c r="I44" i="190"/>
  <c r="J44" i="190"/>
  <c r="K44" i="190"/>
  <c r="L44" i="190"/>
  <c r="D45" i="190"/>
  <c r="E45" i="190"/>
  <c r="H45" i="190"/>
  <c r="I45" i="190"/>
  <c r="J45" i="190"/>
  <c r="K45" i="190"/>
  <c r="L45" i="190" s="1"/>
  <c r="D46" i="190"/>
  <c r="E46" i="190"/>
  <c r="H46" i="190"/>
  <c r="I46" i="190"/>
  <c r="J46" i="190"/>
  <c r="K46" i="190"/>
  <c r="L46" i="190"/>
  <c r="D47" i="190"/>
  <c r="E47" i="190"/>
  <c r="H47" i="190"/>
  <c r="I47" i="190"/>
  <c r="J47" i="190"/>
  <c r="K47" i="190"/>
  <c r="L47" i="190" s="1"/>
  <c r="D48" i="190"/>
  <c r="E48" i="190"/>
  <c r="H48" i="190"/>
  <c r="I48" i="190"/>
  <c r="J48" i="190"/>
  <c r="K48" i="190"/>
  <c r="L48" i="190" s="1"/>
  <c r="D49" i="190"/>
  <c r="E49" i="190"/>
  <c r="H49" i="190"/>
  <c r="I49" i="190"/>
  <c r="J49" i="190"/>
  <c r="K49" i="190"/>
  <c r="L49" i="190" s="1"/>
  <c r="D50" i="190"/>
  <c r="E50" i="190"/>
  <c r="H50" i="190"/>
  <c r="I50" i="190"/>
  <c r="J50" i="190"/>
  <c r="K50" i="190"/>
  <c r="L50" i="190"/>
  <c r="D51" i="190"/>
  <c r="E51" i="190"/>
  <c r="H51" i="190"/>
  <c r="I51" i="190"/>
  <c r="J51" i="190"/>
  <c r="K51" i="190"/>
  <c r="L51" i="190" s="1"/>
  <c r="D52" i="190"/>
  <c r="E52" i="190"/>
  <c r="H52" i="190"/>
  <c r="I52" i="190"/>
  <c r="J52" i="190"/>
  <c r="K52" i="190"/>
  <c r="L52" i="190"/>
  <c r="D53" i="190"/>
  <c r="E53" i="190"/>
  <c r="H53" i="190"/>
  <c r="I53" i="190"/>
  <c r="J53" i="190"/>
  <c r="K53" i="190"/>
  <c r="L53" i="190" s="1"/>
  <c r="D54" i="190"/>
  <c r="E54" i="190"/>
  <c r="H54" i="190"/>
  <c r="I54" i="190"/>
  <c r="J54" i="190"/>
  <c r="K54" i="190"/>
  <c r="L54" i="190"/>
  <c r="D55" i="190"/>
  <c r="E55" i="190"/>
  <c r="H55" i="190"/>
  <c r="I55" i="190"/>
  <c r="J55" i="190"/>
  <c r="K55" i="190"/>
  <c r="L55" i="190" s="1"/>
  <c r="D56" i="190"/>
  <c r="E56" i="190"/>
  <c r="H56" i="190"/>
  <c r="I56" i="190"/>
  <c r="J56" i="190"/>
  <c r="K56" i="190"/>
  <c r="L56" i="190"/>
  <c r="D57" i="190"/>
  <c r="E57" i="190"/>
  <c r="H57" i="190"/>
  <c r="I57" i="190"/>
  <c r="J57" i="190"/>
  <c r="K57" i="190"/>
  <c r="L57" i="190" s="1"/>
  <c r="D58" i="190"/>
  <c r="E58" i="190"/>
  <c r="H58" i="190"/>
  <c r="I58" i="190"/>
  <c r="J58" i="190"/>
  <c r="K58" i="190"/>
  <c r="L58" i="190"/>
  <c r="D59" i="190"/>
  <c r="E59" i="190"/>
  <c r="H59" i="190"/>
  <c r="I59" i="190"/>
  <c r="J59" i="190"/>
  <c r="K59" i="190"/>
  <c r="L59" i="190" s="1"/>
  <c r="D60" i="190"/>
  <c r="E60" i="190"/>
  <c r="H60" i="190"/>
  <c r="I60" i="190"/>
  <c r="J60" i="190"/>
  <c r="K60" i="190"/>
  <c r="L60" i="190"/>
  <c r="B61" i="190"/>
  <c r="C61" i="190"/>
  <c r="D61" i="190" s="1"/>
  <c r="E61" i="190"/>
  <c r="F61" i="190"/>
  <c r="G61" i="190"/>
  <c r="H61" i="190" s="1"/>
  <c r="I61" i="190"/>
  <c r="J61" i="190"/>
  <c r="K61" i="190"/>
  <c r="L61" i="190" s="1"/>
  <c r="D62" i="190"/>
  <c r="E62" i="190"/>
  <c r="H62" i="190"/>
  <c r="I62" i="190"/>
  <c r="J62" i="190"/>
  <c r="K62" i="190"/>
  <c r="L62" i="190"/>
  <c r="D63" i="190"/>
  <c r="E63" i="190"/>
  <c r="H63" i="190"/>
  <c r="I63" i="190"/>
  <c r="J63" i="190"/>
  <c r="K63" i="190"/>
  <c r="L63" i="190" s="1"/>
  <c r="F4" i="189"/>
  <c r="G4" i="189"/>
  <c r="J4" i="189"/>
  <c r="K4" i="189"/>
  <c r="B9" i="189"/>
  <c r="C9" i="189"/>
  <c r="F9" i="189"/>
  <c r="G9" i="189"/>
  <c r="H9" i="189"/>
  <c r="B10" i="189"/>
  <c r="J10" i="189" s="1"/>
  <c r="C10" i="189"/>
  <c r="E10" i="189"/>
  <c r="F10" i="189"/>
  <c r="G10" i="189"/>
  <c r="H10" i="189" s="1"/>
  <c r="B11" i="189"/>
  <c r="E11" i="189" s="1"/>
  <c r="C11" i="189"/>
  <c r="D11" i="189"/>
  <c r="F11" i="189"/>
  <c r="G11" i="189"/>
  <c r="B12" i="189"/>
  <c r="C12" i="189"/>
  <c r="F12" i="189"/>
  <c r="G12" i="189"/>
  <c r="J12" i="189"/>
  <c r="B13" i="189"/>
  <c r="E13" i="189" s="1"/>
  <c r="C13" i="189"/>
  <c r="D13" i="189"/>
  <c r="F13" i="189"/>
  <c r="G13" i="189"/>
  <c r="H13" i="189" s="1"/>
  <c r="B14" i="189"/>
  <c r="C14" i="189"/>
  <c r="F14" i="189"/>
  <c r="G14" i="189"/>
  <c r="J14" i="189"/>
  <c r="B15" i="189"/>
  <c r="C15" i="189"/>
  <c r="D15" i="189" s="1"/>
  <c r="F15" i="189"/>
  <c r="G15" i="189"/>
  <c r="H15" i="189"/>
  <c r="K15" i="189"/>
  <c r="B16" i="189"/>
  <c r="C16" i="189"/>
  <c r="F16" i="189"/>
  <c r="G16" i="189"/>
  <c r="I16" i="189"/>
  <c r="K16" i="189"/>
  <c r="B17" i="189"/>
  <c r="C17" i="189"/>
  <c r="F17" i="189"/>
  <c r="I17" i="189" s="1"/>
  <c r="G17" i="189"/>
  <c r="H17" i="189"/>
  <c r="B19" i="189"/>
  <c r="C19" i="189"/>
  <c r="D19" i="189"/>
  <c r="F19" i="189"/>
  <c r="G19" i="189"/>
  <c r="H19" i="189" s="1"/>
  <c r="B20" i="189"/>
  <c r="C20" i="189"/>
  <c r="F20" i="189"/>
  <c r="G20" i="189"/>
  <c r="J20" i="189"/>
  <c r="B21" i="189"/>
  <c r="C21" i="189"/>
  <c r="D21" i="189" s="1"/>
  <c r="F21" i="189"/>
  <c r="G21" i="189"/>
  <c r="H21" i="189"/>
  <c r="K21" i="189"/>
  <c r="B22" i="189"/>
  <c r="C22" i="189"/>
  <c r="F22" i="189"/>
  <c r="G22" i="189"/>
  <c r="I22" i="189"/>
  <c r="K22" i="189"/>
  <c r="B23" i="189"/>
  <c r="C23" i="189"/>
  <c r="F23" i="189"/>
  <c r="I23" i="189" s="1"/>
  <c r="G23" i="189"/>
  <c r="H23" i="189"/>
  <c r="B24" i="189"/>
  <c r="J24" i="189" s="1"/>
  <c r="C24" i="189"/>
  <c r="E24" i="189"/>
  <c r="F24" i="189"/>
  <c r="G24" i="189"/>
  <c r="H24" i="189" s="1"/>
  <c r="B25" i="189"/>
  <c r="E25" i="189" s="1"/>
  <c r="C25" i="189"/>
  <c r="D25" i="189"/>
  <c r="F25" i="189"/>
  <c r="G25" i="189"/>
  <c r="J25" i="189"/>
  <c r="B26" i="189"/>
  <c r="C26" i="189"/>
  <c r="F26" i="189"/>
  <c r="G26" i="189"/>
  <c r="J26" i="189"/>
  <c r="B27" i="189"/>
  <c r="E27" i="189" s="1"/>
  <c r="C27" i="189"/>
  <c r="D27" i="189"/>
  <c r="F27" i="189"/>
  <c r="G27" i="189"/>
  <c r="H27" i="189" s="1"/>
  <c r="K27" i="189"/>
  <c r="B28" i="189"/>
  <c r="C28" i="189"/>
  <c r="F28" i="189"/>
  <c r="G28" i="189"/>
  <c r="J28" i="189"/>
  <c r="B29" i="189"/>
  <c r="C29" i="189"/>
  <c r="D29" i="189" s="1"/>
  <c r="F29" i="189"/>
  <c r="G29" i="189"/>
  <c r="H29" i="189"/>
  <c r="K29" i="189"/>
  <c r="B30" i="189"/>
  <c r="C30" i="189"/>
  <c r="F30" i="189"/>
  <c r="G30" i="189"/>
  <c r="I30" i="189"/>
  <c r="K30" i="189"/>
  <c r="B31" i="189"/>
  <c r="C31" i="189"/>
  <c r="F31" i="189"/>
  <c r="I31" i="189" s="1"/>
  <c r="G31" i="189"/>
  <c r="H31" i="189"/>
  <c r="B32" i="189"/>
  <c r="J32" i="189" s="1"/>
  <c r="C32" i="189"/>
  <c r="E32" i="189"/>
  <c r="F32" i="189"/>
  <c r="G32" i="189"/>
  <c r="H32" i="189" s="1"/>
  <c r="B33" i="189"/>
  <c r="E33" i="189" s="1"/>
  <c r="C33" i="189"/>
  <c r="D33" i="189"/>
  <c r="F33" i="189"/>
  <c r="G33" i="189"/>
  <c r="B34" i="189"/>
  <c r="C34" i="189"/>
  <c r="F34" i="189"/>
  <c r="G34" i="189"/>
  <c r="J34" i="189"/>
  <c r="B35" i="189"/>
  <c r="J35" i="189" s="1"/>
  <c r="C35" i="189"/>
  <c r="E35" i="189"/>
  <c r="F35" i="189"/>
  <c r="G35" i="189"/>
  <c r="B37" i="189"/>
  <c r="J37" i="189" s="1"/>
  <c r="C37" i="189"/>
  <c r="E37" i="189"/>
  <c r="F37" i="189"/>
  <c r="G37" i="189"/>
  <c r="B38" i="189"/>
  <c r="E38" i="189" s="1"/>
  <c r="C38" i="189"/>
  <c r="D38" i="189"/>
  <c r="F38" i="189"/>
  <c r="G38" i="189"/>
  <c r="B40" i="189"/>
  <c r="C40" i="189"/>
  <c r="D40" i="189" s="1"/>
  <c r="F40" i="189"/>
  <c r="G40" i="189"/>
  <c r="H40" i="189"/>
  <c r="K40" i="189"/>
  <c r="B41" i="189"/>
  <c r="C41" i="189"/>
  <c r="E41" i="189"/>
  <c r="F41" i="189"/>
  <c r="G41" i="189"/>
  <c r="J41" i="189"/>
  <c r="B42" i="189"/>
  <c r="E42" i="189" s="1"/>
  <c r="C42" i="189"/>
  <c r="D42" i="189"/>
  <c r="F42" i="189"/>
  <c r="G42" i="189"/>
  <c r="J42" i="189"/>
  <c r="B43" i="189"/>
  <c r="C43" i="189"/>
  <c r="F43" i="189"/>
  <c r="J43" i="189" s="1"/>
  <c r="G43" i="189"/>
  <c r="I43" i="189"/>
  <c r="K43" i="189"/>
  <c r="B44" i="189"/>
  <c r="C44" i="189"/>
  <c r="D44" i="189" s="1"/>
  <c r="F44" i="189"/>
  <c r="G44" i="189"/>
  <c r="H44" i="189"/>
  <c r="K44" i="189"/>
  <c r="B45" i="189"/>
  <c r="J45" i="189" s="1"/>
  <c r="C45" i="189"/>
  <c r="E45" i="189"/>
  <c r="F45" i="189"/>
  <c r="G45" i="189"/>
  <c r="B46" i="189"/>
  <c r="E46" i="189" s="1"/>
  <c r="C46" i="189"/>
  <c r="D46" i="189"/>
  <c r="F46" i="189"/>
  <c r="G46" i="189"/>
  <c r="B47" i="189"/>
  <c r="C47" i="189"/>
  <c r="F47" i="189"/>
  <c r="J47" i="189" s="1"/>
  <c r="G47" i="189"/>
  <c r="I47" i="189"/>
  <c r="K47" i="189"/>
  <c r="L47" i="189" s="1"/>
  <c r="B48" i="189"/>
  <c r="C48" i="189"/>
  <c r="D48" i="189" s="1"/>
  <c r="F48" i="189"/>
  <c r="G48" i="189"/>
  <c r="H48" i="189"/>
  <c r="K48" i="189"/>
  <c r="B49" i="189"/>
  <c r="C49" i="189"/>
  <c r="E49" i="189"/>
  <c r="F49" i="189"/>
  <c r="G49" i="189"/>
  <c r="J49" i="189"/>
  <c r="B50" i="189"/>
  <c r="E50" i="189" s="1"/>
  <c r="C50" i="189"/>
  <c r="D50" i="189"/>
  <c r="F50" i="189"/>
  <c r="G50" i="189"/>
  <c r="J50" i="189"/>
  <c r="B51" i="189"/>
  <c r="C51" i="189"/>
  <c r="F51" i="189"/>
  <c r="J51" i="189" s="1"/>
  <c r="G51" i="189"/>
  <c r="I51" i="189"/>
  <c r="K51" i="189"/>
  <c r="B52" i="189"/>
  <c r="C52" i="189"/>
  <c r="D52" i="189" s="1"/>
  <c r="F52" i="189"/>
  <c r="G52" i="189"/>
  <c r="H52" i="189"/>
  <c r="K52" i="189"/>
  <c r="B53" i="189"/>
  <c r="J53" i="189" s="1"/>
  <c r="C53" i="189"/>
  <c r="E53" i="189"/>
  <c r="F53" i="189"/>
  <c r="G53" i="189"/>
  <c r="B54" i="189"/>
  <c r="E54" i="189" s="1"/>
  <c r="C54" i="189"/>
  <c r="D54" i="189"/>
  <c r="F54" i="189"/>
  <c r="G54" i="189"/>
  <c r="B55" i="189"/>
  <c r="C55" i="189"/>
  <c r="F55" i="189"/>
  <c r="J55" i="189" s="1"/>
  <c r="G55" i="189"/>
  <c r="I55" i="189"/>
  <c r="K55" i="189"/>
  <c r="L55" i="189" s="1"/>
  <c r="B56" i="189"/>
  <c r="C56" i="189"/>
  <c r="D56" i="189" s="1"/>
  <c r="F56" i="189"/>
  <c r="G56" i="189"/>
  <c r="H56" i="189"/>
  <c r="K56" i="189"/>
  <c r="B57" i="189"/>
  <c r="C57" i="189"/>
  <c r="D57" i="189" s="1"/>
  <c r="E57" i="189"/>
  <c r="F57" i="189"/>
  <c r="J57" i="189" s="1"/>
  <c r="G57" i="189"/>
  <c r="I57" i="189"/>
  <c r="K57" i="189"/>
  <c r="B58" i="189"/>
  <c r="C58" i="189"/>
  <c r="D58" i="189" s="1"/>
  <c r="F58" i="189"/>
  <c r="I58" i="189" s="1"/>
  <c r="G58" i="189"/>
  <c r="H58" i="189"/>
  <c r="K58" i="189"/>
  <c r="B59" i="189"/>
  <c r="C59" i="189"/>
  <c r="E59" i="189"/>
  <c r="F59" i="189"/>
  <c r="G59" i="189"/>
  <c r="H59" i="189" s="1"/>
  <c r="J59" i="189"/>
  <c r="B60" i="189"/>
  <c r="E60" i="189" s="1"/>
  <c r="C60" i="189"/>
  <c r="D60" i="189"/>
  <c r="F60" i="189"/>
  <c r="G60" i="189"/>
  <c r="H60" i="189" s="1"/>
  <c r="J60" i="189"/>
  <c r="F4" i="188"/>
  <c r="G4" i="188"/>
  <c r="J4" i="188"/>
  <c r="K4" i="188"/>
  <c r="B7" i="188"/>
  <c r="F7" i="188"/>
  <c r="J7" i="188"/>
  <c r="B8" i="188"/>
  <c r="C8" i="188"/>
  <c r="E8" i="188"/>
  <c r="F8" i="188"/>
  <c r="G8" i="188"/>
  <c r="J8" i="188"/>
  <c r="D9" i="188"/>
  <c r="E9" i="188"/>
  <c r="H9" i="188"/>
  <c r="I9" i="188"/>
  <c r="J9" i="188"/>
  <c r="K9" i="188"/>
  <c r="L9" i="188"/>
  <c r="D10" i="188"/>
  <c r="E10" i="188"/>
  <c r="H10" i="188"/>
  <c r="I10" i="188"/>
  <c r="J10" i="188"/>
  <c r="K10" i="188"/>
  <c r="L10" i="188" s="1"/>
  <c r="D11" i="188"/>
  <c r="E11" i="188"/>
  <c r="H11" i="188"/>
  <c r="I11" i="188"/>
  <c r="J11" i="188"/>
  <c r="K11" i="188"/>
  <c r="L11" i="188"/>
  <c r="D12" i="188"/>
  <c r="E12" i="188"/>
  <c r="H12" i="188"/>
  <c r="I12" i="188"/>
  <c r="J12" i="188"/>
  <c r="K12" i="188"/>
  <c r="L12" i="188" s="1"/>
  <c r="D13" i="188"/>
  <c r="E13" i="188"/>
  <c r="H13" i="188"/>
  <c r="I13" i="188"/>
  <c r="J13" i="188"/>
  <c r="K13" i="188"/>
  <c r="L13" i="188"/>
  <c r="D14" i="188"/>
  <c r="E14" i="188"/>
  <c r="H14" i="188"/>
  <c r="I14" i="188"/>
  <c r="J14" i="188"/>
  <c r="K14" i="188"/>
  <c r="L14" i="188" s="1"/>
  <c r="D15" i="188"/>
  <c r="E15" i="188"/>
  <c r="H15" i="188"/>
  <c r="I15" i="188"/>
  <c r="J15" i="188"/>
  <c r="K15" i="188"/>
  <c r="L15" i="188"/>
  <c r="D16" i="188"/>
  <c r="E16" i="188"/>
  <c r="H16" i="188"/>
  <c r="I16" i="188"/>
  <c r="J16" i="188"/>
  <c r="K16" i="188"/>
  <c r="L16" i="188" s="1"/>
  <c r="D17" i="188"/>
  <c r="E17" i="188"/>
  <c r="H17" i="188"/>
  <c r="I17" i="188"/>
  <c r="J17" i="188"/>
  <c r="K17" i="188"/>
  <c r="L17" i="188"/>
  <c r="B18" i="188"/>
  <c r="C18" i="188"/>
  <c r="D18" i="188" s="1"/>
  <c r="F18" i="188"/>
  <c r="G18" i="188"/>
  <c r="H18" i="188" s="1"/>
  <c r="I18" i="188"/>
  <c r="J18" i="188"/>
  <c r="K18" i="188"/>
  <c r="L18" i="188" s="1"/>
  <c r="D19" i="188"/>
  <c r="E19" i="188"/>
  <c r="H19" i="188"/>
  <c r="I19" i="188"/>
  <c r="J19" i="188"/>
  <c r="K19" i="188"/>
  <c r="L19" i="188"/>
  <c r="D20" i="188"/>
  <c r="E20" i="188"/>
  <c r="H20" i="188"/>
  <c r="I20" i="188"/>
  <c r="J20" i="188"/>
  <c r="K20" i="188"/>
  <c r="L20" i="188" s="1"/>
  <c r="D21" i="188"/>
  <c r="E21" i="188"/>
  <c r="H21" i="188"/>
  <c r="I21" i="188"/>
  <c r="J21" i="188"/>
  <c r="K21" i="188"/>
  <c r="L21" i="188"/>
  <c r="D22" i="188"/>
  <c r="E22" i="188"/>
  <c r="H22" i="188"/>
  <c r="I22" i="188"/>
  <c r="J22" i="188"/>
  <c r="K22" i="188"/>
  <c r="L22" i="188" s="1"/>
  <c r="D23" i="188"/>
  <c r="E23" i="188"/>
  <c r="H23" i="188"/>
  <c r="I23" i="188"/>
  <c r="J23" i="188"/>
  <c r="K23" i="188"/>
  <c r="L23" i="188"/>
  <c r="D24" i="188"/>
  <c r="E24" i="188"/>
  <c r="H24" i="188"/>
  <c r="I24" i="188"/>
  <c r="J24" i="188"/>
  <c r="K24" i="188"/>
  <c r="L24" i="188" s="1"/>
  <c r="D25" i="188"/>
  <c r="E25" i="188"/>
  <c r="H25" i="188"/>
  <c r="I25" i="188"/>
  <c r="J25" i="188"/>
  <c r="K25" i="188"/>
  <c r="L25" i="188"/>
  <c r="D26" i="188"/>
  <c r="E26" i="188"/>
  <c r="H26" i="188"/>
  <c r="I26" i="188"/>
  <c r="J26" i="188"/>
  <c r="K26" i="188"/>
  <c r="L26" i="188" s="1"/>
  <c r="D27" i="188"/>
  <c r="E27" i="188"/>
  <c r="H27" i="188"/>
  <c r="I27" i="188"/>
  <c r="J27" i="188"/>
  <c r="K27" i="188"/>
  <c r="L27" i="188"/>
  <c r="D28" i="188"/>
  <c r="E28" i="188"/>
  <c r="H28" i="188"/>
  <c r="I28" i="188"/>
  <c r="J28" i="188"/>
  <c r="K28" i="188"/>
  <c r="L28" i="188" s="1"/>
  <c r="D29" i="188"/>
  <c r="E29" i="188"/>
  <c r="H29" i="188"/>
  <c r="I29" i="188"/>
  <c r="J29" i="188"/>
  <c r="K29" i="188"/>
  <c r="L29" i="188"/>
  <c r="D30" i="188"/>
  <c r="E30" i="188"/>
  <c r="H30" i="188"/>
  <c r="I30" i="188"/>
  <c r="J30" i="188"/>
  <c r="K30" i="188"/>
  <c r="L30" i="188" s="1"/>
  <c r="D31" i="188"/>
  <c r="E31" i="188"/>
  <c r="H31" i="188"/>
  <c r="I31" i="188"/>
  <c r="J31" i="188"/>
  <c r="K31" i="188"/>
  <c r="L31" i="188"/>
  <c r="D32" i="188"/>
  <c r="E32" i="188"/>
  <c r="H32" i="188"/>
  <c r="I32" i="188"/>
  <c r="J32" i="188"/>
  <c r="K32" i="188"/>
  <c r="L32" i="188" s="1"/>
  <c r="D33" i="188"/>
  <c r="E33" i="188"/>
  <c r="H33" i="188"/>
  <c r="I33" i="188"/>
  <c r="J33" i="188"/>
  <c r="K33" i="188"/>
  <c r="L33" i="188"/>
  <c r="D34" i="188"/>
  <c r="E34" i="188"/>
  <c r="H34" i="188"/>
  <c r="I34" i="188"/>
  <c r="J34" i="188"/>
  <c r="K34" i="188"/>
  <c r="L34" i="188" s="1"/>
  <c r="D35" i="188"/>
  <c r="E35" i="188"/>
  <c r="H35" i="188"/>
  <c r="I35" i="188"/>
  <c r="J35" i="188"/>
  <c r="K35" i="188"/>
  <c r="L35" i="188"/>
  <c r="B36" i="188"/>
  <c r="C36" i="188"/>
  <c r="D36" i="188" s="1"/>
  <c r="E36" i="188"/>
  <c r="F36" i="188"/>
  <c r="G36" i="188"/>
  <c r="H36" i="188" s="1"/>
  <c r="J36" i="188"/>
  <c r="D37" i="188"/>
  <c r="E37" i="188"/>
  <c r="H37" i="188"/>
  <c r="I37" i="188"/>
  <c r="J37" i="188"/>
  <c r="K37" i="188"/>
  <c r="L37" i="188"/>
  <c r="D38" i="188"/>
  <c r="E38" i="188"/>
  <c r="H38" i="188"/>
  <c r="I38" i="188"/>
  <c r="J38" i="188"/>
  <c r="K38" i="188"/>
  <c r="L38" i="188" s="1"/>
  <c r="B40" i="188"/>
  <c r="J40" i="188" s="1"/>
  <c r="C40" i="188"/>
  <c r="F40" i="188"/>
  <c r="G40" i="188"/>
  <c r="I40" i="188"/>
  <c r="K40" i="188"/>
  <c r="B41" i="188"/>
  <c r="C41" i="188"/>
  <c r="D41" i="188" s="1"/>
  <c r="F41" i="188"/>
  <c r="I41" i="188" s="1"/>
  <c r="G41" i="188"/>
  <c r="H41" i="188"/>
  <c r="B42" i="188"/>
  <c r="J42" i="188" s="1"/>
  <c r="C42" i="188"/>
  <c r="E42" i="188"/>
  <c r="F42" i="188"/>
  <c r="G42" i="188"/>
  <c r="H42" i="188" s="1"/>
  <c r="B43" i="188"/>
  <c r="E43" i="188" s="1"/>
  <c r="C43" i="188"/>
  <c r="D43" i="188"/>
  <c r="F43" i="188"/>
  <c r="G43" i="188"/>
  <c r="H43" i="188" s="1"/>
  <c r="J43" i="188"/>
  <c r="B44" i="188"/>
  <c r="C44" i="188"/>
  <c r="D44" i="188" s="1"/>
  <c r="F44" i="188"/>
  <c r="G44" i="188"/>
  <c r="H44" i="188" s="1"/>
  <c r="J44" i="188"/>
  <c r="B45" i="188"/>
  <c r="E45" i="188" s="1"/>
  <c r="C45" i="188"/>
  <c r="D45" i="188"/>
  <c r="F45" i="188"/>
  <c r="G45" i="188"/>
  <c r="H45" i="188" s="1"/>
  <c r="K45" i="188"/>
  <c r="B46" i="188"/>
  <c r="C46" i="188"/>
  <c r="D46" i="188" s="1"/>
  <c r="F46" i="188"/>
  <c r="G46" i="188"/>
  <c r="J46" i="188"/>
  <c r="B47" i="188"/>
  <c r="C47" i="188"/>
  <c r="D47" i="188" s="1"/>
  <c r="F47" i="188"/>
  <c r="I47" i="188" s="1"/>
  <c r="G47" i="188"/>
  <c r="H47" i="188"/>
  <c r="K47" i="188"/>
  <c r="B48" i="188"/>
  <c r="J48" i="188" s="1"/>
  <c r="C48" i="188"/>
  <c r="F48" i="188"/>
  <c r="G48" i="188"/>
  <c r="I48" i="188"/>
  <c r="K48" i="188"/>
  <c r="B49" i="188"/>
  <c r="C49" i="188"/>
  <c r="D49" i="188" s="1"/>
  <c r="F49" i="188"/>
  <c r="I49" i="188" s="1"/>
  <c r="G49" i="188"/>
  <c r="H49" i="188"/>
  <c r="B50" i="188"/>
  <c r="J50" i="188" s="1"/>
  <c r="C50" i="188"/>
  <c r="E50" i="188"/>
  <c r="F50" i="188"/>
  <c r="G50" i="188"/>
  <c r="H50" i="188" s="1"/>
  <c r="B51" i="188"/>
  <c r="E51" i="188" s="1"/>
  <c r="C51" i="188"/>
  <c r="D51" i="188"/>
  <c r="F51" i="188"/>
  <c r="G51" i="188"/>
  <c r="H51" i="188" s="1"/>
  <c r="J51" i="188"/>
  <c r="B52" i="188"/>
  <c r="C52" i="188"/>
  <c r="D52" i="188" s="1"/>
  <c r="F52" i="188"/>
  <c r="G52" i="188"/>
  <c r="H52" i="188" s="1"/>
  <c r="J52" i="188"/>
  <c r="B53" i="188"/>
  <c r="E53" i="188" s="1"/>
  <c r="C53" i="188"/>
  <c r="D53" i="188"/>
  <c r="F53" i="188"/>
  <c r="G53" i="188"/>
  <c r="H53" i="188" s="1"/>
  <c r="K53" i="188"/>
  <c r="B54" i="188"/>
  <c r="C54" i="188"/>
  <c r="D54" i="188" s="1"/>
  <c r="F54" i="188"/>
  <c r="G54" i="188"/>
  <c r="J54" i="188"/>
  <c r="B55" i="188"/>
  <c r="C55" i="188"/>
  <c r="D55" i="188" s="1"/>
  <c r="F55" i="188"/>
  <c r="I55" i="188" s="1"/>
  <c r="G55" i="188"/>
  <c r="H55" i="188"/>
  <c r="K55" i="188"/>
  <c r="B56" i="188"/>
  <c r="J56" i="188" s="1"/>
  <c r="C56" i="188"/>
  <c r="F56" i="188"/>
  <c r="G56" i="188"/>
  <c r="I56" i="188"/>
  <c r="K56" i="188"/>
  <c r="B57" i="188"/>
  <c r="C57" i="188"/>
  <c r="D57" i="188" s="1"/>
  <c r="F57" i="188"/>
  <c r="I57" i="188" s="1"/>
  <c r="G57" i="188"/>
  <c r="H57" i="188"/>
  <c r="B58" i="188"/>
  <c r="J58" i="188" s="1"/>
  <c r="C58" i="188"/>
  <c r="E58" i="188"/>
  <c r="F58" i="188"/>
  <c r="G58" i="188"/>
  <c r="H58" i="188" s="1"/>
  <c r="B59" i="188"/>
  <c r="C59" i="188"/>
  <c r="E59" i="188"/>
  <c r="F59" i="188"/>
  <c r="G59" i="188"/>
  <c r="H59" i="188" s="1"/>
  <c r="J59" i="188"/>
  <c r="B60" i="188"/>
  <c r="E60" i="188" s="1"/>
  <c r="C60" i="188"/>
  <c r="D60" i="188"/>
  <c r="F60" i="188"/>
  <c r="G60" i="188"/>
  <c r="H60" i="188" s="1"/>
  <c r="J60" i="188"/>
  <c r="F4" i="187"/>
  <c r="G4" i="187"/>
  <c r="J4" i="187"/>
  <c r="K4" i="187"/>
  <c r="B7" i="187"/>
  <c r="F7" i="187"/>
  <c r="J7" i="187"/>
  <c r="B8" i="187"/>
  <c r="C8" i="187"/>
  <c r="E8" i="187"/>
  <c r="F8" i="187"/>
  <c r="G8" i="187"/>
  <c r="J8" i="187"/>
  <c r="D9" i="187"/>
  <c r="E9" i="187"/>
  <c r="H9" i="187"/>
  <c r="I9" i="187"/>
  <c r="J9" i="187"/>
  <c r="K9" i="187"/>
  <c r="L9" i="187"/>
  <c r="D10" i="187"/>
  <c r="E10" i="187"/>
  <c r="H10" i="187"/>
  <c r="I10" i="187"/>
  <c r="J10" i="187"/>
  <c r="K10" i="187"/>
  <c r="L10" i="187" s="1"/>
  <c r="D11" i="187"/>
  <c r="E11" i="187"/>
  <c r="H11" i="187"/>
  <c r="I11" i="187"/>
  <c r="J11" i="187"/>
  <c r="K11" i="187"/>
  <c r="L11" i="187"/>
  <c r="D12" i="187"/>
  <c r="E12" i="187"/>
  <c r="H12" i="187"/>
  <c r="I12" i="187"/>
  <c r="J12" i="187"/>
  <c r="K12" i="187"/>
  <c r="L12" i="187" s="1"/>
  <c r="D13" i="187"/>
  <c r="E13" i="187"/>
  <c r="H13" i="187"/>
  <c r="I13" i="187"/>
  <c r="J13" i="187"/>
  <c r="K13" i="187"/>
  <c r="L13" i="187"/>
  <c r="D14" i="187"/>
  <c r="E14" i="187"/>
  <c r="H14" i="187"/>
  <c r="I14" i="187"/>
  <c r="J14" i="187"/>
  <c r="K14" i="187"/>
  <c r="L14" i="187" s="1"/>
  <c r="D15" i="187"/>
  <c r="E15" i="187"/>
  <c r="H15" i="187"/>
  <c r="I15" i="187"/>
  <c r="J15" i="187"/>
  <c r="K15" i="187"/>
  <c r="L15" i="187"/>
  <c r="D16" i="187"/>
  <c r="E16" i="187"/>
  <c r="H16" i="187"/>
  <c r="I16" i="187"/>
  <c r="J16" i="187"/>
  <c r="K16" i="187"/>
  <c r="L16" i="187" s="1"/>
  <c r="D17" i="187"/>
  <c r="E17" i="187"/>
  <c r="H17" i="187"/>
  <c r="I17" i="187"/>
  <c r="J17" i="187"/>
  <c r="K17" i="187"/>
  <c r="L17" i="187"/>
  <c r="B18" i="187"/>
  <c r="C18" i="187"/>
  <c r="F18" i="187"/>
  <c r="G18" i="187"/>
  <c r="I18" i="187" s="1"/>
  <c r="J18" i="187"/>
  <c r="D19" i="187"/>
  <c r="E19" i="187"/>
  <c r="H19" i="187"/>
  <c r="I19" i="187"/>
  <c r="J19" i="187"/>
  <c r="K19" i="187"/>
  <c r="L19" i="187" s="1"/>
  <c r="D20" i="187"/>
  <c r="E20" i="187"/>
  <c r="H20" i="187"/>
  <c r="I20" i="187"/>
  <c r="J20" i="187"/>
  <c r="K20" i="187"/>
  <c r="L20" i="187"/>
  <c r="D21" i="187"/>
  <c r="E21" i="187"/>
  <c r="H21" i="187"/>
  <c r="J21" i="187"/>
  <c r="K21" i="187"/>
  <c r="L21" i="187"/>
  <c r="D22" i="187"/>
  <c r="E22" i="187"/>
  <c r="H22" i="187"/>
  <c r="I22" i="187"/>
  <c r="J22" i="187"/>
  <c r="K22" i="187"/>
  <c r="L22" i="187" s="1"/>
  <c r="D23" i="187"/>
  <c r="E23" i="187"/>
  <c r="H23" i="187"/>
  <c r="I23" i="187"/>
  <c r="J23" i="187"/>
  <c r="K23" i="187"/>
  <c r="L23" i="187"/>
  <c r="D24" i="187"/>
  <c r="E24" i="187"/>
  <c r="H24" i="187"/>
  <c r="I24" i="187"/>
  <c r="J24" i="187"/>
  <c r="K24" i="187"/>
  <c r="L24" i="187" s="1"/>
  <c r="D25" i="187"/>
  <c r="E25" i="187"/>
  <c r="H25" i="187"/>
  <c r="I25" i="187"/>
  <c r="J25" i="187"/>
  <c r="K25" i="187"/>
  <c r="L25" i="187"/>
  <c r="D26" i="187"/>
  <c r="E26" i="187"/>
  <c r="H26" i="187"/>
  <c r="I26" i="187"/>
  <c r="J26" i="187"/>
  <c r="K26" i="187"/>
  <c r="L26" i="187" s="1"/>
  <c r="D27" i="187"/>
  <c r="E27" i="187"/>
  <c r="H27" i="187"/>
  <c r="I27" i="187"/>
  <c r="J27" i="187"/>
  <c r="K27" i="187"/>
  <c r="L27" i="187"/>
  <c r="D28" i="187"/>
  <c r="E28" i="187"/>
  <c r="H28" i="187"/>
  <c r="I28" i="187"/>
  <c r="J28" i="187"/>
  <c r="K28" i="187"/>
  <c r="L28" i="187" s="1"/>
  <c r="D29" i="187"/>
  <c r="E29" i="187"/>
  <c r="H29" i="187"/>
  <c r="I29" i="187"/>
  <c r="J29" i="187"/>
  <c r="K29" i="187"/>
  <c r="L29" i="187"/>
  <c r="D30" i="187"/>
  <c r="E30" i="187"/>
  <c r="H30" i="187"/>
  <c r="I30" i="187"/>
  <c r="J30" i="187"/>
  <c r="K30" i="187"/>
  <c r="L30" i="187" s="1"/>
  <c r="D31" i="187"/>
  <c r="E31" i="187"/>
  <c r="H31" i="187"/>
  <c r="I31" i="187"/>
  <c r="J31" i="187"/>
  <c r="K31" i="187"/>
  <c r="L31" i="187"/>
  <c r="D32" i="187"/>
  <c r="E32" i="187"/>
  <c r="H32" i="187"/>
  <c r="I32" i="187"/>
  <c r="J32" i="187"/>
  <c r="K32" i="187"/>
  <c r="L32" i="187" s="1"/>
  <c r="D33" i="187"/>
  <c r="E33" i="187"/>
  <c r="H33" i="187"/>
  <c r="I33" i="187"/>
  <c r="J33" i="187"/>
  <c r="K33" i="187"/>
  <c r="L33" i="187"/>
  <c r="D34" i="187"/>
  <c r="E34" i="187"/>
  <c r="H34" i="187"/>
  <c r="I34" i="187"/>
  <c r="J34" i="187"/>
  <c r="K34" i="187"/>
  <c r="L34" i="187" s="1"/>
  <c r="D35" i="187"/>
  <c r="E35" i="187"/>
  <c r="H35" i="187"/>
  <c r="I35" i="187"/>
  <c r="J35" i="187"/>
  <c r="K35" i="187"/>
  <c r="L35" i="187"/>
  <c r="B36" i="187"/>
  <c r="C36" i="187"/>
  <c r="D36" i="187" s="1"/>
  <c r="E36" i="187"/>
  <c r="F36" i="187"/>
  <c r="G36" i="187"/>
  <c r="H36" i="187" s="1"/>
  <c r="J36" i="187"/>
  <c r="D37" i="187"/>
  <c r="E37" i="187"/>
  <c r="H37" i="187"/>
  <c r="I37" i="187"/>
  <c r="J37" i="187"/>
  <c r="K37" i="187"/>
  <c r="L37" i="187"/>
  <c r="D38" i="187"/>
  <c r="E38" i="187"/>
  <c r="H38" i="187"/>
  <c r="I38" i="187"/>
  <c r="J38" i="187"/>
  <c r="K38" i="187"/>
  <c r="L38" i="187" s="1"/>
  <c r="B39" i="187"/>
  <c r="E39" i="187" s="1"/>
  <c r="C39" i="187"/>
  <c r="D39" i="187"/>
  <c r="F39" i="187"/>
  <c r="I39" i="187" s="1"/>
  <c r="G39" i="187"/>
  <c r="H39" i="187"/>
  <c r="K39" i="187"/>
  <c r="D40" i="187"/>
  <c r="E40" i="187"/>
  <c r="H40" i="187"/>
  <c r="I40" i="187"/>
  <c r="J40" i="187"/>
  <c r="K40" i="187"/>
  <c r="L40" i="187" s="1"/>
  <c r="D41" i="187"/>
  <c r="E41" i="187"/>
  <c r="I41" i="187"/>
  <c r="J41" i="187"/>
  <c r="K41" i="187"/>
  <c r="L41" i="187" s="1"/>
  <c r="D42" i="187"/>
  <c r="E42" i="187"/>
  <c r="H42" i="187"/>
  <c r="I42" i="187"/>
  <c r="J42" i="187"/>
  <c r="K42" i="187"/>
  <c r="L42" i="187"/>
  <c r="D43" i="187"/>
  <c r="E43" i="187"/>
  <c r="H43" i="187"/>
  <c r="I43" i="187"/>
  <c r="J43" i="187"/>
  <c r="K43" i="187"/>
  <c r="L43" i="187" s="1"/>
  <c r="D44" i="187"/>
  <c r="E44" i="187"/>
  <c r="H44" i="187"/>
  <c r="I44" i="187"/>
  <c r="J44" i="187"/>
  <c r="K44" i="187"/>
  <c r="L44" i="187"/>
  <c r="D45" i="187"/>
  <c r="E45" i="187"/>
  <c r="H45" i="187"/>
  <c r="I45" i="187"/>
  <c r="J45" i="187"/>
  <c r="K45" i="187"/>
  <c r="L45" i="187" s="1"/>
  <c r="D46" i="187"/>
  <c r="E46" i="187"/>
  <c r="H46" i="187"/>
  <c r="I46" i="187"/>
  <c r="J46" i="187"/>
  <c r="K46" i="187"/>
  <c r="L46" i="187"/>
  <c r="D47" i="187"/>
  <c r="E47" i="187"/>
  <c r="H47" i="187"/>
  <c r="I47" i="187"/>
  <c r="J47" i="187"/>
  <c r="K47" i="187"/>
  <c r="L47" i="187" s="1"/>
  <c r="D48" i="187"/>
  <c r="E48" i="187"/>
  <c r="H48" i="187"/>
  <c r="I48" i="187"/>
  <c r="J48" i="187"/>
  <c r="K48" i="187"/>
  <c r="L48" i="187"/>
  <c r="D49" i="187"/>
  <c r="E49" i="187"/>
  <c r="H49" i="187"/>
  <c r="I49" i="187"/>
  <c r="J49" i="187"/>
  <c r="K49" i="187"/>
  <c r="L49" i="187" s="1"/>
  <c r="D50" i="187"/>
  <c r="E50" i="187"/>
  <c r="H50" i="187"/>
  <c r="I50" i="187"/>
  <c r="J50" i="187"/>
  <c r="K50" i="187"/>
  <c r="L50" i="187"/>
  <c r="D51" i="187"/>
  <c r="E51" i="187"/>
  <c r="H51" i="187"/>
  <c r="I51" i="187"/>
  <c r="J51" i="187"/>
  <c r="K51" i="187"/>
  <c r="L51" i="187" s="1"/>
  <c r="D52" i="187"/>
  <c r="E52" i="187"/>
  <c r="H52" i="187"/>
  <c r="I52" i="187"/>
  <c r="J52" i="187"/>
  <c r="K52" i="187"/>
  <c r="L52" i="187"/>
  <c r="D53" i="187"/>
  <c r="E53" i="187"/>
  <c r="H53" i="187"/>
  <c r="I53" i="187"/>
  <c r="J53" i="187"/>
  <c r="K53" i="187"/>
  <c r="L53" i="187" s="1"/>
  <c r="D54" i="187"/>
  <c r="E54" i="187"/>
  <c r="H54" i="187"/>
  <c r="I54" i="187"/>
  <c r="J54" i="187"/>
  <c r="K54" i="187"/>
  <c r="L54" i="187"/>
  <c r="D55" i="187"/>
  <c r="E55" i="187"/>
  <c r="H55" i="187"/>
  <c r="I55" i="187"/>
  <c r="J55" i="187"/>
  <c r="K55" i="187"/>
  <c r="L55" i="187" s="1"/>
  <c r="D56" i="187"/>
  <c r="E56" i="187"/>
  <c r="H56" i="187"/>
  <c r="I56" i="187"/>
  <c r="J56" i="187"/>
  <c r="K56" i="187"/>
  <c r="L56" i="187"/>
  <c r="D57" i="187"/>
  <c r="E57" i="187"/>
  <c r="H57" i="187"/>
  <c r="I57" i="187"/>
  <c r="J57" i="187"/>
  <c r="K57" i="187"/>
  <c r="L57" i="187" s="1"/>
  <c r="D58" i="187"/>
  <c r="E58" i="187"/>
  <c r="H58" i="187"/>
  <c r="I58" i="187"/>
  <c r="J58" i="187"/>
  <c r="K58" i="187"/>
  <c r="L58" i="187"/>
  <c r="D59" i="187"/>
  <c r="E59" i="187"/>
  <c r="H59" i="187"/>
  <c r="I59" i="187"/>
  <c r="J59" i="187"/>
  <c r="K59" i="187"/>
  <c r="L59" i="187" s="1"/>
  <c r="D60" i="187"/>
  <c r="E60" i="187"/>
  <c r="H60" i="187"/>
  <c r="I60" i="187"/>
  <c r="J60" i="187"/>
  <c r="K60" i="187"/>
  <c r="L60" i="187"/>
  <c r="F4" i="186"/>
  <c r="G4" i="186"/>
  <c r="J4" i="186"/>
  <c r="K4" i="186"/>
  <c r="B8" i="186"/>
  <c r="B7" i="186" s="1"/>
  <c r="C8" i="186"/>
  <c r="C7" i="186" s="1"/>
  <c r="D8" i="186"/>
  <c r="E8" i="186"/>
  <c r="F8" i="186"/>
  <c r="F7" i="186" s="1"/>
  <c r="G8" i="186"/>
  <c r="G7" i="186" s="1"/>
  <c r="G6" i="186" s="1"/>
  <c r="I8" i="186"/>
  <c r="J8" i="186"/>
  <c r="K8" i="186"/>
  <c r="L8" i="186" s="1"/>
  <c r="D9" i="186"/>
  <c r="E9" i="186"/>
  <c r="H9" i="186"/>
  <c r="I9" i="186"/>
  <c r="J9" i="186"/>
  <c r="K9" i="186"/>
  <c r="L9" i="186"/>
  <c r="D10" i="186"/>
  <c r="E10" i="186"/>
  <c r="H10" i="186"/>
  <c r="I10" i="186"/>
  <c r="J10" i="186"/>
  <c r="K10" i="186"/>
  <c r="L10" i="186" s="1"/>
  <c r="D11" i="186"/>
  <c r="E11" i="186"/>
  <c r="H11" i="186"/>
  <c r="I11" i="186"/>
  <c r="J11" i="186"/>
  <c r="K11" i="186"/>
  <c r="L11" i="186"/>
  <c r="D12" i="186"/>
  <c r="E12" i="186"/>
  <c r="H12" i="186"/>
  <c r="I12" i="186"/>
  <c r="J12" i="186"/>
  <c r="K12" i="186"/>
  <c r="L12" i="186" s="1"/>
  <c r="D13" i="186"/>
  <c r="E13" i="186"/>
  <c r="H13" i="186"/>
  <c r="I13" i="186"/>
  <c r="J13" i="186"/>
  <c r="K13" i="186"/>
  <c r="L13" i="186"/>
  <c r="D14" i="186"/>
  <c r="E14" i="186"/>
  <c r="H14" i="186"/>
  <c r="I14" i="186"/>
  <c r="J14" i="186"/>
  <c r="K14" i="186"/>
  <c r="L14" i="186" s="1"/>
  <c r="D15" i="186"/>
  <c r="E15" i="186"/>
  <c r="H15" i="186"/>
  <c r="I15" i="186"/>
  <c r="J15" i="186"/>
  <c r="K15" i="186"/>
  <c r="L15" i="186"/>
  <c r="D16" i="186"/>
  <c r="E16" i="186"/>
  <c r="H16" i="186"/>
  <c r="I16" i="186"/>
  <c r="J16" i="186"/>
  <c r="K16" i="186"/>
  <c r="L16" i="186" s="1"/>
  <c r="D17" i="186"/>
  <c r="E17" i="186"/>
  <c r="H17" i="186"/>
  <c r="I17" i="186"/>
  <c r="J17" i="186"/>
  <c r="K17" i="186"/>
  <c r="L17" i="186"/>
  <c r="B18" i="186"/>
  <c r="C18" i="186"/>
  <c r="D18" i="186" s="1"/>
  <c r="E18" i="186"/>
  <c r="F18" i="186"/>
  <c r="G18" i="186"/>
  <c r="H18" i="186" s="1"/>
  <c r="I18" i="186"/>
  <c r="J18" i="186"/>
  <c r="K18" i="186"/>
  <c r="L18" i="186" s="1"/>
  <c r="D19" i="186"/>
  <c r="E19" i="186"/>
  <c r="H19" i="186"/>
  <c r="I19" i="186"/>
  <c r="J19" i="186"/>
  <c r="K19" i="186"/>
  <c r="L19" i="186"/>
  <c r="D20" i="186"/>
  <c r="E20" i="186"/>
  <c r="H20" i="186"/>
  <c r="I20" i="186"/>
  <c r="J20" i="186"/>
  <c r="K20" i="186"/>
  <c r="L20" i="186" s="1"/>
  <c r="D21" i="186"/>
  <c r="E21" i="186"/>
  <c r="H21" i="186"/>
  <c r="I21" i="186"/>
  <c r="J21" i="186"/>
  <c r="K21" i="186"/>
  <c r="L21" i="186"/>
  <c r="D22" i="186"/>
  <c r="E22" i="186"/>
  <c r="H22" i="186"/>
  <c r="I22" i="186"/>
  <c r="J22" i="186"/>
  <c r="K22" i="186"/>
  <c r="L22" i="186" s="1"/>
  <c r="D23" i="186"/>
  <c r="E23" i="186"/>
  <c r="H23" i="186"/>
  <c r="I23" i="186"/>
  <c r="J23" i="186"/>
  <c r="K23" i="186"/>
  <c r="L23" i="186"/>
  <c r="D24" i="186"/>
  <c r="E24" i="186"/>
  <c r="H24" i="186"/>
  <c r="I24" i="186"/>
  <c r="J24" i="186"/>
  <c r="K24" i="186"/>
  <c r="L24" i="186" s="1"/>
  <c r="D25" i="186"/>
  <c r="E25" i="186"/>
  <c r="H25" i="186"/>
  <c r="I25" i="186"/>
  <c r="J25" i="186"/>
  <c r="K25" i="186"/>
  <c r="L25" i="186"/>
  <c r="D26" i="186"/>
  <c r="E26" i="186"/>
  <c r="H26" i="186"/>
  <c r="I26" i="186"/>
  <c r="J26" i="186"/>
  <c r="K26" i="186"/>
  <c r="L26" i="186" s="1"/>
  <c r="D27" i="186"/>
  <c r="E27" i="186"/>
  <c r="H27" i="186"/>
  <c r="I27" i="186"/>
  <c r="J27" i="186"/>
  <c r="K27" i="186"/>
  <c r="L27" i="186"/>
  <c r="D28" i="186"/>
  <c r="E28" i="186"/>
  <c r="H28" i="186"/>
  <c r="I28" i="186"/>
  <c r="J28" i="186"/>
  <c r="K28" i="186"/>
  <c r="L28" i="186" s="1"/>
  <c r="D29" i="186"/>
  <c r="E29" i="186"/>
  <c r="H29" i="186"/>
  <c r="I29" i="186"/>
  <c r="J29" i="186"/>
  <c r="K29" i="186"/>
  <c r="L29" i="186"/>
  <c r="D30" i="186"/>
  <c r="E30" i="186"/>
  <c r="H30" i="186"/>
  <c r="I30" i="186"/>
  <c r="J30" i="186"/>
  <c r="K30" i="186"/>
  <c r="L30" i="186" s="1"/>
  <c r="D31" i="186"/>
  <c r="E31" i="186"/>
  <c r="H31" i="186"/>
  <c r="I31" i="186"/>
  <c r="J31" i="186"/>
  <c r="K31" i="186"/>
  <c r="L31" i="186"/>
  <c r="D32" i="186"/>
  <c r="E32" i="186"/>
  <c r="H32" i="186"/>
  <c r="I32" i="186"/>
  <c r="J32" i="186"/>
  <c r="K32" i="186"/>
  <c r="L32" i="186" s="1"/>
  <c r="D33" i="186"/>
  <c r="E33" i="186"/>
  <c r="H33" i="186"/>
  <c r="I33" i="186"/>
  <c r="J33" i="186"/>
  <c r="K33" i="186"/>
  <c r="L33" i="186"/>
  <c r="D34" i="186"/>
  <c r="E34" i="186"/>
  <c r="H34" i="186"/>
  <c r="I34" i="186"/>
  <c r="J34" i="186"/>
  <c r="K34" i="186"/>
  <c r="L34" i="186" s="1"/>
  <c r="D35" i="186"/>
  <c r="E35" i="186"/>
  <c r="H35" i="186"/>
  <c r="I35" i="186"/>
  <c r="J35" i="186"/>
  <c r="K35" i="186"/>
  <c r="L35" i="186"/>
  <c r="B36" i="186"/>
  <c r="C36" i="186"/>
  <c r="D36" i="186" s="1"/>
  <c r="E36" i="186"/>
  <c r="F36" i="186"/>
  <c r="G36" i="186"/>
  <c r="H36" i="186" s="1"/>
  <c r="I36" i="186"/>
  <c r="J36" i="186"/>
  <c r="K36" i="186"/>
  <c r="L36" i="186" s="1"/>
  <c r="D37" i="186"/>
  <c r="E37" i="186"/>
  <c r="H37" i="186"/>
  <c r="I37" i="186"/>
  <c r="J37" i="186"/>
  <c r="K37" i="186"/>
  <c r="L37" i="186"/>
  <c r="D38" i="186"/>
  <c r="E38" i="186"/>
  <c r="H38" i="186"/>
  <c r="I38" i="186"/>
  <c r="J38" i="186"/>
  <c r="K38" i="186"/>
  <c r="L38" i="186" s="1"/>
  <c r="B39" i="186"/>
  <c r="E39" i="186" s="1"/>
  <c r="C39" i="186"/>
  <c r="D39" i="186"/>
  <c r="F39" i="186"/>
  <c r="I39" i="186" s="1"/>
  <c r="G39" i="186"/>
  <c r="H39" i="186"/>
  <c r="J39" i="186"/>
  <c r="K39" i="186"/>
  <c r="L39" i="186"/>
  <c r="D40" i="186"/>
  <c r="E40" i="186"/>
  <c r="H40" i="186"/>
  <c r="I40" i="186"/>
  <c r="J40" i="186"/>
  <c r="K40" i="186"/>
  <c r="L40" i="186" s="1"/>
  <c r="D41" i="186"/>
  <c r="E41" i="186"/>
  <c r="H41" i="186"/>
  <c r="I41" i="186"/>
  <c r="J41" i="186"/>
  <c r="K41" i="186"/>
  <c r="L41" i="186"/>
  <c r="D42" i="186"/>
  <c r="E42" i="186"/>
  <c r="H42" i="186"/>
  <c r="I42" i="186"/>
  <c r="J42" i="186"/>
  <c r="K42" i="186"/>
  <c r="L42" i="186" s="1"/>
  <c r="D43" i="186"/>
  <c r="E43" i="186"/>
  <c r="H43" i="186"/>
  <c r="I43" i="186"/>
  <c r="J43" i="186"/>
  <c r="K43" i="186"/>
  <c r="L43" i="186"/>
  <c r="D44" i="186"/>
  <c r="E44" i="186"/>
  <c r="H44" i="186"/>
  <c r="I44" i="186"/>
  <c r="J44" i="186"/>
  <c r="K44" i="186"/>
  <c r="L44" i="186" s="1"/>
  <c r="D45" i="186"/>
  <c r="E45" i="186"/>
  <c r="H45" i="186"/>
  <c r="I45" i="186"/>
  <c r="J45" i="186"/>
  <c r="K45" i="186"/>
  <c r="L45" i="186"/>
  <c r="D46" i="186"/>
  <c r="E46" i="186"/>
  <c r="H46" i="186"/>
  <c r="I46" i="186"/>
  <c r="J46" i="186"/>
  <c r="K46" i="186"/>
  <c r="L46" i="186" s="1"/>
  <c r="D47" i="186"/>
  <c r="E47" i="186"/>
  <c r="H47" i="186"/>
  <c r="I47" i="186"/>
  <c r="J47" i="186"/>
  <c r="K47" i="186"/>
  <c r="L47" i="186"/>
  <c r="D48" i="186"/>
  <c r="E48" i="186"/>
  <c r="H48" i="186"/>
  <c r="I48" i="186"/>
  <c r="J48" i="186"/>
  <c r="K48" i="186"/>
  <c r="L48" i="186" s="1"/>
  <c r="D49" i="186"/>
  <c r="E49" i="186"/>
  <c r="H49" i="186"/>
  <c r="I49" i="186"/>
  <c r="J49" i="186"/>
  <c r="K49" i="186"/>
  <c r="L49" i="186"/>
  <c r="D50" i="186"/>
  <c r="E50" i="186"/>
  <c r="H50" i="186"/>
  <c r="I50" i="186"/>
  <c r="J50" i="186"/>
  <c r="K50" i="186"/>
  <c r="L50" i="186" s="1"/>
  <c r="D51" i="186"/>
  <c r="E51" i="186"/>
  <c r="H51" i="186"/>
  <c r="I51" i="186"/>
  <c r="J51" i="186"/>
  <c r="K51" i="186"/>
  <c r="L51" i="186"/>
  <c r="D52" i="186"/>
  <c r="E52" i="186"/>
  <c r="H52" i="186"/>
  <c r="I52" i="186"/>
  <c r="J52" i="186"/>
  <c r="K52" i="186"/>
  <c r="L52" i="186" s="1"/>
  <c r="D53" i="186"/>
  <c r="E53" i="186"/>
  <c r="H53" i="186"/>
  <c r="I53" i="186"/>
  <c r="J53" i="186"/>
  <c r="K53" i="186"/>
  <c r="L53" i="186"/>
  <c r="D54" i="186"/>
  <c r="E54" i="186"/>
  <c r="H54" i="186"/>
  <c r="I54" i="186"/>
  <c r="J54" i="186"/>
  <c r="K54" i="186"/>
  <c r="L54" i="186" s="1"/>
  <c r="D55" i="186"/>
  <c r="E55" i="186"/>
  <c r="H55" i="186"/>
  <c r="I55" i="186"/>
  <c r="J55" i="186"/>
  <c r="K55" i="186"/>
  <c r="L55" i="186"/>
  <c r="D56" i="186"/>
  <c r="E56" i="186"/>
  <c r="H56" i="186"/>
  <c r="I56" i="186"/>
  <c r="J56" i="186"/>
  <c r="K56" i="186"/>
  <c r="L56" i="186" s="1"/>
  <c r="D57" i="186"/>
  <c r="E57" i="186"/>
  <c r="H57" i="186"/>
  <c r="I57" i="186"/>
  <c r="J57" i="186"/>
  <c r="K57" i="186"/>
  <c r="L57" i="186"/>
  <c r="D58" i="186"/>
  <c r="E58" i="186"/>
  <c r="H58" i="186"/>
  <c r="I58" i="186"/>
  <c r="J58" i="186"/>
  <c r="K58" i="186"/>
  <c r="L58" i="186" s="1"/>
  <c r="D59" i="186"/>
  <c r="E59" i="186"/>
  <c r="H59" i="186"/>
  <c r="I59" i="186"/>
  <c r="J59" i="186"/>
  <c r="K59" i="186"/>
  <c r="L59" i="186"/>
  <c r="D60" i="186"/>
  <c r="E60" i="186"/>
  <c r="H60" i="186"/>
  <c r="I60" i="186"/>
  <c r="J60" i="186"/>
  <c r="K60" i="186"/>
  <c r="L60" i="186" s="1"/>
  <c r="B61" i="186"/>
  <c r="E61" i="186" s="1"/>
  <c r="C61" i="186"/>
  <c r="D61" i="186"/>
  <c r="F61" i="186"/>
  <c r="I61" i="186" s="1"/>
  <c r="G61" i="186"/>
  <c r="H61" i="186"/>
  <c r="J61" i="186"/>
  <c r="K61" i="186"/>
  <c r="L61" i="186"/>
  <c r="D62" i="186"/>
  <c r="E62" i="186"/>
  <c r="H62" i="186"/>
  <c r="I62" i="186"/>
  <c r="J62" i="186"/>
  <c r="K62" i="186"/>
  <c r="L62" i="186" s="1"/>
  <c r="D63" i="186"/>
  <c r="E63" i="186"/>
  <c r="H63" i="186"/>
  <c r="I63" i="186"/>
  <c r="J63" i="186"/>
  <c r="K63" i="186"/>
  <c r="L63" i="186"/>
  <c r="F4" i="185"/>
  <c r="G4" i="185"/>
  <c r="J4" i="185"/>
  <c r="K4" i="185"/>
  <c r="B9" i="185"/>
  <c r="C9" i="185"/>
  <c r="D9" i="185"/>
  <c r="F9" i="185"/>
  <c r="G9" i="185"/>
  <c r="H9" i="185" s="1"/>
  <c r="K9" i="185"/>
  <c r="B10" i="185"/>
  <c r="C10" i="185"/>
  <c r="D10" i="185" s="1"/>
  <c r="F10" i="185"/>
  <c r="G10" i="185"/>
  <c r="J10" i="185"/>
  <c r="B11" i="185"/>
  <c r="C11" i="185"/>
  <c r="D11" i="185" s="1"/>
  <c r="F11" i="185"/>
  <c r="I11" i="185" s="1"/>
  <c r="G11" i="185"/>
  <c r="H11" i="185"/>
  <c r="K11" i="185"/>
  <c r="B12" i="185"/>
  <c r="J12" i="185" s="1"/>
  <c r="C12" i="185"/>
  <c r="F12" i="185"/>
  <c r="G12" i="185"/>
  <c r="I12" i="185"/>
  <c r="K12" i="185"/>
  <c r="B13" i="185"/>
  <c r="C13" i="185"/>
  <c r="D13" i="185" s="1"/>
  <c r="F13" i="185"/>
  <c r="I13" i="185" s="1"/>
  <c r="G13" i="185"/>
  <c r="H13" i="185"/>
  <c r="B14" i="185"/>
  <c r="J14" i="185" s="1"/>
  <c r="C14" i="185"/>
  <c r="E14" i="185"/>
  <c r="F14" i="185"/>
  <c r="G14" i="185"/>
  <c r="H14" i="185" s="1"/>
  <c r="B15" i="185"/>
  <c r="E15" i="185" s="1"/>
  <c r="C15" i="185"/>
  <c r="D15" i="185"/>
  <c r="F15" i="185"/>
  <c r="G15" i="185"/>
  <c r="H15" i="185" s="1"/>
  <c r="J15" i="185"/>
  <c r="B16" i="185"/>
  <c r="C16" i="185"/>
  <c r="D16" i="185" s="1"/>
  <c r="F16" i="185"/>
  <c r="G16" i="185"/>
  <c r="H16" i="185" s="1"/>
  <c r="J16" i="185"/>
  <c r="B17" i="185"/>
  <c r="E17" i="185" s="1"/>
  <c r="C17" i="185"/>
  <c r="D17" i="185"/>
  <c r="F17" i="185"/>
  <c r="G17" i="185"/>
  <c r="H17" i="185" s="1"/>
  <c r="K17" i="185"/>
  <c r="B19" i="185"/>
  <c r="C19" i="185"/>
  <c r="D19" i="185" s="1"/>
  <c r="F19" i="185"/>
  <c r="G19" i="185"/>
  <c r="H19" i="185"/>
  <c r="B20" i="185"/>
  <c r="J20" i="185" s="1"/>
  <c r="C20" i="185"/>
  <c r="E20" i="185"/>
  <c r="F20" i="185"/>
  <c r="G20" i="185"/>
  <c r="H20" i="185" s="1"/>
  <c r="B21" i="185"/>
  <c r="E21" i="185" s="1"/>
  <c r="C21" i="185"/>
  <c r="D21" i="185"/>
  <c r="F21" i="185"/>
  <c r="G21" i="185"/>
  <c r="H21" i="185" s="1"/>
  <c r="J21" i="185"/>
  <c r="B22" i="185"/>
  <c r="C22" i="185"/>
  <c r="D22" i="185" s="1"/>
  <c r="F22" i="185"/>
  <c r="G22" i="185"/>
  <c r="H22" i="185" s="1"/>
  <c r="J22" i="185"/>
  <c r="B23" i="185"/>
  <c r="E23" i="185" s="1"/>
  <c r="C23" i="185"/>
  <c r="D23" i="185"/>
  <c r="F23" i="185"/>
  <c r="G23" i="185"/>
  <c r="H23" i="185" s="1"/>
  <c r="K23" i="185"/>
  <c r="B24" i="185"/>
  <c r="C24" i="185"/>
  <c r="D24" i="185" s="1"/>
  <c r="F24" i="185"/>
  <c r="G24" i="185"/>
  <c r="J24" i="185"/>
  <c r="B25" i="185"/>
  <c r="C25" i="185"/>
  <c r="D25" i="185" s="1"/>
  <c r="F25" i="185"/>
  <c r="I25" i="185" s="1"/>
  <c r="G25" i="185"/>
  <c r="H25" i="185"/>
  <c r="K25" i="185"/>
  <c r="B26" i="185"/>
  <c r="J26" i="185" s="1"/>
  <c r="C26" i="185"/>
  <c r="F26" i="185"/>
  <c r="G26" i="185"/>
  <c r="I26" i="185"/>
  <c r="K26" i="185"/>
  <c r="B27" i="185"/>
  <c r="C27" i="185"/>
  <c r="D27" i="185" s="1"/>
  <c r="F27" i="185"/>
  <c r="I27" i="185" s="1"/>
  <c r="G27" i="185"/>
  <c r="H27" i="185"/>
  <c r="B28" i="185"/>
  <c r="J28" i="185" s="1"/>
  <c r="C28" i="185"/>
  <c r="E28" i="185"/>
  <c r="F28" i="185"/>
  <c r="G28" i="185"/>
  <c r="H28" i="185" s="1"/>
  <c r="B29" i="185"/>
  <c r="E29" i="185" s="1"/>
  <c r="C29" i="185"/>
  <c r="D29" i="185"/>
  <c r="F29" i="185"/>
  <c r="G29" i="185"/>
  <c r="H29" i="185" s="1"/>
  <c r="J29" i="185"/>
  <c r="B30" i="185"/>
  <c r="C30" i="185"/>
  <c r="D30" i="185" s="1"/>
  <c r="F30" i="185"/>
  <c r="G30" i="185"/>
  <c r="H30" i="185" s="1"/>
  <c r="J30" i="185"/>
  <c r="B31" i="185"/>
  <c r="E31" i="185" s="1"/>
  <c r="C31" i="185"/>
  <c r="D31" i="185"/>
  <c r="F31" i="185"/>
  <c r="G31" i="185"/>
  <c r="H31" i="185" s="1"/>
  <c r="K31" i="185"/>
  <c r="B32" i="185"/>
  <c r="C32" i="185"/>
  <c r="D32" i="185" s="1"/>
  <c r="F32" i="185"/>
  <c r="G32" i="185"/>
  <c r="J32" i="185"/>
  <c r="B33" i="185"/>
  <c r="C33" i="185"/>
  <c r="D33" i="185" s="1"/>
  <c r="F33" i="185"/>
  <c r="I33" i="185" s="1"/>
  <c r="G33" i="185"/>
  <c r="H33" i="185"/>
  <c r="K33" i="185"/>
  <c r="B35" i="185"/>
  <c r="C35" i="185"/>
  <c r="E35" i="185"/>
  <c r="F35" i="185"/>
  <c r="G35" i="185"/>
  <c r="J35" i="185"/>
  <c r="B36" i="185"/>
  <c r="E36" i="185" s="1"/>
  <c r="C36" i="185"/>
  <c r="D36" i="185"/>
  <c r="F36" i="185"/>
  <c r="G36" i="185"/>
  <c r="H36" i="185" s="1"/>
  <c r="J36" i="185"/>
  <c r="B38" i="185"/>
  <c r="C38" i="185"/>
  <c r="D38" i="185" s="1"/>
  <c r="F38" i="185"/>
  <c r="G38" i="185"/>
  <c r="H38" i="185"/>
  <c r="K38" i="185"/>
  <c r="B39" i="185"/>
  <c r="C39" i="185"/>
  <c r="E39" i="185"/>
  <c r="F39" i="185"/>
  <c r="G39" i="185"/>
  <c r="H39" i="185" s="1"/>
  <c r="J39" i="185"/>
  <c r="B40" i="185"/>
  <c r="E40" i="185" s="1"/>
  <c r="C40" i="185"/>
  <c r="D40" i="185"/>
  <c r="F40" i="185"/>
  <c r="G40" i="185"/>
  <c r="H40" i="185" s="1"/>
  <c r="J40" i="185"/>
  <c r="B41" i="185"/>
  <c r="C41" i="185"/>
  <c r="D41" i="185" s="1"/>
  <c r="F41" i="185"/>
  <c r="J41" i="185" s="1"/>
  <c r="G41" i="185"/>
  <c r="I41" i="185"/>
  <c r="K41" i="185"/>
  <c r="B42" i="185"/>
  <c r="C42" i="185"/>
  <c r="D42" i="185" s="1"/>
  <c r="F42" i="185"/>
  <c r="I42" i="185" s="1"/>
  <c r="G42" i="185"/>
  <c r="H42" i="185"/>
  <c r="K42" i="185"/>
  <c r="B43" i="185"/>
  <c r="C43" i="185"/>
  <c r="E43" i="185"/>
  <c r="F43" i="185"/>
  <c r="G43" i="185"/>
  <c r="H43" i="185" s="1"/>
  <c r="J43" i="185"/>
  <c r="B44" i="185"/>
  <c r="E44" i="185" s="1"/>
  <c r="C44" i="185"/>
  <c r="D44" i="185"/>
  <c r="F44" i="185"/>
  <c r="G44" i="185"/>
  <c r="H44" i="185" s="1"/>
  <c r="J44" i="185"/>
  <c r="B45" i="185"/>
  <c r="C45" i="185"/>
  <c r="D45" i="185" s="1"/>
  <c r="F45" i="185"/>
  <c r="J45" i="185" s="1"/>
  <c r="G45" i="185"/>
  <c r="I45" i="185"/>
  <c r="K45" i="185"/>
  <c r="B46" i="185"/>
  <c r="C46" i="185"/>
  <c r="D46" i="185" s="1"/>
  <c r="F46" i="185"/>
  <c r="I46" i="185" s="1"/>
  <c r="G46" i="185"/>
  <c r="H46" i="185"/>
  <c r="K46" i="185"/>
  <c r="B47" i="185"/>
  <c r="C47" i="185"/>
  <c r="E47" i="185"/>
  <c r="F47" i="185"/>
  <c r="G47" i="185"/>
  <c r="H47" i="185" s="1"/>
  <c r="J47" i="185"/>
  <c r="B48" i="185"/>
  <c r="E48" i="185" s="1"/>
  <c r="C48" i="185"/>
  <c r="D48" i="185"/>
  <c r="F48" i="185"/>
  <c r="G48" i="185"/>
  <c r="H48" i="185" s="1"/>
  <c r="J48" i="185"/>
  <c r="B49" i="185"/>
  <c r="C49" i="185"/>
  <c r="D49" i="185" s="1"/>
  <c r="F49" i="185"/>
  <c r="J49" i="185" s="1"/>
  <c r="G49" i="185"/>
  <c r="I49" i="185"/>
  <c r="K49" i="185"/>
  <c r="B50" i="185"/>
  <c r="C50" i="185"/>
  <c r="D50" i="185" s="1"/>
  <c r="F50" i="185"/>
  <c r="I50" i="185" s="1"/>
  <c r="G50" i="185"/>
  <c r="H50" i="185"/>
  <c r="K50" i="185"/>
  <c r="B51" i="185"/>
  <c r="C51" i="185"/>
  <c r="E51" i="185"/>
  <c r="F51" i="185"/>
  <c r="G51" i="185"/>
  <c r="H51" i="185" s="1"/>
  <c r="J51" i="185"/>
  <c r="B52" i="185"/>
  <c r="E52" i="185" s="1"/>
  <c r="C52" i="185"/>
  <c r="D52" i="185"/>
  <c r="F52" i="185"/>
  <c r="G52" i="185"/>
  <c r="H52" i="185" s="1"/>
  <c r="J52" i="185"/>
  <c r="B53" i="185"/>
  <c r="C53" i="185"/>
  <c r="D53" i="185" s="1"/>
  <c r="F53" i="185"/>
  <c r="J53" i="185" s="1"/>
  <c r="G53" i="185"/>
  <c r="I53" i="185"/>
  <c r="K53" i="185"/>
  <c r="B54" i="185"/>
  <c r="C54" i="185"/>
  <c r="D54" i="185" s="1"/>
  <c r="F54" i="185"/>
  <c r="I54" i="185" s="1"/>
  <c r="G54" i="185"/>
  <c r="H54" i="185"/>
  <c r="K54" i="185"/>
  <c r="B55" i="185"/>
  <c r="C55" i="185"/>
  <c r="E55" i="185"/>
  <c r="F55" i="185"/>
  <c r="G55" i="185"/>
  <c r="H55" i="185" s="1"/>
  <c r="J55" i="185"/>
  <c r="B56" i="185"/>
  <c r="E56" i="185" s="1"/>
  <c r="C56" i="185"/>
  <c r="D56" i="185"/>
  <c r="F56" i="185"/>
  <c r="G56" i="185"/>
  <c r="H56" i="185" s="1"/>
  <c r="J56" i="185"/>
  <c r="B57" i="185"/>
  <c r="C57" i="185"/>
  <c r="D57" i="185" s="1"/>
  <c r="F57" i="185"/>
  <c r="J57" i="185" s="1"/>
  <c r="G57" i="185"/>
  <c r="I57" i="185"/>
  <c r="K57" i="185"/>
  <c r="B58" i="185"/>
  <c r="C58" i="185"/>
  <c r="D58" i="185" s="1"/>
  <c r="F58" i="185"/>
  <c r="I58" i="185" s="1"/>
  <c r="G58" i="185"/>
  <c r="H58" i="185"/>
  <c r="K58" i="185"/>
  <c r="F4" i="184"/>
  <c r="G4" i="184"/>
  <c r="J4" i="184"/>
  <c r="K4" i="184"/>
  <c r="B7" i="184"/>
  <c r="F7" i="184"/>
  <c r="J7" i="184"/>
  <c r="B8" i="184"/>
  <c r="C8" i="184"/>
  <c r="E8" i="184"/>
  <c r="F8" i="184"/>
  <c r="G8" i="184"/>
  <c r="J8" i="184"/>
  <c r="D9" i="184"/>
  <c r="E9" i="184"/>
  <c r="H9" i="184"/>
  <c r="I9" i="184"/>
  <c r="J9" i="184"/>
  <c r="K9" i="184"/>
  <c r="L9" i="184"/>
  <c r="D10" i="184"/>
  <c r="E10" i="184"/>
  <c r="H10" i="184"/>
  <c r="I10" i="184"/>
  <c r="J10" i="184"/>
  <c r="K10" i="184"/>
  <c r="L10" i="184" s="1"/>
  <c r="D11" i="184"/>
  <c r="E11" i="184"/>
  <c r="H11" i="184"/>
  <c r="I11" i="184"/>
  <c r="J11" i="184"/>
  <c r="K11" i="184"/>
  <c r="L11" i="184"/>
  <c r="D12" i="184"/>
  <c r="E12" i="184"/>
  <c r="H12" i="184"/>
  <c r="I12" i="184"/>
  <c r="J12" i="184"/>
  <c r="K12" i="184"/>
  <c r="L12" i="184" s="1"/>
  <c r="D13" i="184"/>
  <c r="E13" i="184"/>
  <c r="H13" i="184"/>
  <c r="I13" i="184"/>
  <c r="J13" i="184"/>
  <c r="K13" i="184"/>
  <c r="L13" i="184"/>
  <c r="D14" i="184"/>
  <c r="E14" i="184"/>
  <c r="H14" i="184"/>
  <c r="I14" i="184"/>
  <c r="J14" i="184"/>
  <c r="K14" i="184"/>
  <c r="L14" i="184" s="1"/>
  <c r="D15" i="184"/>
  <c r="E15" i="184"/>
  <c r="H15" i="184"/>
  <c r="I15" i="184"/>
  <c r="J15" i="184"/>
  <c r="K15" i="184"/>
  <c r="L15" i="184"/>
  <c r="D16" i="184"/>
  <c r="E16" i="184"/>
  <c r="H16" i="184"/>
  <c r="I16" i="184"/>
  <c r="J16" i="184"/>
  <c r="K16" i="184"/>
  <c r="L16" i="184" s="1"/>
  <c r="D17" i="184"/>
  <c r="E17" i="184"/>
  <c r="H17" i="184"/>
  <c r="I17" i="184"/>
  <c r="J17" i="184"/>
  <c r="K17" i="184"/>
  <c r="L17" i="184"/>
  <c r="B18" i="184"/>
  <c r="C18" i="184"/>
  <c r="D18" i="184" s="1"/>
  <c r="F18" i="184"/>
  <c r="G18" i="184"/>
  <c r="H18" i="184" s="1"/>
  <c r="I18" i="184"/>
  <c r="J18" i="184"/>
  <c r="K18" i="184"/>
  <c r="L18" i="184" s="1"/>
  <c r="D19" i="184"/>
  <c r="E19" i="184"/>
  <c r="H19" i="184"/>
  <c r="I19" i="184"/>
  <c r="J19" i="184"/>
  <c r="K19" i="184"/>
  <c r="L19" i="184"/>
  <c r="D20" i="184"/>
  <c r="E20" i="184"/>
  <c r="H20" i="184"/>
  <c r="I20" i="184"/>
  <c r="J20" i="184"/>
  <c r="K20" i="184"/>
  <c r="L20" i="184" s="1"/>
  <c r="D21" i="184"/>
  <c r="E21" i="184"/>
  <c r="H21" i="184"/>
  <c r="I21" i="184"/>
  <c r="J21" i="184"/>
  <c r="K21" i="184"/>
  <c r="L21" i="184"/>
  <c r="D22" i="184"/>
  <c r="E22" i="184"/>
  <c r="H22" i="184"/>
  <c r="I22" i="184"/>
  <c r="J22" i="184"/>
  <c r="K22" i="184"/>
  <c r="L22" i="184" s="1"/>
  <c r="D23" i="184"/>
  <c r="E23" i="184"/>
  <c r="H23" i="184"/>
  <c r="I23" i="184"/>
  <c r="J23" i="184"/>
  <c r="K23" i="184"/>
  <c r="L23" i="184"/>
  <c r="D24" i="184"/>
  <c r="E24" i="184"/>
  <c r="H24" i="184"/>
  <c r="I24" i="184"/>
  <c r="J24" i="184"/>
  <c r="K24" i="184"/>
  <c r="L24" i="184" s="1"/>
  <c r="D25" i="184"/>
  <c r="E25" i="184"/>
  <c r="H25" i="184"/>
  <c r="I25" i="184"/>
  <c r="J25" i="184"/>
  <c r="K25" i="184"/>
  <c r="L25" i="184"/>
  <c r="D26" i="184"/>
  <c r="E26" i="184"/>
  <c r="H26" i="184"/>
  <c r="I26" i="184"/>
  <c r="J26" i="184"/>
  <c r="K26" i="184"/>
  <c r="L26" i="184" s="1"/>
  <c r="D27" i="184"/>
  <c r="E27" i="184"/>
  <c r="H27" i="184"/>
  <c r="I27" i="184"/>
  <c r="J27" i="184"/>
  <c r="K27" i="184"/>
  <c r="L27" i="184"/>
  <c r="D28" i="184"/>
  <c r="E28" i="184"/>
  <c r="H28" i="184"/>
  <c r="I28" i="184"/>
  <c r="J28" i="184"/>
  <c r="K28" i="184"/>
  <c r="L28" i="184" s="1"/>
  <c r="D29" i="184"/>
  <c r="E29" i="184"/>
  <c r="H29" i="184"/>
  <c r="I29" i="184"/>
  <c r="J29" i="184"/>
  <c r="K29" i="184"/>
  <c r="L29" i="184"/>
  <c r="D30" i="184"/>
  <c r="E30" i="184"/>
  <c r="H30" i="184"/>
  <c r="I30" i="184"/>
  <c r="J30" i="184"/>
  <c r="K30" i="184"/>
  <c r="L30" i="184" s="1"/>
  <c r="D31" i="184"/>
  <c r="E31" i="184"/>
  <c r="H31" i="184"/>
  <c r="I31" i="184"/>
  <c r="J31" i="184"/>
  <c r="K31" i="184"/>
  <c r="L31" i="184"/>
  <c r="D32" i="184"/>
  <c r="E32" i="184"/>
  <c r="H32" i="184"/>
  <c r="I32" i="184"/>
  <c r="J32" i="184"/>
  <c r="K32" i="184"/>
  <c r="L32" i="184" s="1"/>
  <c r="D33" i="184"/>
  <c r="E33" i="184"/>
  <c r="H33" i="184"/>
  <c r="I33" i="184"/>
  <c r="J33" i="184"/>
  <c r="K33" i="184"/>
  <c r="L33" i="184"/>
  <c r="B34" i="184"/>
  <c r="C34" i="184"/>
  <c r="D34" i="184" s="1"/>
  <c r="F34" i="184"/>
  <c r="G34" i="184"/>
  <c r="H34" i="184" s="1"/>
  <c r="I34" i="184"/>
  <c r="J34" i="184"/>
  <c r="K34" i="184"/>
  <c r="L34" i="184" s="1"/>
  <c r="D35" i="184"/>
  <c r="E35" i="184"/>
  <c r="H35" i="184"/>
  <c r="I35" i="184"/>
  <c r="J35" i="184"/>
  <c r="K35" i="184"/>
  <c r="L35" i="184"/>
  <c r="D36" i="184"/>
  <c r="E36" i="184"/>
  <c r="H36" i="184"/>
  <c r="I36" i="184"/>
  <c r="J36" i="184"/>
  <c r="K36" i="184"/>
  <c r="L36" i="184" s="1"/>
  <c r="B38" i="184"/>
  <c r="C38" i="184"/>
  <c r="E38" i="184" s="1"/>
  <c r="F38" i="184"/>
  <c r="G38" i="184"/>
  <c r="J38" i="184"/>
  <c r="B39" i="184"/>
  <c r="C39" i="184"/>
  <c r="D39" i="184" s="1"/>
  <c r="F39" i="184"/>
  <c r="I39" i="184" s="1"/>
  <c r="G39" i="184"/>
  <c r="H39" i="184"/>
  <c r="K39" i="184"/>
  <c r="B40" i="184"/>
  <c r="J40" i="184" s="1"/>
  <c r="C40" i="184"/>
  <c r="F40" i="184"/>
  <c r="G40" i="184"/>
  <c r="I40" i="184"/>
  <c r="K40" i="184"/>
  <c r="B41" i="184"/>
  <c r="C41" i="184"/>
  <c r="D41" i="184" s="1"/>
  <c r="F41" i="184"/>
  <c r="I41" i="184" s="1"/>
  <c r="G41" i="184"/>
  <c r="H41" i="184"/>
  <c r="B42" i="184"/>
  <c r="J42" i="184" s="1"/>
  <c r="C42" i="184"/>
  <c r="E42" i="184"/>
  <c r="F42" i="184"/>
  <c r="G42" i="184"/>
  <c r="H42" i="184" s="1"/>
  <c r="B43" i="184"/>
  <c r="E43" i="184" s="1"/>
  <c r="C43" i="184"/>
  <c r="D43" i="184"/>
  <c r="F43" i="184"/>
  <c r="G43" i="184"/>
  <c r="H43" i="184" s="1"/>
  <c r="J43" i="184"/>
  <c r="B44" i="184"/>
  <c r="C44" i="184"/>
  <c r="D44" i="184" s="1"/>
  <c r="F44" i="184"/>
  <c r="G44" i="184"/>
  <c r="H44" i="184" s="1"/>
  <c r="J44" i="184"/>
  <c r="B45" i="184"/>
  <c r="E45" i="184" s="1"/>
  <c r="C45" i="184"/>
  <c r="D45" i="184"/>
  <c r="F45" i="184"/>
  <c r="G45" i="184"/>
  <c r="H45" i="184" s="1"/>
  <c r="K45" i="184"/>
  <c r="B46" i="184"/>
  <c r="C46" i="184"/>
  <c r="D46" i="184" s="1"/>
  <c r="F46" i="184"/>
  <c r="G46" i="184"/>
  <c r="J46" i="184"/>
  <c r="B47" i="184"/>
  <c r="C47" i="184"/>
  <c r="D47" i="184" s="1"/>
  <c r="F47" i="184"/>
  <c r="I47" i="184" s="1"/>
  <c r="G47" i="184"/>
  <c r="H47" i="184"/>
  <c r="K47" i="184"/>
  <c r="B48" i="184"/>
  <c r="J48" i="184" s="1"/>
  <c r="C48" i="184"/>
  <c r="F48" i="184"/>
  <c r="G48" i="184"/>
  <c r="I48" i="184"/>
  <c r="K48" i="184"/>
  <c r="B49" i="184"/>
  <c r="C49" i="184"/>
  <c r="D49" i="184" s="1"/>
  <c r="F49" i="184"/>
  <c r="I49" i="184" s="1"/>
  <c r="G49" i="184"/>
  <c r="H49" i="184"/>
  <c r="B50" i="184"/>
  <c r="J50" i="184" s="1"/>
  <c r="C50" i="184"/>
  <c r="E50" i="184"/>
  <c r="F50" i="184"/>
  <c r="G50" i="184"/>
  <c r="H50" i="184" s="1"/>
  <c r="B51" i="184"/>
  <c r="E51" i="184" s="1"/>
  <c r="C51" i="184"/>
  <c r="D51" i="184"/>
  <c r="F51" i="184"/>
  <c r="G51" i="184"/>
  <c r="H51" i="184" s="1"/>
  <c r="J51" i="184"/>
  <c r="B52" i="184"/>
  <c r="C52" i="184"/>
  <c r="D52" i="184" s="1"/>
  <c r="F52" i="184"/>
  <c r="G52" i="184"/>
  <c r="H52" i="184" s="1"/>
  <c r="J52" i="184"/>
  <c r="B53" i="184"/>
  <c r="E53" i="184" s="1"/>
  <c r="C53" i="184"/>
  <c r="D53" i="184"/>
  <c r="F53" i="184"/>
  <c r="G53" i="184"/>
  <c r="H53" i="184" s="1"/>
  <c r="K53" i="184"/>
  <c r="B54" i="184"/>
  <c r="C54" i="184"/>
  <c r="D54" i="184" s="1"/>
  <c r="F54" i="184"/>
  <c r="G54" i="184"/>
  <c r="J54" i="184"/>
  <c r="B55" i="184"/>
  <c r="C55" i="184"/>
  <c r="D55" i="184" s="1"/>
  <c r="F55" i="184"/>
  <c r="I55" i="184" s="1"/>
  <c r="G55" i="184"/>
  <c r="H55" i="184"/>
  <c r="K55" i="184"/>
  <c r="B56" i="184"/>
  <c r="J56" i="184" s="1"/>
  <c r="C56" i="184"/>
  <c r="F56" i="184"/>
  <c r="G56" i="184"/>
  <c r="I56" i="184"/>
  <c r="K56" i="184"/>
  <c r="B57" i="184"/>
  <c r="C57" i="184"/>
  <c r="D57" i="184" s="1"/>
  <c r="F57" i="184"/>
  <c r="J57" i="184" s="1"/>
  <c r="G57" i="184"/>
  <c r="I57" i="184"/>
  <c r="K57" i="184"/>
  <c r="B58" i="184"/>
  <c r="C58" i="184"/>
  <c r="D58" i="184" s="1"/>
  <c r="F58" i="184"/>
  <c r="I58" i="184" s="1"/>
  <c r="G58" i="184"/>
  <c r="H58" i="184"/>
  <c r="K58" i="184"/>
  <c r="F4" i="183"/>
  <c r="G4" i="183"/>
  <c r="J4" i="183"/>
  <c r="K4" i="183"/>
  <c r="B7" i="183"/>
  <c r="F7" i="183"/>
  <c r="J7" i="183"/>
  <c r="B8" i="183"/>
  <c r="C8" i="183"/>
  <c r="E8" i="183"/>
  <c r="F8" i="183"/>
  <c r="G8" i="183"/>
  <c r="J8" i="183"/>
  <c r="D9" i="183"/>
  <c r="E9" i="183"/>
  <c r="H9" i="183"/>
  <c r="I9" i="183"/>
  <c r="J9" i="183"/>
  <c r="K9" i="183"/>
  <c r="L9" i="183"/>
  <c r="D10" i="183"/>
  <c r="E10" i="183"/>
  <c r="H10" i="183"/>
  <c r="I10" i="183"/>
  <c r="J10" i="183"/>
  <c r="K10" i="183"/>
  <c r="L10" i="183" s="1"/>
  <c r="D11" i="183"/>
  <c r="E11" i="183"/>
  <c r="H11" i="183"/>
  <c r="I11" i="183"/>
  <c r="J11" i="183"/>
  <c r="K11" i="183"/>
  <c r="L11" i="183"/>
  <c r="D12" i="183"/>
  <c r="E12" i="183"/>
  <c r="H12" i="183"/>
  <c r="I12" i="183"/>
  <c r="J12" i="183"/>
  <c r="K12" i="183"/>
  <c r="L12" i="183" s="1"/>
  <c r="D13" i="183"/>
  <c r="E13" i="183"/>
  <c r="H13" i="183"/>
  <c r="I13" i="183"/>
  <c r="J13" i="183"/>
  <c r="K13" i="183"/>
  <c r="L13" i="183"/>
  <c r="D14" i="183"/>
  <c r="E14" i="183"/>
  <c r="H14" i="183"/>
  <c r="I14" i="183"/>
  <c r="J14" i="183"/>
  <c r="K14" i="183"/>
  <c r="L14" i="183" s="1"/>
  <c r="D15" i="183"/>
  <c r="E15" i="183"/>
  <c r="H15" i="183"/>
  <c r="I15" i="183"/>
  <c r="J15" i="183"/>
  <c r="K15" i="183"/>
  <c r="L15" i="183"/>
  <c r="D16" i="183"/>
  <c r="E16" i="183"/>
  <c r="H16" i="183"/>
  <c r="I16" i="183"/>
  <c r="J16" i="183"/>
  <c r="K16" i="183"/>
  <c r="L16" i="183" s="1"/>
  <c r="D17" i="183"/>
  <c r="E17" i="183"/>
  <c r="H17" i="183"/>
  <c r="I17" i="183"/>
  <c r="J17" i="183"/>
  <c r="K17" i="183"/>
  <c r="L17" i="183"/>
  <c r="B18" i="183"/>
  <c r="C18" i="183"/>
  <c r="F18" i="183"/>
  <c r="G18" i="183"/>
  <c r="I18" i="183" s="1"/>
  <c r="J18" i="183"/>
  <c r="D19" i="183"/>
  <c r="E19" i="183"/>
  <c r="H19" i="183"/>
  <c r="I19" i="183"/>
  <c r="J19" i="183"/>
  <c r="K19" i="183"/>
  <c r="L19" i="183" s="1"/>
  <c r="D20" i="183"/>
  <c r="E20" i="183"/>
  <c r="H20" i="183"/>
  <c r="I20" i="183"/>
  <c r="J20" i="183"/>
  <c r="K20" i="183"/>
  <c r="L20" i="183"/>
  <c r="D21" i="183"/>
  <c r="E21" i="183"/>
  <c r="H21" i="183"/>
  <c r="J21" i="183"/>
  <c r="K21" i="183"/>
  <c r="L21" i="183"/>
  <c r="D22" i="183"/>
  <c r="E22" i="183"/>
  <c r="H22" i="183"/>
  <c r="I22" i="183"/>
  <c r="J22" i="183"/>
  <c r="K22" i="183"/>
  <c r="L22" i="183" s="1"/>
  <c r="D23" i="183"/>
  <c r="E23" i="183"/>
  <c r="H23" i="183"/>
  <c r="I23" i="183"/>
  <c r="J23" i="183"/>
  <c r="K23" i="183"/>
  <c r="L23" i="183"/>
  <c r="D24" i="183"/>
  <c r="E24" i="183"/>
  <c r="H24" i="183"/>
  <c r="I24" i="183"/>
  <c r="J24" i="183"/>
  <c r="K24" i="183"/>
  <c r="L24" i="183" s="1"/>
  <c r="D25" i="183"/>
  <c r="E25" i="183"/>
  <c r="H25" i="183"/>
  <c r="I25" i="183"/>
  <c r="J25" i="183"/>
  <c r="K25" i="183"/>
  <c r="L25" i="183"/>
  <c r="D26" i="183"/>
  <c r="E26" i="183"/>
  <c r="H26" i="183"/>
  <c r="I26" i="183"/>
  <c r="J26" i="183"/>
  <c r="K26" i="183"/>
  <c r="L26" i="183" s="1"/>
  <c r="D27" i="183"/>
  <c r="E27" i="183"/>
  <c r="H27" i="183"/>
  <c r="I27" i="183"/>
  <c r="J27" i="183"/>
  <c r="K27" i="183"/>
  <c r="L27" i="183"/>
  <c r="D28" i="183"/>
  <c r="E28" i="183"/>
  <c r="H28" i="183"/>
  <c r="I28" i="183"/>
  <c r="J28" i="183"/>
  <c r="K28" i="183"/>
  <c r="L28" i="183" s="1"/>
  <c r="D29" i="183"/>
  <c r="E29" i="183"/>
  <c r="H29" i="183"/>
  <c r="I29" i="183"/>
  <c r="J29" i="183"/>
  <c r="K29" i="183"/>
  <c r="L29" i="183"/>
  <c r="D30" i="183"/>
  <c r="E30" i="183"/>
  <c r="H30" i="183"/>
  <c r="I30" i="183"/>
  <c r="J30" i="183"/>
  <c r="K30" i="183"/>
  <c r="L30" i="183" s="1"/>
  <c r="D31" i="183"/>
  <c r="E31" i="183"/>
  <c r="H31" i="183"/>
  <c r="I31" i="183"/>
  <c r="J31" i="183"/>
  <c r="K31" i="183"/>
  <c r="L31" i="183"/>
  <c r="D32" i="183"/>
  <c r="E32" i="183"/>
  <c r="H32" i="183"/>
  <c r="I32" i="183"/>
  <c r="J32" i="183"/>
  <c r="K32" i="183"/>
  <c r="L32" i="183" s="1"/>
  <c r="D33" i="183"/>
  <c r="E33" i="183"/>
  <c r="H33" i="183"/>
  <c r="I33" i="183"/>
  <c r="J33" i="183"/>
  <c r="K33" i="183"/>
  <c r="L33" i="183"/>
  <c r="B34" i="183"/>
  <c r="C34" i="183"/>
  <c r="D34" i="183" s="1"/>
  <c r="F34" i="183"/>
  <c r="G34" i="183"/>
  <c r="H34" i="183" s="1"/>
  <c r="I34" i="183"/>
  <c r="J34" i="183"/>
  <c r="K34" i="183"/>
  <c r="L34" i="183" s="1"/>
  <c r="D35" i="183"/>
  <c r="E35" i="183"/>
  <c r="H35" i="183"/>
  <c r="I35" i="183"/>
  <c r="J35" i="183"/>
  <c r="K35" i="183"/>
  <c r="L35" i="183"/>
  <c r="D36" i="183"/>
  <c r="E36" i="183"/>
  <c r="H36" i="183"/>
  <c r="I36" i="183"/>
  <c r="J36" i="183"/>
  <c r="K36" i="183"/>
  <c r="L36" i="183" s="1"/>
  <c r="B37" i="183"/>
  <c r="E37" i="183" s="1"/>
  <c r="C37" i="183"/>
  <c r="D37" i="183"/>
  <c r="F37" i="183"/>
  <c r="I37" i="183" s="1"/>
  <c r="G37" i="183"/>
  <c r="H37" i="183"/>
  <c r="J37" i="183"/>
  <c r="K37" i="183"/>
  <c r="L37" i="183"/>
  <c r="D38" i="183"/>
  <c r="E38" i="183"/>
  <c r="H38" i="183"/>
  <c r="I38" i="183"/>
  <c r="J38" i="183"/>
  <c r="K38" i="183"/>
  <c r="L38" i="183" s="1"/>
  <c r="D39" i="183"/>
  <c r="E39" i="183"/>
  <c r="I39" i="183"/>
  <c r="J39" i="183"/>
  <c r="K39" i="183"/>
  <c r="L39" i="183" s="1"/>
  <c r="D40" i="183"/>
  <c r="E40" i="183"/>
  <c r="H40" i="183"/>
  <c r="I40" i="183"/>
  <c r="J40" i="183"/>
  <c r="K40" i="183"/>
  <c r="L40" i="183"/>
  <c r="D41" i="183"/>
  <c r="E41" i="183"/>
  <c r="H41" i="183"/>
  <c r="I41" i="183"/>
  <c r="J41" i="183"/>
  <c r="K41" i="183"/>
  <c r="L41" i="183" s="1"/>
  <c r="D42" i="183"/>
  <c r="E42" i="183"/>
  <c r="H42" i="183"/>
  <c r="I42" i="183"/>
  <c r="J42" i="183"/>
  <c r="K42" i="183"/>
  <c r="L42" i="183"/>
  <c r="D43" i="183"/>
  <c r="E43" i="183"/>
  <c r="H43" i="183"/>
  <c r="I43" i="183"/>
  <c r="J43" i="183"/>
  <c r="K43" i="183"/>
  <c r="L43" i="183" s="1"/>
  <c r="D44" i="183"/>
  <c r="E44" i="183"/>
  <c r="H44" i="183"/>
  <c r="I44" i="183"/>
  <c r="J44" i="183"/>
  <c r="K44" i="183"/>
  <c r="L44" i="183"/>
  <c r="D45" i="183"/>
  <c r="E45" i="183"/>
  <c r="H45" i="183"/>
  <c r="I45" i="183"/>
  <c r="J45" i="183"/>
  <c r="K45" i="183"/>
  <c r="L45" i="183" s="1"/>
  <c r="D46" i="183"/>
  <c r="E46" i="183"/>
  <c r="H46" i="183"/>
  <c r="I46" i="183"/>
  <c r="J46" i="183"/>
  <c r="K46" i="183"/>
  <c r="L46" i="183"/>
  <c r="D47" i="183"/>
  <c r="E47" i="183"/>
  <c r="H47" i="183"/>
  <c r="I47" i="183"/>
  <c r="J47" i="183"/>
  <c r="K47" i="183"/>
  <c r="L47" i="183" s="1"/>
  <c r="D48" i="183"/>
  <c r="E48" i="183"/>
  <c r="H48" i="183"/>
  <c r="I48" i="183"/>
  <c r="J48" i="183"/>
  <c r="K48" i="183"/>
  <c r="L48" i="183"/>
  <c r="D49" i="183"/>
  <c r="E49" i="183"/>
  <c r="H49" i="183"/>
  <c r="I49" i="183"/>
  <c r="J49" i="183"/>
  <c r="K49" i="183"/>
  <c r="L49" i="183" s="1"/>
  <c r="D50" i="183"/>
  <c r="E50" i="183"/>
  <c r="H50" i="183"/>
  <c r="I50" i="183"/>
  <c r="J50" i="183"/>
  <c r="K50" i="183"/>
  <c r="L50" i="183"/>
  <c r="D51" i="183"/>
  <c r="E51" i="183"/>
  <c r="H51" i="183"/>
  <c r="I51" i="183"/>
  <c r="J51" i="183"/>
  <c r="K51" i="183"/>
  <c r="L51" i="183" s="1"/>
  <c r="D52" i="183"/>
  <c r="E52" i="183"/>
  <c r="H52" i="183"/>
  <c r="I52" i="183"/>
  <c r="J52" i="183"/>
  <c r="K52" i="183"/>
  <c r="L52" i="183"/>
  <c r="D53" i="183"/>
  <c r="E53" i="183"/>
  <c r="H53" i="183"/>
  <c r="I53" i="183"/>
  <c r="J53" i="183"/>
  <c r="K53" i="183"/>
  <c r="L53" i="183" s="1"/>
  <c r="D54" i="183"/>
  <c r="E54" i="183"/>
  <c r="H54" i="183"/>
  <c r="I54" i="183"/>
  <c r="J54" i="183"/>
  <c r="K54" i="183"/>
  <c r="L54" i="183"/>
  <c r="D55" i="183"/>
  <c r="E55" i="183"/>
  <c r="H55" i="183"/>
  <c r="I55" i="183"/>
  <c r="J55" i="183"/>
  <c r="K55" i="183"/>
  <c r="L55" i="183" s="1"/>
  <c r="D56" i="183"/>
  <c r="E56" i="183"/>
  <c r="H56" i="183"/>
  <c r="I56" i="183"/>
  <c r="J56" i="183"/>
  <c r="K56" i="183"/>
  <c r="L56" i="183"/>
  <c r="D57" i="183"/>
  <c r="E57" i="183"/>
  <c r="H57" i="183"/>
  <c r="I57" i="183"/>
  <c r="J57" i="183"/>
  <c r="K57" i="183"/>
  <c r="L57" i="183" s="1"/>
  <c r="D58" i="183"/>
  <c r="E58" i="183"/>
  <c r="H58" i="183"/>
  <c r="I58" i="183"/>
  <c r="J58" i="183"/>
  <c r="K58" i="183"/>
  <c r="L58" i="183"/>
  <c r="F4" i="182"/>
  <c r="G4" i="182"/>
  <c r="J4" i="182"/>
  <c r="K4" i="182"/>
  <c r="B7" i="182"/>
  <c r="F7" i="182"/>
  <c r="J7" i="182"/>
  <c r="B8" i="182"/>
  <c r="C8" i="182"/>
  <c r="E8" i="182"/>
  <c r="F8" i="182"/>
  <c r="G8" i="182"/>
  <c r="J8" i="182"/>
  <c r="D9" i="182"/>
  <c r="E9" i="182"/>
  <c r="H9" i="182"/>
  <c r="I9" i="182"/>
  <c r="J9" i="182"/>
  <c r="K9" i="182"/>
  <c r="L9" i="182"/>
  <c r="D10" i="182"/>
  <c r="E10" i="182"/>
  <c r="H10" i="182"/>
  <c r="I10" i="182"/>
  <c r="J10" i="182"/>
  <c r="K10" i="182"/>
  <c r="L10" i="182" s="1"/>
  <c r="D11" i="182"/>
  <c r="E11" i="182"/>
  <c r="H11" i="182"/>
  <c r="I11" i="182"/>
  <c r="J11" i="182"/>
  <c r="K11" i="182"/>
  <c r="L11" i="182"/>
  <c r="D12" i="182"/>
  <c r="E12" i="182"/>
  <c r="H12" i="182"/>
  <c r="I12" i="182"/>
  <c r="J12" i="182"/>
  <c r="K12" i="182"/>
  <c r="L12" i="182" s="1"/>
  <c r="D13" i="182"/>
  <c r="E13" i="182"/>
  <c r="H13" i="182"/>
  <c r="I13" i="182"/>
  <c r="J13" i="182"/>
  <c r="K13" i="182"/>
  <c r="L13" i="182"/>
  <c r="D14" i="182"/>
  <c r="E14" i="182"/>
  <c r="H14" i="182"/>
  <c r="I14" i="182"/>
  <c r="J14" i="182"/>
  <c r="K14" i="182"/>
  <c r="L14" i="182" s="1"/>
  <c r="D15" i="182"/>
  <c r="E15" i="182"/>
  <c r="H15" i="182"/>
  <c r="I15" i="182"/>
  <c r="J15" i="182"/>
  <c r="K15" i="182"/>
  <c r="L15" i="182"/>
  <c r="D16" i="182"/>
  <c r="E16" i="182"/>
  <c r="H16" i="182"/>
  <c r="I16" i="182"/>
  <c r="J16" i="182"/>
  <c r="K16" i="182"/>
  <c r="L16" i="182" s="1"/>
  <c r="D17" i="182"/>
  <c r="E17" i="182"/>
  <c r="H17" i="182"/>
  <c r="I17" i="182"/>
  <c r="J17" i="182"/>
  <c r="K17" i="182"/>
  <c r="L17" i="182"/>
  <c r="B18" i="182"/>
  <c r="C18" i="182"/>
  <c r="D18" i="182" s="1"/>
  <c r="F18" i="182"/>
  <c r="G18" i="182"/>
  <c r="H18" i="182" s="1"/>
  <c r="I18" i="182"/>
  <c r="J18" i="182"/>
  <c r="K18" i="182"/>
  <c r="L18" i="182" s="1"/>
  <c r="D19" i="182"/>
  <c r="E19" i="182"/>
  <c r="H19" i="182"/>
  <c r="I19" i="182"/>
  <c r="J19" i="182"/>
  <c r="K19" i="182"/>
  <c r="L19" i="182"/>
  <c r="D20" i="182"/>
  <c r="E20" i="182"/>
  <c r="H20" i="182"/>
  <c r="I20" i="182"/>
  <c r="J20" i="182"/>
  <c r="K20" i="182"/>
  <c r="L20" i="182" s="1"/>
  <c r="D21" i="182"/>
  <c r="E21" i="182"/>
  <c r="H21" i="182"/>
  <c r="I21" i="182"/>
  <c r="J21" i="182"/>
  <c r="K21" i="182"/>
  <c r="L21" i="182"/>
  <c r="D22" i="182"/>
  <c r="E22" i="182"/>
  <c r="H22" i="182"/>
  <c r="I22" i="182"/>
  <c r="J22" i="182"/>
  <c r="K22" i="182"/>
  <c r="L22" i="182" s="1"/>
  <c r="D23" i="182"/>
  <c r="E23" i="182"/>
  <c r="H23" i="182"/>
  <c r="I23" i="182"/>
  <c r="J23" i="182"/>
  <c r="K23" i="182"/>
  <c r="L23" i="182"/>
  <c r="D24" i="182"/>
  <c r="E24" i="182"/>
  <c r="H24" i="182"/>
  <c r="I24" i="182"/>
  <c r="J24" i="182"/>
  <c r="K24" i="182"/>
  <c r="L24" i="182" s="1"/>
  <c r="D25" i="182"/>
  <c r="E25" i="182"/>
  <c r="H25" i="182"/>
  <c r="I25" i="182"/>
  <c r="J25" i="182"/>
  <c r="K25" i="182"/>
  <c r="L25" i="182"/>
  <c r="D26" i="182"/>
  <c r="E26" i="182"/>
  <c r="H26" i="182"/>
  <c r="I26" i="182"/>
  <c r="J26" i="182"/>
  <c r="K26" i="182"/>
  <c r="L26" i="182" s="1"/>
  <c r="D27" i="182"/>
  <c r="E27" i="182"/>
  <c r="H27" i="182"/>
  <c r="I27" i="182"/>
  <c r="J27" i="182"/>
  <c r="K27" i="182"/>
  <c r="L27" i="182"/>
  <c r="D28" i="182"/>
  <c r="E28" i="182"/>
  <c r="H28" i="182"/>
  <c r="I28" i="182"/>
  <c r="J28" i="182"/>
  <c r="K28" i="182"/>
  <c r="L28" i="182" s="1"/>
  <c r="D29" i="182"/>
  <c r="E29" i="182"/>
  <c r="H29" i="182"/>
  <c r="I29" i="182"/>
  <c r="J29" i="182"/>
  <c r="K29" i="182"/>
  <c r="L29" i="182"/>
  <c r="D30" i="182"/>
  <c r="E30" i="182"/>
  <c r="H30" i="182"/>
  <c r="I30" i="182"/>
  <c r="J30" i="182"/>
  <c r="K30" i="182"/>
  <c r="L30" i="182" s="1"/>
  <c r="D31" i="182"/>
  <c r="E31" i="182"/>
  <c r="H31" i="182"/>
  <c r="I31" i="182"/>
  <c r="J31" i="182"/>
  <c r="K31" i="182"/>
  <c r="L31" i="182"/>
  <c r="D32" i="182"/>
  <c r="E32" i="182"/>
  <c r="H32" i="182"/>
  <c r="I32" i="182"/>
  <c r="J32" i="182"/>
  <c r="K32" i="182"/>
  <c r="L32" i="182" s="1"/>
  <c r="D33" i="182"/>
  <c r="E33" i="182"/>
  <c r="H33" i="182"/>
  <c r="I33" i="182"/>
  <c r="J33" i="182"/>
  <c r="K33" i="182"/>
  <c r="L33" i="182"/>
  <c r="B34" i="182"/>
  <c r="C34" i="182"/>
  <c r="D34" i="182" s="1"/>
  <c r="F34" i="182"/>
  <c r="G34" i="182"/>
  <c r="H34" i="182" s="1"/>
  <c r="I34" i="182"/>
  <c r="J34" i="182"/>
  <c r="K34" i="182"/>
  <c r="L34" i="182" s="1"/>
  <c r="D35" i="182"/>
  <c r="E35" i="182"/>
  <c r="H35" i="182"/>
  <c r="I35" i="182"/>
  <c r="J35" i="182"/>
  <c r="K35" i="182"/>
  <c r="L35" i="182"/>
  <c r="D36" i="182"/>
  <c r="E36" i="182"/>
  <c r="H36" i="182"/>
  <c r="I36" i="182"/>
  <c r="J36" i="182"/>
  <c r="K36" i="182"/>
  <c r="L36" i="182" s="1"/>
  <c r="B37" i="182"/>
  <c r="E37" i="182" s="1"/>
  <c r="C37" i="182"/>
  <c r="D37" i="182"/>
  <c r="F37" i="182"/>
  <c r="I37" i="182" s="1"/>
  <c r="G37" i="182"/>
  <c r="H37" i="182"/>
  <c r="J37" i="182"/>
  <c r="K37" i="182"/>
  <c r="L37" i="182"/>
  <c r="D38" i="182"/>
  <c r="E38" i="182"/>
  <c r="H38" i="182"/>
  <c r="I38" i="182"/>
  <c r="J38" i="182"/>
  <c r="K38" i="182"/>
  <c r="L38" i="182" s="1"/>
  <c r="D39" i="182"/>
  <c r="E39" i="182"/>
  <c r="H39" i="182"/>
  <c r="I39" i="182"/>
  <c r="J39" i="182"/>
  <c r="K39" i="182"/>
  <c r="L39" i="182"/>
  <c r="D40" i="182"/>
  <c r="E40" i="182"/>
  <c r="H40" i="182"/>
  <c r="I40" i="182"/>
  <c r="J40" i="182"/>
  <c r="K40" i="182"/>
  <c r="L40" i="182" s="1"/>
  <c r="D41" i="182"/>
  <c r="E41" i="182"/>
  <c r="H41" i="182"/>
  <c r="I41" i="182"/>
  <c r="J41" i="182"/>
  <c r="K41" i="182"/>
  <c r="L41" i="182"/>
  <c r="D42" i="182"/>
  <c r="E42" i="182"/>
  <c r="H42" i="182"/>
  <c r="I42" i="182"/>
  <c r="J42" i="182"/>
  <c r="K42" i="182"/>
  <c r="L42" i="182" s="1"/>
  <c r="D43" i="182"/>
  <c r="E43" i="182"/>
  <c r="H43" i="182"/>
  <c r="I43" i="182"/>
  <c r="J43" i="182"/>
  <c r="K43" i="182"/>
  <c r="L43" i="182"/>
  <c r="D44" i="182"/>
  <c r="E44" i="182"/>
  <c r="H44" i="182"/>
  <c r="I44" i="182"/>
  <c r="J44" i="182"/>
  <c r="K44" i="182"/>
  <c r="L44" i="182" s="1"/>
  <c r="D45" i="182"/>
  <c r="E45" i="182"/>
  <c r="H45" i="182"/>
  <c r="I45" i="182"/>
  <c r="J45" i="182"/>
  <c r="K45" i="182"/>
  <c r="L45" i="182"/>
  <c r="D46" i="182"/>
  <c r="E46" i="182"/>
  <c r="H46" i="182"/>
  <c r="I46" i="182"/>
  <c r="J46" i="182"/>
  <c r="K46" i="182"/>
  <c r="L46" i="182" s="1"/>
  <c r="D47" i="182"/>
  <c r="E47" i="182"/>
  <c r="H47" i="182"/>
  <c r="I47" i="182"/>
  <c r="J47" i="182"/>
  <c r="K47" i="182"/>
  <c r="L47" i="182"/>
  <c r="D48" i="182"/>
  <c r="E48" i="182"/>
  <c r="H48" i="182"/>
  <c r="I48" i="182"/>
  <c r="J48" i="182"/>
  <c r="K48" i="182"/>
  <c r="L48" i="182" s="1"/>
  <c r="D49" i="182"/>
  <c r="E49" i="182"/>
  <c r="H49" i="182"/>
  <c r="I49" i="182"/>
  <c r="J49" i="182"/>
  <c r="K49" i="182"/>
  <c r="L49" i="182"/>
  <c r="D50" i="182"/>
  <c r="E50" i="182"/>
  <c r="H50" i="182"/>
  <c r="I50" i="182"/>
  <c r="J50" i="182"/>
  <c r="K50" i="182"/>
  <c r="L50" i="182" s="1"/>
  <c r="D51" i="182"/>
  <c r="E51" i="182"/>
  <c r="H51" i="182"/>
  <c r="I51" i="182"/>
  <c r="J51" i="182"/>
  <c r="K51" i="182"/>
  <c r="L51" i="182"/>
  <c r="D52" i="182"/>
  <c r="E52" i="182"/>
  <c r="H52" i="182"/>
  <c r="I52" i="182"/>
  <c r="J52" i="182"/>
  <c r="K52" i="182"/>
  <c r="L52" i="182" s="1"/>
  <c r="D53" i="182"/>
  <c r="E53" i="182"/>
  <c r="H53" i="182"/>
  <c r="I53" i="182"/>
  <c r="J53" i="182"/>
  <c r="K53" i="182"/>
  <c r="L53" i="182"/>
  <c r="D54" i="182"/>
  <c r="E54" i="182"/>
  <c r="H54" i="182"/>
  <c r="I54" i="182"/>
  <c r="J54" i="182"/>
  <c r="K54" i="182"/>
  <c r="L54" i="182" s="1"/>
  <c r="D55" i="182"/>
  <c r="E55" i="182"/>
  <c r="H55" i="182"/>
  <c r="I55" i="182"/>
  <c r="J55" i="182"/>
  <c r="K55" i="182"/>
  <c r="L55" i="182"/>
  <c r="D56" i="182"/>
  <c r="E56" i="182"/>
  <c r="H56" i="182"/>
  <c r="I56" i="182"/>
  <c r="J56" i="182"/>
  <c r="K56" i="182"/>
  <c r="L56" i="182" s="1"/>
  <c r="D57" i="182"/>
  <c r="E57" i="182"/>
  <c r="H57" i="182"/>
  <c r="I57" i="182"/>
  <c r="J57" i="182"/>
  <c r="K57" i="182"/>
  <c r="L57" i="182"/>
  <c r="D58" i="182"/>
  <c r="E58" i="182"/>
  <c r="H58" i="182"/>
  <c r="I58" i="182"/>
  <c r="J58" i="182"/>
  <c r="K58" i="182"/>
  <c r="L58" i="182" s="1"/>
  <c r="B59" i="182"/>
  <c r="E59" i="182" s="1"/>
  <c r="C59" i="182"/>
  <c r="D59" i="182"/>
  <c r="F59" i="182"/>
  <c r="I59" i="182" s="1"/>
  <c r="G59" i="182"/>
  <c r="H59" i="182"/>
  <c r="K59" i="182"/>
  <c r="D60" i="182"/>
  <c r="E60" i="182"/>
  <c r="H60" i="182"/>
  <c r="I60" i="182"/>
  <c r="J60" i="182"/>
  <c r="K60" i="182"/>
  <c r="L60" i="182" s="1"/>
  <c r="F4" i="181"/>
  <c r="G4" i="181"/>
  <c r="J4" i="181"/>
  <c r="K4" i="181"/>
  <c r="B9" i="181"/>
  <c r="C9" i="181"/>
  <c r="D9" i="181" s="1"/>
  <c r="F9" i="181"/>
  <c r="G9" i="181"/>
  <c r="H9" i="181"/>
  <c r="B10" i="181"/>
  <c r="J10" i="181" s="1"/>
  <c r="C10" i="181"/>
  <c r="E10" i="181"/>
  <c r="F10" i="181"/>
  <c r="G10" i="181"/>
  <c r="H10" i="181" s="1"/>
  <c r="B11" i="181"/>
  <c r="E11" i="181" s="1"/>
  <c r="C11" i="181"/>
  <c r="D11" i="181"/>
  <c r="F11" i="181"/>
  <c r="G11" i="181"/>
  <c r="H11" i="181" s="1"/>
  <c r="J11" i="181"/>
  <c r="B12" i="181"/>
  <c r="C12" i="181"/>
  <c r="D12" i="181" s="1"/>
  <c r="F12" i="181"/>
  <c r="G12" i="181"/>
  <c r="H12" i="181" s="1"/>
  <c r="J12" i="181"/>
  <c r="B13" i="181"/>
  <c r="E13" i="181" s="1"/>
  <c r="C13" i="181"/>
  <c r="D13" i="181"/>
  <c r="F13" i="181"/>
  <c r="G13" i="181"/>
  <c r="H13" i="181" s="1"/>
  <c r="K13" i="181"/>
  <c r="B14" i="181"/>
  <c r="C14" i="181"/>
  <c r="D14" i="181" s="1"/>
  <c r="F14" i="181"/>
  <c r="G14" i="181"/>
  <c r="J14" i="181"/>
  <c r="B15" i="181"/>
  <c r="C15" i="181"/>
  <c r="D15" i="181" s="1"/>
  <c r="F15" i="181"/>
  <c r="I15" i="181" s="1"/>
  <c r="G15" i="181"/>
  <c r="H15" i="181"/>
  <c r="K15" i="181"/>
  <c r="B16" i="181"/>
  <c r="J16" i="181" s="1"/>
  <c r="C16" i="181"/>
  <c r="F16" i="181"/>
  <c r="G16" i="181"/>
  <c r="I16" i="181"/>
  <c r="K16" i="181"/>
  <c r="B17" i="181"/>
  <c r="C17" i="181"/>
  <c r="D17" i="181" s="1"/>
  <c r="F17" i="181"/>
  <c r="I17" i="181" s="1"/>
  <c r="G17" i="181"/>
  <c r="H17" i="181"/>
  <c r="B19" i="181"/>
  <c r="C19" i="181"/>
  <c r="D19" i="181"/>
  <c r="F19" i="181"/>
  <c r="G19" i="181"/>
  <c r="H19" i="181" s="1"/>
  <c r="K19" i="181"/>
  <c r="B20" i="181"/>
  <c r="C20" i="181"/>
  <c r="D20" i="181" s="1"/>
  <c r="F20" i="181"/>
  <c r="G20" i="181"/>
  <c r="J20" i="181"/>
  <c r="B21" i="181"/>
  <c r="C21" i="181"/>
  <c r="D21" i="181" s="1"/>
  <c r="F21" i="181"/>
  <c r="I21" i="181" s="1"/>
  <c r="G21" i="181"/>
  <c r="H21" i="181"/>
  <c r="K21" i="181"/>
  <c r="B22" i="181"/>
  <c r="J22" i="181" s="1"/>
  <c r="C22" i="181"/>
  <c r="F22" i="181"/>
  <c r="G22" i="181"/>
  <c r="I22" i="181"/>
  <c r="K22" i="181"/>
  <c r="B23" i="181"/>
  <c r="C23" i="181"/>
  <c r="D23" i="181" s="1"/>
  <c r="F23" i="181"/>
  <c r="I23" i="181" s="1"/>
  <c r="G23" i="181"/>
  <c r="H23" i="181"/>
  <c r="B24" i="181"/>
  <c r="J24" i="181" s="1"/>
  <c r="C24" i="181"/>
  <c r="E24" i="181"/>
  <c r="F24" i="181"/>
  <c r="G24" i="181"/>
  <c r="H24" i="181" s="1"/>
  <c r="B25" i="181"/>
  <c r="E25" i="181" s="1"/>
  <c r="C25" i="181"/>
  <c r="D25" i="181"/>
  <c r="F25" i="181"/>
  <c r="G25" i="181"/>
  <c r="H25" i="181" s="1"/>
  <c r="J25" i="181"/>
  <c r="B26" i="181"/>
  <c r="C26" i="181"/>
  <c r="D26" i="181" s="1"/>
  <c r="F26" i="181"/>
  <c r="G26" i="181"/>
  <c r="H26" i="181" s="1"/>
  <c r="J26" i="181"/>
  <c r="B27" i="181"/>
  <c r="E27" i="181" s="1"/>
  <c r="C27" i="181"/>
  <c r="D27" i="181"/>
  <c r="F27" i="181"/>
  <c r="G27" i="181"/>
  <c r="H27" i="181" s="1"/>
  <c r="K27" i="181"/>
  <c r="B28" i="181"/>
  <c r="C28" i="181"/>
  <c r="D28" i="181" s="1"/>
  <c r="F28" i="181"/>
  <c r="G28" i="181"/>
  <c r="J28" i="181"/>
  <c r="B29" i="181"/>
  <c r="C29" i="181"/>
  <c r="D29" i="181" s="1"/>
  <c r="F29" i="181"/>
  <c r="I29" i="181" s="1"/>
  <c r="G29" i="181"/>
  <c r="H29" i="181"/>
  <c r="K29" i="181"/>
  <c r="B30" i="181"/>
  <c r="J30" i="181" s="1"/>
  <c r="C30" i="181"/>
  <c r="F30" i="181"/>
  <c r="G30" i="181"/>
  <c r="I30" i="181"/>
  <c r="K30" i="181"/>
  <c r="B31" i="181"/>
  <c r="C31" i="181"/>
  <c r="D31" i="181" s="1"/>
  <c r="F31" i="181"/>
  <c r="I31" i="181" s="1"/>
  <c r="G31" i="181"/>
  <c r="H31" i="181"/>
  <c r="B32" i="181"/>
  <c r="J32" i="181" s="1"/>
  <c r="C32" i="181"/>
  <c r="E32" i="181"/>
  <c r="F32" i="181"/>
  <c r="G32" i="181"/>
  <c r="H32" i="181" s="1"/>
  <c r="B33" i="181"/>
  <c r="E33" i="181" s="1"/>
  <c r="C33" i="181"/>
  <c r="D33" i="181"/>
  <c r="F33" i="181"/>
  <c r="G33" i="181"/>
  <c r="H33" i="181" s="1"/>
  <c r="J33" i="181"/>
  <c r="B35" i="181"/>
  <c r="C35" i="181"/>
  <c r="F35" i="181"/>
  <c r="J35" i="181" s="1"/>
  <c r="G35" i="181"/>
  <c r="I35" i="181"/>
  <c r="K35" i="181"/>
  <c r="B36" i="181"/>
  <c r="C36" i="181"/>
  <c r="D36" i="181" s="1"/>
  <c r="F36" i="181"/>
  <c r="I36" i="181" s="1"/>
  <c r="G36" i="181"/>
  <c r="H36" i="181"/>
  <c r="K36" i="181"/>
  <c r="B38" i="181"/>
  <c r="C38" i="181"/>
  <c r="D38" i="181"/>
  <c r="F38" i="181"/>
  <c r="G38" i="181"/>
  <c r="H38" i="181" s="1"/>
  <c r="J38" i="181"/>
  <c r="B39" i="181"/>
  <c r="C39" i="181"/>
  <c r="D39" i="181" s="1"/>
  <c r="F39" i="181"/>
  <c r="J39" i="181" s="1"/>
  <c r="G39" i="181"/>
  <c r="I39" i="181"/>
  <c r="K39" i="181"/>
  <c r="B40" i="181"/>
  <c r="C40" i="181"/>
  <c r="D40" i="181" s="1"/>
  <c r="F40" i="181"/>
  <c r="I40" i="181" s="1"/>
  <c r="G40" i="181"/>
  <c r="H40" i="181"/>
  <c r="K40" i="181"/>
  <c r="B41" i="181"/>
  <c r="C41" i="181"/>
  <c r="E41" i="181"/>
  <c r="F41" i="181"/>
  <c r="G41" i="181"/>
  <c r="H41" i="181" s="1"/>
  <c r="J41" i="181"/>
  <c r="B42" i="181"/>
  <c r="E42" i="181" s="1"/>
  <c r="C42" i="181"/>
  <c r="D42" i="181"/>
  <c r="F42" i="181"/>
  <c r="G42" i="181"/>
  <c r="H42" i="181" s="1"/>
  <c r="J42" i="181"/>
  <c r="B43" i="181"/>
  <c r="C43" i="181"/>
  <c r="D43" i="181" s="1"/>
  <c r="F43" i="181"/>
  <c r="J43" i="181" s="1"/>
  <c r="G43" i="181"/>
  <c r="I43" i="181"/>
  <c r="K43" i="181"/>
  <c r="B44" i="181"/>
  <c r="C44" i="181"/>
  <c r="D44" i="181" s="1"/>
  <c r="F44" i="181"/>
  <c r="I44" i="181" s="1"/>
  <c r="G44" i="181"/>
  <c r="H44" i="181"/>
  <c r="K44" i="181"/>
  <c r="B45" i="181"/>
  <c r="C45" i="181"/>
  <c r="E45" i="181"/>
  <c r="F45" i="181"/>
  <c r="G45" i="181"/>
  <c r="H45" i="181" s="1"/>
  <c r="J45" i="181"/>
  <c r="B46" i="181"/>
  <c r="E46" i="181" s="1"/>
  <c r="C46" i="181"/>
  <c r="D46" i="181"/>
  <c r="F46" i="181"/>
  <c r="G46" i="181"/>
  <c r="H46" i="181" s="1"/>
  <c r="J46" i="181"/>
  <c r="B47" i="181"/>
  <c r="C47" i="181"/>
  <c r="D47" i="181" s="1"/>
  <c r="F47" i="181"/>
  <c r="J47" i="181" s="1"/>
  <c r="G47" i="181"/>
  <c r="I47" i="181"/>
  <c r="K47" i="181"/>
  <c r="B48" i="181"/>
  <c r="C48" i="181"/>
  <c r="D48" i="181" s="1"/>
  <c r="F48" i="181"/>
  <c r="I48" i="181" s="1"/>
  <c r="G48" i="181"/>
  <c r="H48" i="181"/>
  <c r="K48" i="181"/>
  <c r="B49" i="181"/>
  <c r="C49" i="181"/>
  <c r="E49" i="181"/>
  <c r="F49" i="181"/>
  <c r="G49" i="181"/>
  <c r="H49" i="181" s="1"/>
  <c r="J49" i="181"/>
  <c r="B50" i="181"/>
  <c r="E50" i="181" s="1"/>
  <c r="C50" i="181"/>
  <c r="D50" i="181"/>
  <c r="F50" i="181"/>
  <c r="G50" i="181"/>
  <c r="H50" i="181" s="1"/>
  <c r="J50" i="181"/>
  <c r="B51" i="181"/>
  <c r="C51" i="181"/>
  <c r="D51" i="181" s="1"/>
  <c r="F51" i="181"/>
  <c r="J51" i="181" s="1"/>
  <c r="G51" i="181"/>
  <c r="I51" i="181"/>
  <c r="K51" i="181"/>
  <c r="B52" i="181"/>
  <c r="C52" i="181"/>
  <c r="D52" i="181" s="1"/>
  <c r="F52" i="181"/>
  <c r="I52" i="181" s="1"/>
  <c r="G52" i="181"/>
  <c r="H52" i="181"/>
  <c r="K52" i="181"/>
  <c r="B53" i="181"/>
  <c r="C53" i="181"/>
  <c r="E53" i="181"/>
  <c r="F53" i="181"/>
  <c r="G53" i="181"/>
  <c r="H53" i="181" s="1"/>
  <c r="J53" i="181"/>
  <c r="B54" i="181"/>
  <c r="E54" i="181" s="1"/>
  <c r="C54" i="181"/>
  <c r="D54" i="181"/>
  <c r="F54" i="181"/>
  <c r="G54" i="181"/>
  <c r="H54" i="181" s="1"/>
  <c r="J54" i="181"/>
  <c r="B55" i="181"/>
  <c r="C55" i="181"/>
  <c r="D55" i="181" s="1"/>
  <c r="F55" i="181"/>
  <c r="J55" i="181" s="1"/>
  <c r="G55" i="181"/>
  <c r="I55" i="181"/>
  <c r="K55" i="181"/>
  <c r="B56" i="181"/>
  <c r="C56" i="181"/>
  <c r="D56" i="181" s="1"/>
  <c r="F56" i="181"/>
  <c r="I56" i="181" s="1"/>
  <c r="G56" i="181"/>
  <c r="H56" i="181"/>
  <c r="K56" i="181"/>
  <c r="B57" i="181"/>
  <c r="C57" i="181"/>
  <c r="E57" i="181"/>
  <c r="F57" i="181"/>
  <c r="G57" i="181"/>
  <c r="H57" i="181" s="1"/>
  <c r="J57" i="181"/>
  <c r="B58" i="181"/>
  <c r="E58" i="181" s="1"/>
  <c r="C58" i="181"/>
  <c r="D58" i="181"/>
  <c r="F58" i="181"/>
  <c r="G58" i="181"/>
  <c r="H58" i="181" s="1"/>
  <c r="J58" i="181"/>
  <c r="F4" i="180"/>
  <c r="G4" i="180"/>
  <c r="J4" i="180"/>
  <c r="K4" i="180"/>
  <c r="B7" i="180"/>
  <c r="F7" i="180"/>
  <c r="J7" i="180"/>
  <c r="B8" i="180"/>
  <c r="C8" i="180"/>
  <c r="E8" i="180"/>
  <c r="F8" i="180"/>
  <c r="G8" i="180"/>
  <c r="J8" i="180"/>
  <c r="D9" i="180"/>
  <c r="E9" i="180"/>
  <c r="H9" i="180"/>
  <c r="I9" i="180"/>
  <c r="J9" i="180"/>
  <c r="K9" i="180"/>
  <c r="L9" i="180"/>
  <c r="D10" i="180"/>
  <c r="E10" i="180"/>
  <c r="H10" i="180"/>
  <c r="I10" i="180"/>
  <c r="J10" i="180"/>
  <c r="K10" i="180"/>
  <c r="L10" i="180" s="1"/>
  <c r="D11" i="180"/>
  <c r="E11" i="180"/>
  <c r="H11" i="180"/>
  <c r="I11" i="180"/>
  <c r="J11" i="180"/>
  <c r="K11" i="180"/>
  <c r="L11" i="180"/>
  <c r="D12" i="180"/>
  <c r="E12" i="180"/>
  <c r="H12" i="180"/>
  <c r="I12" i="180"/>
  <c r="J12" i="180"/>
  <c r="K12" i="180"/>
  <c r="L12" i="180" s="1"/>
  <c r="D13" i="180"/>
  <c r="E13" i="180"/>
  <c r="H13" i="180"/>
  <c r="I13" i="180"/>
  <c r="J13" i="180"/>
  <c r="K13" i="180"/>
  <c r="L13" i="180"/>
  <c r="D14" i="180"/>
  <c r="E14" i="180"/>
  <c r="H14" i="180"/>
  <c r="I14" i="180"/>
  <c r="J14" i="180"/>
  <c r="K14" i="180"/>
  <c r="L14" i="180" s="1"/>
  <c r="D15" i="180"/>
  <c r="E15" i="180"/>
  <c r="H15" i="180"/>
  <c r="I15" i="180"/>
  <c r="J15" i="180"/>
  <c r="K15" i="180"/>
  <c r="L15" i="180"/>
  <c r="D16" i="180"/>
  <c r="E16" i="180"/>
  <c r="H16" i="180"/>
  <c r="I16" i="180"/>
  <c r="J16" i="180"/>
  <c r="K16" i="180"/>
  <c r="L16" i="180" s="1"/>
  <c r="D17" i="180"/>
  <c r="E17" i="180"/>
  <c r="H17" i="180"/>
  <c r="I17" i="180"/>
  <c r="J17" i="180"/>
  <c r="K17" i="180"/>
  <c r="L17" i="180"/>
  <c r="B18" i="180"/>
  <c r="C18" i="180"/>
  <c r="D18" i="180" s="1"/>
  <c r="F18" i="180"/>
  <c r="G18" i="180"/>
  <c r="H18" i="180" s="1"/>
  <c r="I18" i="180"/>
  <c r="J18" i="180"/>
  <c r="K18" i="180"/>
  <c r="L18" i="180" s="1"/>
  <c r="D19" i="180"/>
  <c r="E19" i="180"/>
  <c r="H19" i="180"/>
  <c r="I19" i="180"/>
  <c r="J19" i="180"/>
  <c r="K19" i="180"/>
  <c r="L19" i="180"/>
  <c r="D20" i="180"/>
  <c r="E20" i="180"/>
  <c r="H20" i="180"/>
  <c r="I20" i="180"/>
  <c r="J20" i="180"/>
  <c r="K20" i="180"/>
  <c r="L20" i="180" s="1"/>
  <c r="D21" i="180"/>
  <c r="E21" i="180"/>
  <c r="H21" i="180"/>
  <c r="I21" i="180"/>
  <c r="J21" i="180"/>
  <c r="K21" i="180"/>
  <c r="L21" i="180"/>
  <c r="D22" i="180"/>
  <c r="E22" i="180"/>
  <c r="H22" i="180"/>
  <c r="I22" i="180"/>
  <c r="J22" i="180"/>
  <c r="K22" i="180"/>
  <c r="L22" i="180" s="1"/>
  <c r="D23" i="180"/>
  <c r="E23" i="180"/>
  <c r="H23" i="180"/>
  <c r="I23" i="180"/>
  <c r="J23" i="180"/>
  <c r="K23" i="180"/>
  <c r="L23" i="180"/>
  <c r="D24" i="180"/>
  <c r="E24" i="180"/>
  <c r="H24" i="180"/>
  <c r="I24" i="180"/>
  <c r="J24" i="180"/>
  <c r="K24" i="180"/>
  <c r="L24" i="180" s="1"/>
  <c r="D25" i="180"/>
  <c r="E25" i="180"/>
  <c r="H25" i="180"/>
  <c r="I25" i="180"/>
  <c r="J25" i="180"/>
  <c r="K25" i="180"/>
  <c r="L25" i="180"/>
  <c r="D26" i="180"/>
  <c r="E26" i="180"/>
  <c r="H26" i="180"/>
  <c r="I26" i="180"/>
  <c r="J26" i="180"/>
  <c r="K26" i="180"/>
  <c r="L26" i="180" s="1"/>
  <c r="D27" i="180"/>
  <c r="E27" i="180"/>
  <c r="H27" i="180"/>
  <c r="I27" i="180"/>
  <c r="J27" i="180"/>
  <c r="K27" i="180"/>
  <c r="L27" i="180"/>
  <c r="D28" i="180"/>
  <c r="E28" i="180"/>
  <c r="H28" i="180"/>
  <c r="I28" i="180"/>
  <c r="J28" i="180"/>
  <c r="K28" i="180"/>
  <c r="L28" i="180" s="1"/>
  <c r="D29" i="180"/>
  <c r="E29" i="180"/>
  <c r="H29" i="180"/>
  <c r="I29" i="180"/>
  <c r="J29" i="180"/>
  <c r="K29" i="180"/>
  <c r="L29" i="180"/>
  <c r="D30" i="180"/>
  <c r="E30" i="180"/>
  <c r="H30" i="180"/>
  <c r="I30" i="180"/>
  <c r="J30" i="180"/>
  <c r="K30" i="180"/>
  <c r="L30" i="180" s="1"/>
  <c r="D31" i="180"/>
  <c r="E31" i="180"/>
  <c r="H31" i="180"/>
  <c r="I31" i="180"/>
  <c r="J31" i="180"/>
  <c r="K31" i="180"/>
  <c r="L31" i="180"/>
  <c r="D32" i="180"/>
  <c r="E32" i="180"/>
  <c r="H32" i="180"/>
  <c r="I32" i="180"/>
  <c r="J32" i="180"/>
  <c r="K32" i="180"/>
  <c r="L32" i="180" s="1"/>
  <c r="D33" i="180"/>
  <c r="E33" i="180"/>
  <c r="H33" i="180"/>
  <c r="I33" i="180"/>
  <c r="J33" i="180"/>
  <c r="K33" i="180"/>
  <c r="L33" i="180"/>
  <c r="B34" i="180"/>
  <c r="C34" i="180"/>
  <c r="D34" i="180" s="1"/>
  <c r="F34" i="180"/>
  <c r="G34" i="180"/>
  <c r="H34" i="180" s="1"/>
  <c r="I34" i="180"/>
  <c r="J34" i="180"/>
  <c r="K34" i="180"/>
  <c r="L34" i="180" s="1"/>
  <c r="D35" i="180"/>
  <c r="E35" i="180"/>
  <c r="H35" i="180"/>
  <c r="I35" i="180"/>
  <c r="J35" i="180"/>
  <c r="K35" i="180"/>
  <c r="L35" i="180"/>
  <c r="D36" i="180"/>
  <c r="E36" i="180"/>
  <c r="H36" i="180"/>
  <c r="I36" i="180"/>
  <c r="J36" i="180"/>
  <c r="K36" i="180"/>
  <c r="L36" i="180" s="1"/>
  <c r="B38" i="180"/>
  <c r="J38" i="180" s="1"/>
  <c r="C38" i="180"/>
  <c r="E38" i="180"/>
  <c r="F38" i="180"/>
  <c r="G38" i="180"/>
  <c r="B39" i="180"/>
  <c r="E39" i="180" s="1"/>
  <c r="C39" i="180"/>
  <c r="D39" i="180"/>
  <c r="F39" i="180"/>
  <c r="G39" i="180"/>
  <c r="H39" i="180" s="1"/>
  <c r="J39" i="180"/>
  <c r="B40" i="180"/>
  <c r="C40" i="180"/>
  <c r="D40" i="180" s="1"/>
  <c r="F40" i="180"/>
  <c r="G40" i="180"/>
  <c r="H40" i="180" s="1"/>
  <c r="J40" i="180"/>
  <c r="B41" i="180"/>
  <c r="E41" i="180" s="1"/>
  <c r="C41" i="180"/>
  <c r="D41" i="180"/>
  <c r="F41" i="180"/>
  <c r="G41" i="180"/>
  <c r="H41" i="180" s="1"/>
  <c r="K41" i="180"/>
  <c r="B42" i="180"/>
  <c r="C42" i="180"/>
  <c r="D42" i="180" s="1"/>
  <c r="F42" i="180"/>
  <c r="G42" i="180"/>
  <c r="J42" i="180"/>
  <c r="B43" i="180"/>
  <c r="C43" i="180"/>
  <c r="D43" i="180" s="1"/>
  <c r="F43" i="180"/>
  <c r="I43" i="180" s="1"/>
  <c r="G43" i="180"/>
  <c r="H43" i="180"/>
  <c r="K43" i="180"/>
  <c r="B44" i="180"/>
  <c r="J44" i="180" s="1"/>
  <c r="C44" i="180"/>
  <c r="F44" i="180"/>
  <c r="G44" i="180"/>
  <c r="I44" i="180"/>
  <c r="K44" i="180"/>
  <c r="B45" i="180"/>
  <c r="C45" i="180"/>
  <c r="D45" i="180" s="1"/>
  <c r="F45" i="180"/>
  <c r="I45" i="180" s="1"/>
  <c r="G45" i="180"/>
  <c r="H45" i="180"/>
  <c r="B46" i="180"/>
  <c r="J46" i="180" s="1"/>
  <c r="C46" i="180"/>
  <c r="E46" i="180"/>
  <c r="F46" i="180"/>
  <c r="G46" i="180"/>
  <c r="H46" i="180" s="1"/>
  <c r="B47" i="180"/>
  <c r="E47" i="180" s="1"/>
  <c r="C47" i="180"/>
  <c r="D47" i="180"/>
  <c r="F47" i="180"/>
  <c r="G47" i="180"/>
  <c r="H47" i="180" s="1"/>
  <c r="J47" i="180"/>
  <c r="B48" i="180"/>
  <c r="C48" i="180"/>
  <c r="D48" i="180" s="1"/>
  <c r="F48" i="180"/>
  <c r="G48" i="180"/>
  <c r="H48" i="180" s="1"/>
  <c r="J48" i="180"/>
  <c r="B49" i="180"/>
  <c r="E49" i="180" s="1"/>
  <c r="C49" i="180"/>
  <c r="D49" i="180"/>
  <c r="F49" i="180"/>
  <c r="G49" i="180"/>
  <c r="K49" i="180" s="1"/>
  <c r="B50" i="180"/>
  <c r="J50" i="180" s="1"/>
  <c r="C50" i="180"/>
  <c r="E50" i="180"/>
  <c r="F50" i="180"/>
  <c r="G50" i="180"/>
  <c r="H50" i="180" s="1"/>
  <c r="B51" i="180"/>
  <c r="E51" i="180" s="1"/>
  <c r="C51" i="180"/>
  <c r="D51" i="180"/>
  <c r="F51" i="180"/>
  <c r="G51" i="180"/>
  <c r="H51" i="180" s="1"/>
  <c r="J51" i="180"/>
  <c r="B52" i="180"/>
  <c r="C52" i="180"/>
  <c r="D52" i="180" s="1"/>
  <c r="F52" i="180"/>
  <c r="G52" i="180"/>
  <c r="H52" i="180" s="1"/>
  <c r="J52" i="180"/>
  <c r="B53" i="180"/>
  <c r="E53" i="180" s="1"/>
  <c r="C53" i="180"/>
  <c r="D53" i="180"/>
  <c r="F53" i="180"/>
  <c r="G53" i="180"/>
  <c r="H53" i="180" s="1"/>
  <c r="K53" i="180"/>
  <c r="B54" i="180"/>
  <c r="C54" i="180"/>
  <c r="D54" i="180" s="1"/>
  <c r="F54" i="180"/>
  <c r="G54" i="180"/>
  <c r="J54" i="180"/>
  <c r="B55" i="180"/>
  <c r="C55" i="180"/>
  <c r="D55" i="180" s="1"/>
  <c r="F55" i="180"/>
  <c r="I55" i="180" s="1"/>
  <c r="G55" i="180"/>
  <c r="H55" i="180"/>
  <c r="K55" i="180"/>
  <c r="B56" i="180"/>
  <c r="C56" i="180"/>
  <c r="D56" i="180" s="1"/>
  <c r="F56" i="180"/>
  <c r="G56" i="180"/>
  <c r="H56" i="180" s="1"/>
  <c r="J56" i="180"/>
  <c r="B57" i="180"/>
  <c r="J57" i="180" s="1"/>
  <c r="C57" i="180"/>
  <c r="E57" i="180"/>
  <c r="F57" i="180"/>
  <c r="G57" i="180"/>
  <c r="H57" i="180" s="1"/>
  <c r="K57" i="180"/>
  <c r="B58" i="180"/>
  <c r="C58" i="180"/>
  <c r="F58" i="180"/>
  <c r="G58" i="180"/>
  <c r="J58" i="180"/>
  <c r="K58" i="180"/>
  <c r="L58" i="180" s="1"/>
  <c r="F4" i="179"/>
  <c r="G4" i="179"/>
  <c r="J4" i="179"/>
  <c r="K4" i="179"/>
  <c r="B7" i="179"/>
  <c r="F7" i="179"/>
  <c r="J7" i="179"/>
  <c r="B8" i="179"/>
  <c r="C8" i="179"/>
  <c r="E8" i="179"/>
  <c r="F8" i="179"/>
  <c r="G8" i="179"/>
  <c r="J8" i="179"/>
  <c r="D9" i="179"/>
  <c r="E9" i="179"/>
  <c r="H9" i="179"/>
  <c r="I9" i="179"/>
  <c r="J9" i="179"/>
  <c r="K9" i="179"/>
  <c r="L9" i="179"/>
  <c r="D10" i="179"/>
  <c r="E10" i="179"/>
  <c r="H10" i="179"/>
  <c r="I10" i="179"/>
  <c r="J10" i="179"/>
  <c r="K10" i="179"/>
  <c r="L10" i="179" s="1"/>
  <c r="D11" i="179"/>
  <c r="E11" i="179"/>
  <c r="H11" i="179"/>
  <c r="I11" i="179"/>
  <c r="J11" i="179"/>
  <c r="K11" i="179"/>
  <c r="L11" i="179"/>
  <c r="D12" i="179"/>
  <c r="E12" i="179"/>
  <c r="H12" i="179"/>
  <c r="I12" i="179"/>
  <c r="J12" i="179"/>
  <c r="K12" i="179"/>
  <c r="L12" i="179" s="1"/>
  <c r="D13" i="179"/>
  <c r="E13" i="179"/>
  <c r="H13" i="179"/>
  <c r="I13" i="179"/>
  <c r="J13" i="179"/>
  <c r="K13" i="179"/>
  <c r="L13" i="179"/>
  <c r="D14" i="179"/>
  <c r="E14" i="179"/>
  <c r="H14" i="179"/>
  <c r="I14" i="179"/>
  <c r="J14" i="179"/>
  <c r="K14" i="179"/>
  <c r="L14" i="179" s="1"/>
  <c r="D15" i="179"/>
  <c r="E15" i="179"/>
  <c r="H15" i="179"/>
  <c r="I15" i="179"/>
  <c r="J15" i="179"/>
  <c r="K15" i="179"/>
  <c r="L15" i="179"/>
  <c r="D16" i="179"/>
  <c r="E16" i="179"/>
  <c r="H16" i="179"/>
  <c r="I16" i="179"/>
  <c r="J16" i="179"/>
  <c r="K16" i="179"/>
  <c r="L16" i="179" s="1"/>
  <c r="D17" i="179"/>
  <c r="E17" i="179"/>
  <c r="H17" i="179"/>
  <c r="I17" i="179"/>
  <c r="J17" i="179"/>
  <c r="K17" i="179"/>
  <c r="L17" i="179"/>
  <c r="B18" i="179"/>
  <c r="C18" i="179"/>
  <c r="F18" i="179"/>
  <c r="G18" i="179"/>
  <c r="I18" i="179" s="1"/>
  <c r="J18" i="179"/>
  <c r="D19" i="179"/>
  <c r="E19" i="179"/>
  <c r="H19" i="179"/>
  <c r="I19" i="179"/>
  <c r="J19" i="179"/>
  <c r="K19" i="179"/>
  <c r="L19" i="179" s="1"/>
  <c r="D20" i="179"/>
  <c r="E20" i="179"/>
  <c r="H20" i="179"/>
  <c r="I20" i="179"/>
  <c r="J20" i="179"/>
  <c r="K20" i="179"/>
  <c r="L20" i="179"/>
  <c r="D21" i="179"/>
  <c r="E21" i="179"/>
  <c r="H21" i="179"/>
  <c r="J21" i="179"/>
  <c r="K21" i="179"/>
  <c r="L21" i="179"/>
  <c r="D22" i="179"/>
  <c r="E22" i="179"/>
  <c r="H22" i="179"/>
  <c r="I22" i="179"/>
  <c r="J22" i="179"/>
  <c r="K22" i="179"/>
  <c r="L22" i="179" s="1"/>
  <c r="D23" i="179"/>
  <c r="E23" i="179"/>
  <c r="H23" i="179"/>
  <c r="I23" i="179"/>
  <c r="J23" i="179"/>
  <c r="K23" i="179"/>
  <c r="L23" i="179"/>
  <c r="D24" i="179"/>
  <c r="E24" i="179"/>
  <c r="H24" i="179"/>
  <c r="I24" i="179"/>
  <c r="J24" i="179"/>
  <c r="K24" i="179"/>
  <c r="L24" i="179" s="1"/>
  <c r="D25" i="179"/>
  <c r="E25" i="179"/>
  <c r="H25" i="179"/>
  <c r="I25" i="179"/>
  <c r="J25" i="179"/>
  <c r="K25" i="179"/>
  <c r="L25" i="179"/>
  <c r="D26" i="179"/>
  <c r="E26" i="179"/>
  <c r="H26" i="179"/>
  <c r="I26" i="179"/>
  <c r="J26" i="179"/>
  <c r="K26" i="179"/>
  <c r="L26" i="179" s="1"/>
  <c r="D27" i="179"/>
  <c r="E27" i="179"/>
  <c r="H27" i="179"/>
  <c r="I27" i="179"/>
  <c r="J27" i="179"/>
  <c r="K27" i="179"/>
  <c r="L27" i="179"/>
  <c r="D28" i="179"/>
  <c r="E28" i="179"/>
  <c r="H28" i="179"/>
  <c r="I28" i="179"/>
  <c r="J28" i="179"/>
  <c r="K28" i="179"/>
  <c r="L28" i="179" s="1"/>
  <c r="D29" i="179"/>
  <c r="E29" i="179"/>
  <c r="H29" i="179"/>
  <c r="I29" i="179"/>
  <c r="J29" i="179"/>
  <c r="K29" i="179"/>
  <c r="L29" i="179"/>
  <c r="D30" i="179"/>
  <c r="E30" i="179"/>
  <c r="H30" i="179"/>
  <c r="I30" i="179"/>
  <c r="J30" i="179"/>
  <c r="K30" i="179"/>
  <c r="L30" i="179" s="1"/>
  <c r="D31" i="179"/>
  <c r="E31" i="179"/>
  <c r="H31" i="179"/>
  <c r="I31" i="179"/>
  <c r="J31" i="179"/>
  <c r="K31" i="179"/>
  <c r="L31" i="179"/>
  <c r="D32" i="179"/>
  <c r="E32" i="179"/>
  <c r="H32" i="179"/>
  <c r="I32" i="179"/>
  <c r="J32" i="179"/>
  <c r="K32" i="179"/>
  <c r="L32" i="179" s="1"/>
  <c r="D33" i="179"/>
  <c r="E33" i="179"/>
  <c r="H33" i="179"/>
  <c r="I33" i="179"/>
  <c r="J33" i="179"/>
  <c r="K33" i="179"/>
  <c r="L33" i="179"/>
  <c r="B34" i="179"/>
  <c r="C34" i="179"/>
  <c r="D34" i="179" s="1"/>
  <c r="F34" i="179"/>
  <c r="G34" i="179"/>
  <c r="H34" i="179" s="1"/>
  <c r="I34" i="179"/>
  <c r="J34" i="179"/>
  <c r="K34" i="179"/>
  <c r="L34" i="179" s="1"/>
  <c r="D35" i="179"/>
  <c r="E35" i="179"/>
  <c r="H35" i="179"/>
  <c r="I35" i="179"/>
  <c r="J35" i="179"/>
  <c r="K35" i="179"/>
  <c r="L35" i="179"/>
  <c r="D36" i="179"/>
  <c r="E36" i="179"/>
  <c r="H36" i="179"/>
  <c r="I36" i="179"/>
  <c r="J36" i="179"/>
  <c r="K36" i="179"/>
  <c r="L36" i="179" s="1"/>
  <c r="B37" i="179"/>
  <c r="E37" i="179" s="1"/>
  <c r="C37" i="179"/>
  <c r="D37" i="179"/>
  <c r="F37" i="179"/>
  <c r="I37" i="179" s="1"/>
  <c r="G37" i="179"/>
  <c r="H37" i="179"/>
  <c r="J37" i="179"/>
  <c r="K37" i="179"/>
  <c r="L37" i="179"/>
  <c r="D38" i="179"/>
  <c r="E38" i="179"/>
  <c r="H38" i="179"/>
  <c r="I38" i="179"/>
  <c r="J38" i="179"/>
  <c r="K38" i="179"/>
  <c r="L38" i="179" s="1"/>
  <c r="D39" i="179"/>
  <c r="E39" i="179"/>
  <c r="I39" i="179"/>
  <c r="J39" i="179"/>
  <c r="K39" i="179"/>
  <c r="L39" i="179" s="1"/>
  <c r="D40" i="179"/>
  <c r="E40" i="179"/>
  <c r="H40" i="179"/>
  <c r="I40" i="179"/>
  <c r="J40" i="179"/>
  <c r="K40" i="179"/>
  <c r="L40" i="179"/>
  <c r="D41" i="179"/>
  <c r="E41" i="179"/>
  <c r="H41" i="179"/>
  <c r="I41" i="179"/>
  <c r="J41" i="179"/>
  <c r="K41" i="179"/>
  <c r="L41" i="179" s="1"/>
  <c r="D42" i="179"/>
  <c r="E42" i="179"/>
  <c r="H42" i="179"/>
  <c r="I42" i="179"/>
  <c r="J42" i="179"/>
  <c r="K42" i="179"/>
  <c r="L42" i="179"/>
  <c r="D43" i="179"/>
  <c r="E43" i="179"/>
  <c r="H43" i="179"/>
  <c r="I43" i="179"/>
  <c r="J43" i="179"/>
  <c r="K43" i="179"/>
  <c r="L43" i="179" s="1"/>
  <c r="D44" i="179"/>
  <c r="E44" i="179"/>
  <c r="H44" i="179"/>
  <c r="I44" i="179"/>
  <c r="J44" i="179"/>
  <c r="K44" i="179"/>
  <c r="L44" i="179"/>
  <c r="D45" i="179"/>
  <c r="E45" i="179"/>
  <c r="H45" i="179"/>
  <c r="I45" i="179"/>
  <c r="J45" i="179"/>
  <c r="K45" i="179"/>
  <c r="L45" i="179" s="1"/>
  <c r="D46" i="179"/>
  <c r="E46" i="179"/>
  <c r="H46" i="179"/>
  <c r="I46" i="179"/>
  <c r="J46" i="179"/>
  <c r="K46" i="179"/>
  <c r="L46" i="179"/>
  <c r="D47" i="179"/>
  <c r="E47" i="179"/>
  <c r="H47" i="179"/>
  <c r="I47" i="179"/>
  <c r="J47" i="179"/>
  <c r="K47" i="179"/>
  <c r="L47" i="179" s="1"/>
  <c r="D48" i="179"/>
  <c r="E48" i="179"/>
  <c r="H48" i="179"/>
  <c r="I48" i="179"/>
  <c r="J48" i="179"/>
  <c r="K48" i="179"/>
  <c r="L48" i="179"/>
  <c r="D49" i="179"/>
  <c r="E49" i="179"/>
  <c r="H49" i="179"/>
  <c r="I49" i="179"/>
  <c r="J49" i="179"/>
  <c r="K49" i="179"/>
  <c r="L49" i="179" s="1"/>
  <c r="D50" i="179"/>
  <c r="E50" i="179"/>
  <c r="H50" i="179"/>
  <c r="I50" i="179"/>
  <c r="J50" i="179"/>
  <c r="K50" i="179"/>
  <c r="L50" i="179"/>
  <c r="D51" i="179"/>
  <c r="E51" i="179"/>
  <c r="H51" i="179"/>
  <c r="I51" i="179"/>
  <c r="J51" i="179"/>
  <c r="K51" i="179"/>
  <c r="L51" i="179" s="1"/>
  <c r="D52" i="179"/>
  <c r="E52" i="179"/>
  <c r="H52" i="179"/>
  <c r="I52" i="179"/>
  <c r="J52" i="179"/>
  <c r="K52" i="179"/>
  <c r="L52" i="179"/>
  <c r="D53" i="179"/>
  <c r="E53" i="179"/>
  <c r="H53" i="179"/>
  <c r="I53" i="179"/>
  <c r="J53" i="179"/>
  <c r="K53" i="179"/>
  <c r="L53" i="179" s="1"/>
  <c r="D54" i="179"/>
  <c r="E54" i="179"/>
  <c r="H54" i="179"/>
  <c r="I54" i="179"/>
  <c r="J54" i="179"/>
  <c r="K54" i="179"/>
  <c r="L54" i="179"/>
  <c r="D55" i="179"/>
  <c r="E55" i="179"/>
  <c r="H55" i="179"/>
  <c r="I55" i="179"/>
  <c r="J55" i="179"/>
  <c r="K55" i="179"/>
  <c r="L55" i="179" s="1"/>
  <c r="D56" i="179"/>
  <c r="E56" i="179"/>
  <c r="H56" i="179"/>
  <c r="I56" i="179"/>
  <c r="J56" i="179"/>
  <c r="K56" i="179"/>
  <c r="L56" i="179"/>
  <c r="D57" i="179"/>
  <c r="E57" i="179"/>
  <c r="H57" i="179"/>
  <c r="I57" i="179"/>
  <c r="J57" i="179"/>
  <c r="K57" i="179"/>
  <c r="L57" i="179" s="1"/>
  <c r="D58" i="179"/>
  <c r="E58" i="179"/>
  <c r="H58" i="179"/>
  <c r="I58" i="179"/>
  <c r="J58" i="179"/>
  <c r="K58" i="179"/>
  <c r="L58" i="179"/>
  <c r="F4" i="178"/>
  <c r="G4" i="178"/>
  <c r="J4" i="178"/>
  <c r="K4" i="178"/>
  <c r="B7" i="178"/>
  <c r="F7" i="178"/>
  <c r="J7" i="178"/>
  <c r="B8" i="178"/>
  <c r="C8" i="178"/>
  <c r="E8" i="178"/>
  <c r="F8" i="178"/>
  <c r="G8" i="178"/>
  <c r="J8" i="178"/>
  <c r="D9" i="178"/>
  <c r="E9" i="178"/>
  <c r="H9" i="178"/>
  <c r="I9" i="178"/>
  <c r="J9" i="178"/>
  <c r="K9" i="178"/>
  <c r="L9" i="178"/>
  <c r="D10" i="178"/>
  <c r="E10" i="178"/>
  <c r="H10" i="178"/>
  <c r="I10" i="178"/>
  <c r="J10" i="178"/>
  <c r="K10" i="178"/>
  <c r="L10" i="178" s="1"/>
  <c r="D11" i="178"/>
  <c r="E11" i="178"/>
  <c r="H11" i="178"/>
  <c r="I11" i="178"/>
  <c r="J11" i="178"/>
  <c r="K11" i="178"/>
  <c r="L11" i="178"/>
  <c r="D12" i="178"/>
  <c r="E12" i="178"/>
  <c r="H12" i="178"/>
  <c r="I12" i="178"/>
  <c r="J12" i="178"/>
  <c r="K12" i="178"/>
  <c r="L12" i="178" s="1"/>
  <c r="D13" i="178"/>
  <c r="E13" i="178"/>
  <c r="H13" i="178"/>
  <c r="I13" i="178"/>
  <c r="J13" i="178"/>
  <c r="K13" i="178"/>
  <c r="L13" i="178"/>
  <c r="D14" i="178"/>
  <c r="E14" i="178"/>
  <c r="H14" i="178"/>
  <c r="I14" i="178"/>
  <c r="J14" i="178"/>
  <c r="K14" i="178"/>
  <c r="L14" i="178" s="1"/>
  <c r="D15" i="178"/>
  <c r="E15" i="178"/>
  <c r="H15" i="178"/>
  <c r="I15" i="178"/>
  <c r="J15" i="178"/>
  <c r="K15" i="178"/>
  <c r="L15" i="178"/>
  <c r="D16" i="178"/>
  <c r="E16" i="178"/>
  <c r="H16" i="178"/>
  <c r="I16" i="178"/>
  <c r="J16" i="178"/>
  <c r="K16" i="178"/>
  <c r="L16" i="178" s="1"/>
  <c r="D17" i="178"/>
  <c r="E17" i="178"/>
  <c r="H17" i="178"/>
  <c r="I17" i="178"/>
  <c r="J17" i="178"/>
  <c r="K17" i="178"/>
  <c r="L17" i="178"/>
  <c r="B18" i="178"/>
  <c r="C18" i="178"/>
  <c r="D18" i="178" s="1"/>
  <c r="F18" i="178"/>
  <c r="G18" i="178"/>
  <c r="H18" i="178" s="1"/>
  <c r="I18" i="178"/>
  <c r="J18" i="178"/>
  <c r="K18" i="178"/>
  <c r="L18" i="178" s="1"/>
  <c r="D19" i="178"/>
  <c r="E19" i="178"/>
  <c r="H19" i="178"/>
  <c r="I19" i="178"/>
  <c r="J19" i="178"/>
  <c r="K19" i="178"/>
  <c r="L19" i="178"/>
  <c r="D20" i="178"/>
  <c r="E20" i="178"/>
  <c r="H20" i="178"/>
  <c r="I20" i="178"/>
  <c r="J20" i="178"/>
  <c r="K20" i="178"/>
  <c r="L20" i="178" s="1"/>
  <c r="D21" i="178"/>
  <c r="E21" i="178"/>
  <c r="H21" i="178"/>
  <c r="I21" i="178"/>
  <c r="J21" i="178"/>
  <c r="K21" i="178"/>
  <c r="L21" i="178"/>
  <c r="D22" i="178"/>
  <c r="E22" i="178"/>
  <c r="H22" i="178"/>
  <c r="I22" i="178"/>
  <c r="J22" i="178"/>
  <c r="K22" i="178"/>
  <c r="L22" i="178" s="1"/>
  <c r="D23" i="178"/>
  <c r="E23" i="178"/>
  <c r="H23" i="178"/>
  <c r="I23" i="178"/>
  <c r="J23" i="178"/>
  <c r="K23" i="178"/>
  <c r="L23" i="178"/>
  <c r="D24" i="178"/>
  <c r="E24" i="178"/>
  <c r="H24" i="178"/>
  <c r="I24" i="178"/>
  <c r="J24" i="178"/>
  <c r="K24" i="178"/>
  <c r="L24" i="178" s="1"/>
  <c r="D25" i="178"/>
  <c r="E25" i="178"/>
  <c r="H25" i="178"/>
  <c r="I25" i="178"/>
  <c r="J25" i="178"/>
  <c r="K25" i="178"/>
  <c r="L25" i="178"/>
  <c r="D26" i="178"/>
  <c r="E26" i="178"/>
  <c r="H26" i="178"/>
  <c r="I26" i="178"/>
  <c r="J26" i="178"/>
  <c r="K26" i="178"/>
  <c r="L26" i="178" s="1"/>
  <c r="D27" i="178"/>
  <c r="E27" i="178"/>
  <c r="H27" i="178"/>
  <c r="I27" i="178"/>
  <c r="J27" i="178"/>
  <c r="K27" i="178"/>
  <c r="L27" i="178"/>
  <c r="D28" i="178"/>
  <c r="E28" i="178"/>
  <c r="H28" i="178"/>
  <c r="I28" i="178"/>
  <c r="J28" i="178"/>
  <c r="K28" i="178"/>
  <c r="L28" i="178" s="1"/>
  <c r="D29" i="178"/>
  <c r="E29" i="178"/>
  <c r="H29" i="178"/>
  <c r="I29" i="178"/>
  <c r="J29" i="178"/>
  <c r="K29" i="178"/>
  <c r="L29" i="178"/>
  <c r="D30" i="178"/>
  <c r="E30" i="178"/>
  <c r="H30" i="178"/>
  <c r="I30" i="178"/>
  <c r="J30" i="178"/>
  <c r="K30" i="178"/>
  <c r="L30" i="178" s="1"/>
  <c r="D31" i="178"/>
  <c r="E31" i="178"/>
  <c r="H31" i="178"/>
  <c r="I31" i="178"/>
  <c r="J31" i="178"/>
  <c r="K31" i="178"/>
  <c r="L31" i="178"/>
  <c r="D32" i="178"/>
  <c r="E32" i="178"/>
  <c r="H32" i="178"/>
  <c r="I32" i="178"/>
  <c r="J32" i="178"/>
  <c r="K32" i="178"/>
  <c r="L32" i="178" s="1"/>
  <c r="D33" i="178"/>
  <c r="E33" i="178"/>
  <c r="H33" i="178"/>
  <c r="I33" i="178"/>
  <c r="J33" i="178"/>
  <c r="K33" i="178"/>
  <c r="L33" i="178"/>
  <c r="B34" i="178"/>
  <c r="C34" i="178"/>
  <c r="D34" i="178" s="1"/>
  <c r="F34" i="178"/>
  <c r="G34" i="178"/>
  <c r="H34" i="178" s="1"/>
  <c r="I34" i="178"/>
  <c r="J34" i="178"/>
  <c r="K34" i="178"/>
  <c r="L34" i="178" s="1"/>
  <c r="D35" i="178"/>
  <c r="E35" i="178"/>
  <c r="H35" i="178"/>
  <c r="I35" i="178"/>
  <c r="J35" i="178"/>
  <c r="K35" i="178"/>
  <c r="L35" i="178"/>
  <c r="D36" i="178"/>
  <c r="E36" i="178"/>
  <c r="H36" i="178"/>
  <c r="I36" i="178"/>
  <c r="J36" i="178"/>
  <c r="K36" i="178"/>
  <c r="L36" i="178" s="1"/>
  <c r="B37" i="178"/>
  <c r="E37" i="178" s="1"/>
  <c r="C37" i="178"/>
  <c r="D37" i="178"/>
  <c r="F37" i="178"/>
  <c r="I37" i="178" s="1"/>
  <c r="G37" i="178"/>
  <c r="H37" i="178"/>
  <c r="J37" i="178"/>
  <c r="K37" i="178"/>
  <c r="L37" i="178"/>
  <c r="D38" i="178"/>
  <c r="E38" i="178"/>
  <c r="H38" i="178"/>
  <c r="I38" i="178"/>
  <c r="J38" i="178"/>
  <c r="K38" i="178"/>
  <c r="L38" i="178" s="1"/>
  <c r="D39" i="178"/>
  <c r="E39" i="178"/>
  <c r="H39" i="178"/>
  <c r="I39" i="178"/>
  <c r="J39" i="178"/>
  <c r="K39" i="178"/>
  <c r="L39" i="178"/>
  <c r="D40" i="178"/>
  <c r="E40" i="178"/>
  <c r="H40" i="178"/>
  <c r="I40" i="178"/>
  <c r="J40" i="178"/>
  <c r="K40" i="178"/>
  <c r="L40" i="178" s="1"/>
  <c r="D41" i="178"/>
  <c r="E41" i="178"/>
  <c r="H41" i="178"/>
  <c r="I41" i="178"/>
  <c r="J41" i="178"/>
  <c r="K41" i="178"/>
  <c r="L41" i="178"/>
  <c r="D42" i="178"/>
  <c r="E42" i="178"/>
  <c r="H42" i="178"/>
  <c r="I42" i="178"/>
  <c r="J42" i="178"/>
  <c r="K42" i="178"/>
  <c r="L42" i="178" s="1"/>
  <c r="D43" i="178"/>
  <c r="E43" i="178"/>
  <c r="H43" i="178"/>
  <c r="I43" i="178"/>
  <c r="J43" i="178"/>
  <c r="K43" i="178"/>
  <c r="L43" i="178"/>
  <c r="D44" i="178"/>
  <c r="E44" i="178"/>
  <c r="H44" i="178"/>
  <c r="I44" i="178"/>
  <c r="J44" i="178"/>
  <c r="K44" i="178"/>
  <c r="L44" i="178" s="1"/>
  <c r="D45" i="178"/>
  <c r="E45" i="178"/>
  <c r="H45" i="178"/>
  <c r="I45" i="178"/>
  <c r="J45" i="178"/>
  <c r="K45" i="178"/>
  <c r="L45" i="178"/>
  <c r="D46" i="178"/>
  <c r="E46" i="178"/>
  <c r="H46" i="178"/>
  <c r="I46" i="178"/>
  <c r="J46" i="178"/>
  <c r="K46" i="178"/>
  <c r="L46" i="178" s="1"/>
  <c r="D47" i="178"/>
  <c r="E47" i="178"/>
  <c r="H47" i="178"/>
  <c r="I47" i="178"/>
  <c r="J47" i="178"/>
  <c r="K47" i="178"/>
  <c r="L47" i="178"/>
  <c r="D48" i="178"/>
  <c r="E48" i="178"/>
  <c r="H48" i="178"/>
  <c r="I48" i="178"/>
  <c r="J48" i="178"/>
  <c r="K48" i="178"/>
  <c r="L48" i="178" s="1"/>
  <c r="D49" i="178"/>
  <c r="E49" i="178"/>
  <c r="H49" i="178"/>
  <c r="I49" i="178"/>
  <c r="J49" i="178"/>
  <c r="K49" i="178"/>
  <c r="L49" i="178"/>
  <c r="D50" i="178"/>
  <c r="E50" i="178"/>
  <c r="H50" i="178"/>
  <c r="I50" i="178"/>
  <c r="J50" i="178"/>
  <c r="K50" i="178"/>
  <c r="L50" i="178" s="1"/>
  <c r="D51" i="178"/>
  <c r="E51" i="178"/>
  <c r="H51" i="178"/>
  <c r="I51" i="178"/>
  <c r="J51" i="178"/>
  <c r="K51" i="178"/>
  <c r="L51" i="178"/>
  <c r="D52" i="178"/>
  <c r="E52" i="178"/>
  <c r="H52" i="178"/>
  <c r="I52" i="178"/>
  <c r="J52" i="178"/>
  <c r="K52" i="178"/>
  <c r="L52" i="178" s="1"/>
  <c r="D53" i="178"/>
  <c r="E53" i="178"/>
  <c r="H53" i="178"/>
  <c r="I53" i="178"/>
  <c r="J53" i="178"/>
  <c r="K53" i="178"/>
  <c r="L53" i="178"/>
  <c r="D54" i="178"/>
  <c r="E54" i="178"/>
  <c r="H54" i="178"/>
  <c r="I54" i="178"/>
  <c r="J54" i="178"/>
  <c r="K54" i="178"/>
  <c r="L54" i="178" s="1"/>
  <c r="D55" i="178"/>
  <c r="E55" i="178"/>
  <c r="H55" i="178"/>
  <c r="I55" i="178"/>
  <c r="J55" i="178"/>
  <c r="K55" i="178"/>
  <c r="L55" i="178"/>
  <c r="D56" i="178"/>
  <c r="E56" i="178"/>
  <c r="H56" i="178"/>
  <c r="I56" i="178"/>
  <c r="J56" i="178"/>
  <c r="K56" i="178"/>
  <c r="L56" i="178" s="1"/>
  <c r="D57" i="178"/>
  <c r="E57" i="178"/>
  <c r="H57" i="178"/>
  <c r="I57" i="178"/>
  <c r="J57" i="178"/>
  <c r="K57" i="178"/>
  <c r="L57" i="178"/>
  <c r="D58" i="178"/>
  <c r="E58" i="178"/>
  <c r="H58" i="178"/>
  <c r="I58" i="178"/>
  <c r="J58" i="178"/>
  <c r="K58" i="178"/>
  <c r="L58" i="178" s="1"/>
  <c r="B59" i="178"/>
  <c r="E59" i="178" s="1"/>
  <c r="C59" i="178"/>
  <c r="D59" i="178"/>
  <c r="F59" i="178"/>
  <c r="I59" i="178" s="1"/>
  <c r="G59" i="178"/>
  <c r="H59" i="178"/>
  <c r="K59" i="178"/>
  <c r="D60" i="178"/>
  <c r="E60" i="178"/>
  <c r="H60" i="178"/>
  <c r="I60" i="178"/>
  <c r="J60" i="178"/>
  <c r="K60" i="178"/>
  <c r="L60" i="178" s="1"/>
  <c r="L57" i="180" l="1"/>
  <c r="L44" i="180"/>
  <c r="L55" i="181"/>
  <c r="L51" i="181"/>
  <c r="L47" i="181"/>
  <c r="L43" i="181"/>
  <c r="L39" i="181"/>
  <c r="B37" i="181"/>
  <c r="L35" i="181"/>
  <c r="C34" i="181"/>
  <c r="L30" i="181"/>
  <c r="L22" i="181"/>
  <c r="L16" i="181"/>
  <c r="L57" i="184"/>
  <c r="L56" i="184"/>
  <c r="L48" i="184"/>
  <c r="L40" i="184"/>
  <c r="L57" i="185"/>
  <c r="L53" i="185"/>
  <c r="L49" i="185"/>
  <c r="L45" i="185"/>
  <c r="L41" i="185"/>
  <c r="F37" i="185"/>
  <c r="G34" i="185"/>
  <c r="L26" i="185"/>
  <c r="L12" i="185"/>
  <c r="L56" i="188"/>
  <c r="L48" i="188"/>
  <c r="L40" i="188"/>
  <c r="L57" i="189"/>
  <c r="D55" i="189"/>
  <c r="E55" i="189"/>
  <c r="H54" i="189"/>
  <c r="K54" i="189"/>
  <c r="H53" i="189"/>
  <c r="I53" i="189"/>
  <c r="K53" i="189"/>
  <c r="L53" i="189" s="1"/>
  <c r="I52" i="189"/>
  <c r="J52" i="189"/>
  <c r="L52" i="189" s="1"/>
  <c r="D47" i="189"/>
  <c r="E47" i="189"/>
  <c r="H46" i="189"/>
  <c r="K46" i="189"/>
  <c r="H45" i="189"/>
  <c r="I45" i="189"/>
  <c r="K45" i="189"/>
  <c r="L45" i="189" s="1"/>
  <c r="I44" i="189"/>
  <c r="J44" i="189"/>
  <c r="L44" i="189" s="1"/>
  <c r="H38" i="189"/>
  <c r="K38" i="189"/>
  <c r="G36" i="189"/>
  <c r="I37" i="189"/>
  <c r="K37" i="189"/>
  <c r="L37" i="189" s="1"/>
  <c r="H35" i="189"/>
  <c r="I35" i="189"/>
  <c r="K35" i="189"/>
  <c r="L35" i="189" s="1"/>
  <c r="H34" i="189"/>
  <c r="I34" i="189"/>
  <c r="D34" i="189"/>
  <c r="K34" i="189"/>
  <c r="L34" i="189" s="1"/>
  <c r="H33" i="189"/>
  <c r="K33" i="189"/>
  <c r="J30" i="189"/>
  <c r="I29" i="189"/>
  <c r="J29" i="189"/>
  <c r="L29" i="189" s="1"/>
  <c r="D28" i="189"/>
  <c r="E28" i="189"/>
  <c r="D23" i="189"/>
  <c r="K23" i="189"/>
  <c r="D17" i="189"/>
  <c r="K17" i="189"/>
  <c r="H12" i="189"/>
  <c r="I12" i="189"/>
  <c r="D12" i="189"/>
  <c r="K12" i="189"/>
  <c r="L12" i="189" s="1"/>
  <c r="H11" i="189"/>
  <c r="K11" i="189"/>
  <c r="D57" i="192"/>
  <c r="K57" i="192"/>
  <c r="H52" i="192"/>
  <c r="I52" i="192"/>
  <c r="D52" i="192"/>
  <c r="K52" i="192"/>
  <c r="L52" i="192" s="1"/>
  <c r="H51" i="192"/>
  <c r="K51" i="192"/>
  <c r="J48" i="192"/>
  <c r="I47" i="192"/>
  <c r="J47" i="192"/>
  <c r="L47" i="192" s="1"/>
  <c r="D46" i="192"/>
  <c r="E46" i="192"/>
  <c r="D41" i="192"/>
  <c r="K41" i="192"/>
  <c r="D57" i="193"/>
  <c r="E57" i="193"/>
  <c r="H56" i="193"/>
  <c r="K56" i="193"/>
  <c r="H55" i="193"/>
  <c r="I55" i="193"/>
  <c r="K55" i="193"/>
  <c r="L55" i="193" s="1"/>
  <c r="I54" i="193"/>
  <c r="J54" i="193"/>
  <c r="L54" i="193" s="1"/>
  <c r="D49" i="193"/>
  <c r="E49" i="193"/>
  <c r="H48" i="193"/>
  <c r="K48" i="193"/>
  <c r="H47" i="193"/>
  <c r="I47" i="193"/>
  <c r="K47" i="193"/>
  <c r="L47" i="193" s="1"/>
  <c r="I46" i="193"/>
  <c r="J46" i="193"/>
  <c r="L46" i="193" s="1"/>
  <c r="D41" i="193"/>
  <c r="E41" i="193"/>
  <c r="H40" i="193"/>
  <c r="K40" i="193"/>
  <c r="B39" i="193"/>
  <c r="I38" i="193"/>
  <c r="J38" i="193"/>
  <c r="L38" i="193" s="1"/>
  <c r="I58" i="180"/>
  <c r="E58" i="180"/>
  <c r="D57" i="180"/>
  <c r="K56" i="180"/>
  <c r="L56" i="180" s="1"/>
  <c r="I56" i="180"/>
  <c r="J55" i="180"/>
  <c r="L55" i="180" s="1"/>
  <c r="E55" i="180"/>
  <c r="H54" i="180"/>
  <c r="E54" i="180"/>
  <c r="I53" i="180"/>
  <c r="K52" i="180"/>
  <c r="L52" i="180" s="1"/>
  <c r="I52" i="180"/>
  <c r="K51" i="180"/>
  <c r="L51" i="180" s="1"/>
  <c r="I51" i="180"/>
  <c r="D50" i="180"/>
  <c r="I49" i="180"/>
  <c r="K48" i="180"/>
  <c r="L48" i="180" s="1"/>
  <c r="I48" i="180"/>
  <c r="K47" i="180"/>
  <c r="L47" i="180" s="1"/>
  <c r="I47" i="180"/>
  <c r="D46" i="180"/>
  <c r="K45" i="180"/>
  <c r="E45" i="180"/>
  <c r="H44" i="180"/>
  <c r="D44" i="180"/>
  <c r="J43" i="180"/>
  <c r="L43" i="180" s="1"/>
  <c r="E43" i="180"/>
  <c r="H42" i="180"/>
  <c r="E42" i="180"/>
  <c r="I41" i="180"/>
  <c r="K40" i="180"/>
  <c r="L40" i="180" s="1"/>
  <c r="I40" i="180"/>
  <c r="K39" i="180"/>
  <c r="L39" i="180" s="1"/>
  <c r="I39" i="180"/>
  <c r="K58" i="181"/>
  <c r="L58" i="181" s="1"/>
  <c r="I58" i="181"/>
  <c r="K57" i="181"/>
  <c r="L57" i="181" s="1"/>
  <c r="I57" i="181"/>
  <c r="D57" i="181"/>
  <c r="J56" i="181"/>
  <c r="L56" i="181" s="1"/>
  <c r="E56" i="181"/>
  <c r="H55" i="181"/>
  <c r="E55" i="181"/>
  <c r="K54" i="181"/>
  <c r="L54" i="181" s="1"/>
  <c r="I54" i="181"/>
  <c r="K53" i="181"/>
  <c r="L53" i="181" s="1"/>
  <c r="I53" i="181"/>
  <c r="D53" i="181"/>
  <c r="J52" i="181"/>
  <c r="L52" i="181" s="1"/>
  <c r="E52" i="181"/>
  <c r="H51" i="181"/>
  <c r="E51" i="181"/>
  <c r="K50" i="181"/>
  <c r="L50" i="181" s="1"/>
  <c r="I50" i="181"/>
  <c r="K49" i="181"/>
  <c r="L49" i="181" s="1"/>
  <c r="I49" i="181"/>
  <c r="D49" i="181"/>
  <c r="J48" i="181"/>
  <c r="L48" i="181" s="1"/>
  <c r="E48" i="181"/>
  <c r="H47" i="181"/>
  <c r="E47" i="181"/>
  <c r="K46" i="181"/>
  <c r="L46" i="181" s="1"/>
  <c r="I46" i="181"/>
  <c r="K45" i="181"/>
  <c r="L45" i="181" s="1"/>
  <c r="I45" i="181"/>
  <c r="D45" i="181"/>
  <c r="J44" i="181"/>
  <c r="L44" i="181" s="1"/>
  <c r="E44" i="181"/>
  <c r="H43" i="181"/>
  <c r="E43" i="181"/>
  <c r="K42" i="181"/>
  <c r="L42" i="181" s="1"/>
  <c r="I42" i="181"/>
  <c r="K41" i="181"/>
  <c r="L41" i="181" s="1"/>
  <c r="I41" i="181"/>
  <c r="D41" i="181"/>
  <c r="J40" i="181"/>
  <c r="L40" i="181" s="1"/>
  <c r="E40" i="181"/>
  <c r="H39" i="181"/>
  <c r="E39" i="181"/>
  <c r="K38" i="181"/>
  <c r="L38" i="181" s="1"/>
  <c r="F37" i="181"/>
  <c r="J36" i="181"/>
  <c r="L36" i="181" s="1"/>
  <c r="E36" i="181"/>
  <c r="G34" i="181"/>
  <c r="E35" i="181"/>
  <c r="K33" i="181"/>
  <c r="L33" i="181" s="1"/>
  <c r="I33" i="181"/>
  <c r="D32" i="181"/>
  <c r="K31" i="181"/>
  <c r="E31" i="181"/>
  <c r="H30" i="181"/>
  <c r="D30" i="181"/>
  <c r="J29" i="181"/>
  <c r="L29" i="181" s="1"/>
  <c r="E29" i="181"/>
  <c r="H28" i="181"/>
  <c r="E28" i="181"/>
  <c r="I27" i="181"/>
  <c r="K26" i="181"/>
  <c r="L26" i="181" s="1"/>
  <c r="I26" i="181"/>
  <c r="K25" i="181"/>
  <c r="L25" i="181" s="1"/>
  <c r="I25" i="181"/>
  <c r="D24" i="181"/>
  <c r="K23" i="181"/>
  <c r="E23" i="181"/>
  <c r="H22" i="181"/>
  <c r="D22" i="181"/>
  <c r="J21" i="181"/>
  <c r="L21" i="181" s="1"/>
  <c r="E21" i="181"/>
  <c r="H20" i="181"/>
  <c r="E20" i="181"/>
  <c r="K17" i="181"/>
  <c r="E17" i="181"/>
  <c r="H16" i="181"/>
  <c r="D16" i="181"/>
  <c r="J15" i="181"/>
  <c r="L15" i="181" s="1"/>
  <c r="E15" i="181"/>
  <c r="H14" i="181"/>
  <c r="E14" i="181"/>
  <c r="I13" i="181"/>
  <c r="K12" i="181"/>
  <c r="L12" i="181" s="1"/>
  <c r="I12" i="181"/>
  <c r="K11" i="181"/>
  <c r="L11" i="181" s="1"/>
  <c r="I11" i="181"/>
  <c r="D10" i="181"/>
  <c r="K9" i="181"/>
  <c r="J58" i="184"/>
  <c r="L58" i="184" s="1"/>
  <c r="E58" i="184"/>
  <c r="H57" i="184"/>
  <c r="E57" i="184"/>
  <c r="H56" i="184"/>
  <c r="D56" i="184"/>
  <c r="J55" i="184"/>
  <c r="L55" i="184" s="1"/>
  <c r="E55" i="184"/>
  <c r="H54" i="184"/>
  <c r="E54" i="184"/>
  <c r="I53" i="184"/>
  <c r="K52" i="184"/>
  <c r="L52" i="184" s="1"/>
  <c r="I52" i="184"/>
  <c r="K51" i="184"/>
  <c r="L51" i="184" s="1"/>
  <c r="I51" i="184"/>
  <c r="D50" i="184"/>
  <c r="K49" i="184"/>
  <c r="E49" i="184"/>
  <c r="H48" i="184"/>
  <c r="D48" i="184"/>
  <c r="J47" i="184"/>
  <c r="L47" i="184" s="1"/>
  <c r="E47" i="184"/>
  <c r="H46" i="184"/>
  <c r="E46" i="184"/>
  <c r="I45" i="184"/>
  <c r="K44" i="184"/>
  <c r="L44" i="184" s="1"/>
  <c r="I44" i="184"/>
  <c r="K43" i="184"/>
  <c r="L43" i="184" s="1"/>
  <c r="I43" i="184"/>
  <c r="D42" i="184"/>
  <c r="K41" i="184"/>
  <c r="E41" i="184"/>
  <c r="H40" i="184"/>
  <c r="D40" i="184"/>
  <c r="J39" i="184"/>
  <c r="L39" i="184" s="1"/>
  <c r="E39" i="184"/>
  <c r="J58" i="185"/>
  <c r="L58" i="185" s="1"/>
  <c r="E58" i="185"/>
  <c r="H57" i="185"/>
  <c r="E57" i="185"/>
  <c r="K56" i="185"/>
  <c r="L56" i="185" s="1"/>
  <c r="I56" i="185"/>
  <c r="K55" i="185"/>
  <c r="L55" i="185" s="1"/>
  <c r="I55" i="185"/>
  <c r="D55" i="185"/>
  <c r="J54" i="185"/>
  <c r="L54" i="185" s="1"/>
  <c r="E54" i="185"/>
  <c r="H53" i="185"/>
  <c r="E53" i="185"/>
  <c r="K52" i="185"/>
  <c r="L52" i="185" s="1"/>
  <c r="I52" i="185"/>
  <c r="K51" i="185"/>
  <c r="L51" i="185" s="1"/>
  <c r="I51" i="185"/>
  <c r="D51" i="185"/>
  <c r="J50" i="185"/>
  <c r="L50" i="185" s="1"/>
  <c r="E50" i="185"/>
  <c r="H49" i="185"/>
  <c r="E49" i="185"/>
  <c r="K48" i="185"/>
  <c r="L48" i="185" s="1"/>
  <c r="I48" i="185"/>
  <c r="K47" i="185"/>
  <c r="L47" i="185" s="1"/>
  <c r="I47" i="185"/>
  <c r="D47" i="185"/>
  <c r="J46" i="185"/>
  <c r="L46" i="185" s="1"/>
  <c r="E46" i="185"/>
  <c r="H45" i="185"/>
  <c r="E45" i="185"/>
  <c r="K44" i="185"/>
  <c r="L44" i="185" s="1"/>
  <c r="I44" i="185"/>
  <c r="K43" i="185"/>
  <c r="L43" i="185" s="1"/>
  <c r="I43" i="185"/>
  <c r="D43" i="185"/>
  <c r="J42" i="185"/>
  <c r="L42" i="185" s="1"/>
  <c r="E42" i="185"/>
  <c r="H41" i="185"/>
  <c r="E41" i="185"/>
  <c r="K40" i="185"/>
  <c r="L40" i="185" s="1"/>
  <c r="I40" i="185"/>
  <c r="K39" i="185"/>
  <c r="L39" i="185" s="1"/>
  <c r="I39" i="185"/>
  <c r="D39" i="185"/>
  <c r="J38" i="185"/>
  <c r="L38" i="185" s="1"/>
  <c r="B37" i="185"/>
  <c r="K36" i="185"/>
  <c r="L36" i="185" s="1"/>
  <c r="I36" i="185"/>
  <c r="K35" i="185"/>
  <c r="L35" i="185" s="1"/>
  <c r="I35" i="185"/>
  <c r="C34" i="185"/>
  <c r="K34" i="185" s="1"/>
  <c r="J33" i="185"/>
  <c r="L33" i="185" s="1"/>
  <c r="E33" i="185"/>
  <c r="H32" i="185"/>
  <c r="E32" i="185"/>
  <c r="I31" i="185"/>
  <c r="K30" i="185"/>
  <c r="L30" i="185" s="1"/>
  <c r="I30" i="185"/>
  <c r="K29" i="185"/>
  <c r="L29" i="185" s="1"/>
  <c r="I29" i="185"/>
  <c r="D28" i="185"/>
  <c r="K27" i="185"/>
  <c r="E27" i="185"/>
  <c r="H26" i="185"/>
  <c r="D26" i="185"/>
  <c r="J25" i="185"/>
  <c r="L25" i="185" s="1"/>
  <c r="E25" i="185"/>
  <c r="H24" i="185"/>
  <c r="E24" i="185"/>
  <c r="I23" i="185"/>
  <c r="K22" i="185"/>
  <c r="L22" i="185" s="1"/>
  <c r="I22" i="185"/>
  <c r="K21" i="185"/>
  <c r="L21" i="185" s="1"/>
  <c r="I21" i="185"/>
  <c r="D20" i="185"/>
  <c r="K19" i="185"/>
  <c r="I17" i="185"/>
  <c r="K16" i="185"/>
  <c r="L16" i="185" s="1"/>
  <c r="I16" i="185"/>
  <c r="K15" i="185"/>
  <c r="L15" i="185" s="1"/>
  <c r="I15" i="185"/>
  <c r="D14" i="185"/>
  <c r="K13" i="185"/>
  <c r="E13" i="185"/>
  <c r="H12" i="185"/>
  <c r="D12" i="185"/>
  <c r="J11" i="185"/>
  <c r="L11" i="185" s="1"/>
  <c r="E11" i="185"/>
  <c r="H10" i="185"/>
  <c r="E10" i="185"/>
  <c r="K60" i="188"/>
  <c r="L60" i="188" s="1"/>
  <c r="I60" i="188"/>
  <c r="K59" i="188"/>
  <c r="L59" i="188" s="1"/>
  <c r="I59" i="188"/>
  <c r="D59" i="188"/>
  <c r="D58" i="188"/>
  <c r="K57" i="188"/>
  <c r="E57" i="188"/>
  <c r="H56" i="188"/>
  <c r="D56" i="188"/>
  <c r="J55" i="188"/>
  <c r="L55" i="188" s="1"/>
  <c r="E55" i="188"/>
  <c r="H54" i="188"/>
  <c r="E54" i="188"/>
  <c r="I53" i="188"/>
  <c r="K52" i="188"/>
  <c r="L52" i="188" s="1"/>
  <c r="I52" i="188"/>
  <c r="K51" i="188"/>
  <c r="L51" i="188" s="1"/>
  <c r="I51" i="188"/>
  <c r="D50" i="188"/>
  <c r="K49" i="188"/>
  <c r="E49" i="188"/>
  <c r="H48" i="188"/>
  <c r="D48" i="188"/>
  <c r="J47" i="188"/>
  <c r="L47" i="188" s="1"/>
  <c r="E47" i="188"/>
  <c r="H46" i="188"/>
  <c r="E46" i="188"/>
  <c r="I45" i="188"/>
  <c r="K44" i="188"/>
  <c r="L44" i="188" s="1"/>
  <c r="I44" i="188"/>
  <c r="K43" i="188"/>
  <c r="L43" i="188" s="1"/>
  <c r="I43" i="188"/>
  <c r="D42" i="188"/>
  <c r="K41" i="188"/>
  <c r="E41" i="188"/>
  <c r="K60" i="189"/>
  <c r="L60" i="189" s="1"/>
  <c r="I60" i="189"/>
  <c r="K59" i="189"/>
  <c r="L59" i="189" s="1"/>
  <c r="I59" i="189"/>
  <c r="D59" i="189"/>
  <c r="J58" i="189"/>
  <c r="L58" i="189" s="1"/>
  <c r="E58" i="189"/>
  <c r="H57" i="189"/>
  <c r="I56" i="189"/>
  <c r="J56" i="189"/>
  <c r="L56" i="189" s="1"/>
  <c r="J54" i="189"/>
  <c r="L54" i="189" s="1"/>
  <c r="L51" i="189"/>
  <c r="D51" i="189"/>
  <c r="E51" i="189"/>
  <c r="H50" i="189"/>
  <c r="K50" i="189"/>
  <c r="L50" i="189" s="1"/>
  <c r="H49" i="189"/>
  <c r="I49" i="189"/>
  <c r="K49" i="189"/>
  <c r="L49" i="189" s="1"/>
  <c r="I48" i="189"/>
  <c r="J48" i="189"/>
  <c r="L48" i="189" s="1"/>
  <c r="J46" i="189"/>
  <c r="L46" i="189" s="1"/>
  <c r="L43" i="189"/>
  <c r="D43" i="189"/>
  <c r="E43" i="189"/>
  <c r="H42" i="189"/>
  <c r="K42" i="189"/>
  <c r="L42" i="189" s="1"/>
  <c r="H41" i="189"/>
  <c r="I41" i="189"/>
  <c r="K41" i="189"/>
  <c r="L41" i="189" s="1"/>
  <c r="F39" i="189"/>
  <c r="J40" i="189"/>
  <c r="L40" i="189" s="1"/>
  <c r="J38" i="189"/>
  <c r="L38" i="189" s="1"/>
  <c r="J33" i="189"/>
  <c r="L33" i="189" s="1"/>
  <c r="D31" i="189"/>
  <c r="K31" i="189"/>
  <c r="L30" i="189"/>
  <c r="H26" i="189"/>
  <c r="I26" i="189"/>
  <c r="D26" i="189"/>
  <c r="K26" i="189"/>
  <c r="L26" i="189" s="1"/>
  <c r="H25" i="189"/>
  <c r="K25" i="189"/>
  <c r="L25" i="189" s="1"/>
  <c r="J22" i="189"/>
  <c r="L22" i="189" s="1"/>
  <c r="I21" i="189"/>
  <c r="J21" i="189"/>
  <c r="L21" i="189" s="1"/>
  <c r="D20" i="189"/>
  <c r="E20" i="189"/>
  <c r="K19" i="189"/>
  <c r="J16" i="189"/>
  <c r="L16" i="189" s="1"/>
  <c r="I15" i="189"/>
  <c r="J15" i="189"/>
  <c r="L15" i="189" s="1"/>
  <c r="D14" i="189"/>
  <c r="E14" i="189"/>
  <c r="K13" i="189"/>
  <c r="J11" i="189"/>
  <c r="L11" i="189" s="1"/>
  <c r="D9" i="189"/>
  <c r="K9" i="189"/>
  <c r="H60" i="192"/>
  <c r="K60" i="192"/>
  <c r="L60" i="192" s="1"/>
  <c r="H59" i="192"/>
  <c r="I59" i="192"/>
  <c r="K59" i="192"/>
  <c r="L59" i="192" s="1"/>
  <c r="J56" i="192"/>
  <c r="L56" i="192" s="1"/>
  <c r="I55" i="192"/>
  <c r="J55" i="192"/>
  <c r="L55" i="192" s="1"/>
  <c r="D54" i="192"/>
  <c r="E54" i="192"/>
  <c r="K53" i="192"/>
  <c r="J51" i="192"/>
  <c r="L51" i="192" s="1"/>
  <c r="D49" i="192"/>
  <c r="K49" i="192"/>
  <c r="L48" i="192"/>
  <c r="H44" i="192"/>
  <c r="I44" i="192"/>
  <c r="D44" i="192"/>
  <c r="K44" i="192"/>
  <c r="L44" i="192" s="1"/>
  <c r="H43" i="192"/>
  <c r="K43" i="192"/>
  <c r="L43" i="192" s="1"/>
  <c r="J40" i="192"/>
  <c r="L40" i="192" s="1"/>
  <c r="H60" i="193"/>
  <c r="K60" i="193"/>
  <c r="L60" i="193" s="1"/>
  <c r="H59" i="193"/>
  <c r="I59" i="193"/>
  <c r="K59" i="193"/>
  <c r="L59" i="193" s="1"/>
  <c r="I58" i="193"/>
  <c r="J58" i="193"/>
  <c r="L58" i="193" s="1"/>
  <c r="J56" i="193"/>
  <c r="L56" i="193" s="1"/>
  <c r="L53" i="193"/>
  <c r="D53" i="193"/>
  <c r="E53" i="193"/>
  <c r="H52" i="193"/>
  <c r="K52" i="193"/>
  <c r="L52" i="193" s="1"/>
  <c r="H51" i="193"/>
  <c r="I51" i="193"/>
  <c r="K51" i="193"/>
  <c r="L51" i="193" s="1"/>
  <c r="I50" i="193"/>
  <c r="J50" i="193"/>
  <c r="L50" i="193" s="1"/>
  <c r="J48" i="193"/>
  <c r="L48" i="193" s="1"/>
  <c r="L45" i="193"/>
  <c r="D45" i="193"/>
  <c r="E45" i="193"/>
  <c r="H44" i="193"/>
  <c r="K44" i="193"/>
  <c r="L44" i="193" s="1"/>
  <c r="H43" i="193"/>
  <c r="I43" i="193"/>
  <c r="K43" i="193"/>
  <c r="L43" i="193" s="1"/>
  <c r="I42" i="193"/>
  <c r="J42" i="193"/>
  <c r="L42" i="193" s="1"/>
  <c r="J40" i="193"/>
  <c r="L40" i="193" s="1"/>
  <c r="L37" i="193"/>
  <c r="C36" i="193"/>
  <c r="L35" i="193"/>
  <c r="L34" i="193"/>
  <c r="L26" i="193"/>
  <c r="L12" i="193"/>
  <c r="L56" i="196"/>
  <c r="L48" i="196"/>
  <c r="L40" i="196"/>
  <c r="L57" i="197"/>
  <c r="L53" i="197"/>
  <c r="L49" i="197"/>
  <c r="L45" i="197"/>
  <c r="H41" i="197"/>
  <c r="I41" i="197"/>
  <c r="K41" i="197"/>
  <c r="L41" i="197" s="1"/>
  <c r="F39" i="197"/>
  <c r="J40" i="197"/>
  <c r="L40" i="197" s="1"/>
  <c r="D31" i="197"/>
  <c r="K31" i="197"/>
  <c r="H26" i="197"/>
  <c r="I26" i="197"/>
  <c r="D26" i="197"/>
  <c r="K26" i="197"/>
  <c r="L26" i="197" s="1"/>
  <c r="H25" i="197"/>
  <c r="K25" i="197"/>
  <c r="J22" i="197"/>
  <c r="I21" i="197"/>
  <c r="J21" i="197"/>
  <c r="L21" i="197" s="1"/>
  <c r="D20" i="197"/>
  <c r="E20" i="197"/>
  <c r="J16" i="197"/>
  <c r="I15" i="197"/>
  <c r="J15" i="197"/>
  <c r="L15" i="197" s="1"/>
  <c r="D14" i="197"/>
  <c r="E14" i="197"/>
  <c r="D9" i="197"/>
  <c r="K9" i="197"/>
  <c r="I60" i="200"/>
  <c r="J60" i="200"/>
  <c r="L60" i="200" s="1"/>
  <c r="D58" i="200"/>
  <c r="E58" i="200"/>
  <c r="D53" i="200"/>
  <c r="K53" i="200"/>
  <c r="H48" i="200"/>
  <c r="I48" i="200"/>
  <c r="D48" i="200"/>
  <c r="K48" i="200"/>
  <c r="L48" i="200" s="1"/>
  <c r="H47" i="200"/>
  <c r="K47" i="200"/>
  <c r="J44" i="200"/>
  <c r="I43" i="200"/>
  <c r="J43" i="200"/>
  <c r="L43" i="200" s="1"/>
  <c r="D42" i="200"/>
  <c r="E42" i="200"/>
  <c r="D59" i="201"/>
  <c r="E59" i="201"/>
  <c r="H58" i="201"/>
  <c r="K58" i="201"/>
  <c r="H57" i="201"/>
  <c r="I57" i="201"/>
  <c r="K57" i="201"/>
  <c r="L57" i="201" s="1"/>
  <c r="I56" i="201"/>
  <c r="J56" i="201"/>
  <c r="L56" i="201" s="1"/>
  <c r="D51" i="201"/>
  <c r="E51" i="201"/>
  <c r="H50" i="201"/>
  <c r="K50" i="201"/>
  <c r="H49" i="201"/>
  <c r="I49" i="201"/>
  <c r="K49" i="201"/>
  <c r="L49" i="201" s="1"/>
  <c r="I48" i="201"/>
  <c r="J48" i="201"/>
  <c r="L48" i="201" s="1"/>
  <c r="D43" i="201"/>
  <c r="E43" i="201"/>
  <c r="H42" i="201"/>
  <c r="K42" i="201"/>
  <c r="H41" i="201"/>
  <c r="I41" i="201"/>
  <c r="K41" i="201"/>
  <c r="L41" i="201" s="1"/>
  <c r="F39" i="201"/>
  <c r="J40" i="201"/>
  <c r="L40" i="201" s="1"/>
  <c r="D31" i="201"/>
  <c r="K31" i="201"/>
  <c r="H26" i="201"/>
  <c r="I26" i="201"/>
  <c r="D26" i="201"/>
  <c r="K26" i="201"/>
  <c r="L26" i="201" s="1"/>
  <c r="H25" i="201"/>
  <c r="K25" i="201"/>
  <c r="J22" i="201"/>
  <c r="I21" i="201"/>
  <c r="J21" i="201"/>
  <c r="L21" i="201" s="1"/>
  <c r="D20" i="201"/>
  <c r="E20" i="201"/>
  <c r="J16" i="201"/>
  <c r="I15" i="201"/>
  <c r="J15" i="201"/>
  <c r="L15" i="201" s="1"/>
  <c r="D14" i="201"/>
  <c r="E14" i="201"/>
  <c r="D9" i="201"/>
  <c r="K9" i="201"/>
  <c r="H62" i="204"/>
  <c r="K62" i="204"/>
  <c r="H61" i="204"/>
  <c r="I61" i="204"/>
  <c r="K61" i="204"/>
  <c r="L61" i="204" s="1"/>
  <c r="H56" i="204"/>
  <c r="I56" i="204"/>
  <c r="D56" i="204"/>
  <c r="K56" i="204"/>
  <c r="L56" i="204" s="1"/>
  <c r="H55" i="204"/>
  <c r="K55" i="204"/>
  <c r="J52" i="204"/>
  <c r="I51" i="204"/>
  <c r="J51" i="204"/>
  <c r="L51" i="204" s="1"/>
  <c r="D50" i="204"/>
  <c r="E50" i="204"/>
  <c r="D45" i="204"/>
  <c r="K45" i="204"/>
  <c r="D61" i="205"/>
  <c r="E61" i="205"/>
  <c r="H60" i="205"/>
  <c r="K60" i="205"/>
  <c r="L60" i="205" s="1"/>
  <c r="H59" i="205"/>
  <c r="I59" i="205"/>
  <c r="K59" i="205"/>
  <c r="L59" i="205" s="1"/>
  <c r="I58" i="205"/>
  <c r="J58" i="205"/>
  <c r="L58" i="205" s="1"/>
  <c r="J56" i="205"/>
  <c r="L53" i="205"/>
  <c r="D53" i="205"/>
  <c r="E53" i="205"/>
  <c r="H52" i="205"/>
  <c r="K52" i="205"/>
  <c r="L52" i="205" s="1"/>
  <c r="H51" i="205"/>
  <c r="I51" i="205"/>
  <c r="K51" i="205"/>
  <c r="L51" i="205" s="1"/>
  <c r="I50" i="205"/>
  <c r="J50" i="205"/>
  <c r="L50" i="205" s="1"/>
  <c r="J48" i="205"/>
  <c r="L45" i="205"/>
  <c r="D45" i="205"/>
  <c r="E45" i="205"/>
  <c r="H44" i="205"/>
  <c r="K44" i="205"/>
  <c r="L44" i="205" s="1"/>
  <c r="H43" i="205"/>
  <c r="I43" i="205"/>
  <c r="K43" i="205"/>
  <c r="L43" i="205" s="1"/>
  <c r="F41" i="205"/>
  <c r="J42" i="205"/>
  <c r="L42" i="205" s="1"/>
  <c r="J40" i="205"/>
  <c r="L35" i="205"/>
  <c r="D35" i="205"/>
  <c r="E35" i="205"/>
  <c r="H30" i="205"/>
  <c r="I30" i="205"/>
  <c r="D30" i="205"/>
  <c r="K30" i="205"/>
  <c r="L30" i="205" s="1"/>
  <c r="H29" i="205"/>
  <c r="K29" i="205"/>
  <c r="L29" i="205" s="1"/>
  <c r="J26" i="205"/>
  <c r="I25" i="205"/>
  <c r="J25" i="205"/>
  <c r="L25" i="205" s="1"/>
  <c r="D24" i="205"/>
  <c r="E24" i="205"/>
  <c r="K23" i="205"/>
  <c r="D19" i="205"/>
  <c r="K19" i="205"/>
  <c r="J31" i="221"/>
  <c r="E56" i="189"/>
  <c r="H55" i="189"/>
  <c r="I54" i="189"/>
  <c r="D53" i="189"/>
  <c r="E52" i="189"/>
  <c r="H51" i="189"/>
  <c r="I50" i="189"/>
  <c r="D49" i="189"/>
  <c r="E48" i="189"/>
  <c r="H47" i="189"/>
  <c r="I46" i="189"/>
  <c r="D45" i="189"/>
  <c r="E44" i="189"/>
  <c r="H43" i="189"/>
  <c r="I42" i="189"/>
  <c r="D41" i="189"/>
  <c r="B39" i="189"/>
  <c r="I38" i="189"/>
  <c r="C36" i="189"/>
  <c r="D35" i="189"/>
  <c r="I33" i="189"/>
  <c r="D32" i="189"/>
  <c r="E31" i="189"/>
  <c r="H30" i="189"/>
  <c r="D30" i="189"/>
  <c r="E29" i="189"/>
  <c r="H28" i="189"/>
  <c r="I27" i="189"/>
  <c r="I25" i="189"/>
  <c r="D24" i="189"/>
  <c r="E23" i="189"/>
  <c r="H22" i="189"/>
  <c r="D22" i="189"/>
  <c r="E21" i="189"/>
  <c r="H20" i="189"/>
  <c r="E17" i="189"/>
  <c r="H16" i="189"/>
  <c r="D16" i="189"/>
  <c r="E15" i="189"/>
  <c r="H14" i="189"/>
  <c r="I13" i="189"/>
  <c r="I11" i="189"/>
  <c r="D10" i="189"/>
  <c r="I60" i="192"/>
  <c r="D59" i="192"/>
  <c r="D58" i="192"/>
  <c r="E57" i="192"/>
  <c r="H56" i="192"/>
  <c r="D56" i="192"/>
  <c r="E55" i="192"/>
  <c r="H54" i="192"/>
  <c r="I53" i="192"/>
  <c r="I51" i="192"/>
  <c r="D50" i="192"/>
  <c r="E49" i="192"/>
  <c r="H48" i="192"/>
  <c r="D48" i="192"/>
  <c r="E47" i="192"/>
  <c r="H46" i="192"/>
  <c r="I45" i="192"/>
  <c r="I43" i="192"/>
  <c r="D42" i="192"/>
  <c r="E41" i="192"/>
  <c r="I60" i="193"/>
  <c r="D59" i="193"/>
  <c r="E58" i="193"/>
  <c r="H57" i="193"/>
  <c r="I56" i="193"/>
  <c r="D55" i="193"/>
  <c r="E54" i="193"/>
  <c r="H53" i="193"/>
  <c r="I52" i="193"/>
  <c r="D51" i="193"/>
  <c r="E50" i="193"/>
  <c r="H49" i="193"/>
  <c r="I48" i="193"/>
  <c r="D47" i="193"/>
  <c r="E46" i="193"/>
  <c r="H45" i="193"/>
  <c r="I44" i="193"/>
  <c r="D43" i="193"/>
  <c r="E42" i="193"/>
  <c r="H41" i="193"/>
  <c r="F39" i="193"/>
  <c r="E38" i="193"/>
  <c r="G36" i="193"/>
  <c r="E37" i="193"/>
  <c r="H35" i="193"/>
  <c r="E35" i="193"/>
  <c r="H34" i="193"/>
  <c r="D34" i="193"/>
  <c r="J33" i="193"/>
  <c r="L33" i="193" s="1"/>
  <c r="E33" i="193"/>
  <c r="H32" i="193"/>
  <c r="E32" i="193"/>
  <c r="I31" i="193"/>
  <c r="K30" i="193"/>
  <c r="L30" i="193" s="1"/>
  <c r="I30" i="193"/>
  <c r="K29" i="193"/>
  <c r="L29" i="193" s="1"/>
  <c r="I29" i="193"/>
  <c r="D28" i="193"/>
  <c r="K27" i="193"/>
  <c r="E27" i="193"/>
  <c r="H26" i="193"/>
  <c r="D26" i="193"/>
  <c r="J25" i="193"/>
  <c r="L25" i="193" s="1"/>
  <c r="E25" i="193"/>
  <c r="H24" i="193"/>
  <c r="E24" i="193"/>
  <c r="I23" i="193"/>
  <c r="K22" i="193"/>
  <c r="L22" i="193" s="1"/>
  <c r="I22" i="193"/>
  <c r="K21" i="193"/>
  <c r="L21" i="193" s="1"/>
  <c r="I21" i="193"/>
  <c r="D20" i="193"/>
  <c r="K19" i="193"/>
  <c r="I17" i="193"/>
  <c r="K16" i="193"/>
  <c r="L16" i="193" s="1"/>
  <c r="I16" i="193"/>
  <c r="K15" i="193"/>
  <c r="L15" i="193" s="1"/>
  <c r="I15" i="193"/>
  <c r="D14" i="193"/>
  <c r="K13" i="193"/>
  <c r="E13" i="193"/>
  <c r="H12" i="193"/>
  <c r="D12" i="193"/>
  <c r="J11" i="193"/>
  <c r="L11" i="193" s="1"/>
  <c r="E11" i="193"/>
  <c r="H10" i="193"/>
  <c r="E10" i="193"/>
  <c r="K60" i="196"/>
  <c r="L60" i="196" s="1"/>
  <c r="I60" i="196"/>
  <c r="K59" i="196"/>
  <c r="L59" i="196" s="1"/>
  <c r="I59" i="196"/>
  <c r="D59" i="196"/>
  <c r="D58" i="196"/>
  <c r="K57" i="196"/>
  <c r="E57" i="196"/>
  <c r="H56" i="196"/>
  <c r="D56" i="196"/>
  <c r="J55" i="196"/>
  <c r="L55" i="196" s="1"/>
  <c r="E55" i="196"/>
  <c r="H54" i="196"/>
  <c r="E54" i="196"/>
  <c r="I53" i="196"/>
  <c r="K52" i="196"/>
  <c r="L52" i="196" s="1"/>
  <c r="I52" i="196"/>
  <c r="K51" i="196"/>
  <c r="L51" i="196" s="1"/>
  <c r="I51" i="196"/>
  <c r="D50" i="196"/>
  <c r="K49" i="196"/>
  <c r="E49" i="196"/>
  <c r="H48" i="196"/>
  <c r="D48" i="196"/>
  <c r="J47" i="196"/>
  <c r="L47" i="196" s="1"/>
  <c r="E47" i="196"/>
  <c r="H46" i="196"/>
  <c r="E46" i="196"/>
  <c r="I45" i="196"/>
  <c r="K44" i="196"/>
  <c r="L44" i="196" s="1"/>
  <c r="I44" i="196"/>
  <c r="K43" i="196"/>
  <c r="L43" i="196" s="1"/>
  <c r="I43" i="196"/>
  <c r="D42" i="196"/>
  <c r="K41" i="196"/>
  <c r="E41" i="196"/>
  <c r="K60" i="197"/>
  <c r="L60" i="197" s="1"/>
  <c r="I60" i="197"/>
  <c r="K59" i="197"/>
  <c r="L59" i="197" s="1"/>
  <c r="I59" i="197"/>
  <c r="D59" i="197"/>
  <c r="J58" i="197"/>
  <c r="L58" i="197" s="1"/>
  <c r="E58" i="197"/>
  <c r="H57" i="197"/>
  <c r="E57" i="197"/>
  <c r="K56" i="197"/>
  <c r="L56" i="197" s="1"/>
  <c r="I56" i="197"/>
  <c r="K55" i="197"/>
  <c r="L55" i="197" s="1"/>
  <c r="I55" i="197"/>
  <c r="D55" i="197"/>
  <c r="J54" i="197"/>
  <c r="L54" i="197" s="1"/>
  <c r="E54" i="197"/>
  <c r="H53" i="197"/>
  <c r="E53" i="197"/>
  <c r="K52" i="197"/>
  <c r="L52" i="197" s="1"/>
  <c r="I52" i="197"/>
  <c r="K51" i="197"/>
  <c r="L51" i="197" s="1"/>
  <c r="I51" i="197"/>
  <c r="D51" i="197"/>
  <c r="J50" i="197"/>
  <c r="L50" i="197" s="1"/>
  <c r="E50" i="197"/>
  <c r="H49" i="197"/>
  <c r="E49" i="197"/>
  <c r="K48" i="197"/>
  <c r="L48" i="197" s="1"/>
  <c r="I48" i="197"/>
  <c r="K47" i="197"/>
  <c r="L47" i="197" s="1"/>
  <c r="I47" i="197"/>
  <c r="D47" i="197"/>
  <c r="J46" i="197"/>
  <c r="L46" i="197" s="1"/>
  <c r="E46" i="197"/>
  <c r="H45" i="197"/>
  <c r="E45" i="197"/>
  <c r="K44" i="197"/>
  <c r="L44" i="197" s="1"/>
  <c r="I44" i="197"/>
  <c r="K43" i="197"/>
  <c r="L43" i="197" s="1"/>
  <c r="I43" i="197"/>
  <c r="D43" i="197"/>
  <c r="J42" i="197"/>
  <c r="L42" i="197" s="1"/>
  <c r="H38" i="197"/>
  <c r="K38" i="197"/>
  <c r="L38" i="197" s="1"/>
  <c r="G36" i="197"/>
  <c r="I37" i="197"/>
  <c r="K37" i="197"/>
  <c r="L37" i="197" s="1"/>
  <c r="H35" i="197"/>
  <c r="I35" i="197"/>
  <c r="K35" i="197"/>
  <c r="L35" i="197" s="1"/>
  <c r="H34" i="197"/>
  <c r="I34" i="197"/>
  <c r="D34" i="197"/>
  <c r="K34" i="197"/>
  <c r="L34" i="197" s="1"/>
  <c r="H33" i="197"/>
  <c r="K33" i="197"/>
  <c r="L33" i="197" s="1"/>
  <c r="J30" i="197"/>
  <c r="L30" i="197" s="1"/>
  <c r="I29" i="197"/>
  <c r="J29" i="197"/>
  <c r="L29" i="197" s="1"/>
  <c r="D28" i="197"/>
  <c r="E28" i="197"/>
  <c r="K27" i="197"/>
  <c r="J25" i="197"/>
  <c r="L25" i="197" s="1"/>
  <c r="D23" i="197"/>
  <c r="K23" i="197"/>
  <c r="L22" i="197"/>
  <c r="D17" i="197"/>
  <c r="K17" i="197"/>
  <c r="L16" i="197"/>
  <c r="H12" i="197"/>
  <c r="I12" i="197"/>
  <c r="D12" i="197"/>
  <c r="K12" i="197"/>
  <c r="L12" i="197" s="1"/>
  <c r="H11" i="197"/>
  <c r="K11" i="197"/>
  <c r="L11" i="197" s="1"/>
  <c r="L59" i="200"/>
  <c r="D59" i="200"/>
  <c r="E59" i="200"/>
  <c r="H56" i="200"/>
  <c r="I56" i="200"/>
  <c r="D56" i="200"/>
  <c r="K56" i="200"/>
  <c r="L56" i="200" s="1"/>
  <c r="H55" i="200"/>
  <c r="K55" i="200"/>
  <c r="L55" i="200" s="1"/>
  <c r="J52" i="200"/>
  <c r="L52" i="200" s="1"/>
  <c r="I51" i="200"/>
  <c r="J51" i="200"/>
  <c r="L51" i="200" s="1"/>
  <c r="D50" i="200"/>
  <c r="E50" i="200"/>
  <c r="K49" i="200"/>
  <c r="J47" i="200"/>
  <c r="L47" i="200" s="1"/>
  <c r="D45" i="200"/>
  <c r="K45" i="200"/>
  <c r="L44" i="200"/>
  <c r="K40" i="200"/>
  <c r="L40" i="200" s="1"/>
  <c r="I60" i="201"/>
  <c r="J60" i="201"/>
  <c r="L60" i="201" s="1"/>
  <c r="J58" i="201"/>
  <c r="L58" i="201" s="1"/>
  <c r="L55" i="201"/>
  <c r="D55" i="201"/>
  <c r="E55" i="201"/>
  <c r="H54" i="201"/>
  <c r="K54" i="201"/>
  <c r="L54" i="201" s="1"/>
  <c r="H53" i="201"/>
  <c r="I53" i="201"/>
  <c r="K53" i="201"/>
  <c r="L53" i="201" s="1"/>
  <c r="I52" i="201"/>
  <c r="J52" i="201"/>
  <c r="L52" i="201" s="1"/>
  <c r="J50" i="201"/>
  <c r="L50" i="201" s="1"/>
  <c r="L47" i="201"/>
  <c r="D47" i="201"/>
  <c r="E47" i="201"/>
  <c r="H46" i="201"/>
  <c r="K46" i="201"/>
  <c r="L46" i="201" s="1"/>
  <c r="H45" i="201"/>
  <c r="I45" i="201"/>
  <c r="K45" i="201"/>
  <c r="L45" i="201" s="1"/>
  <c r="I44" i="201"/>
  <c r="J44" i="201"/>
  <c r="L44" i="201" s="1"/>
  <c r="J42" i="201"/>
  <c r="L42" i="201" s="1"/>
  <c r="H38" i="201"/>
  <c r="K38" i="201"/>
  <c r="L38" i="201" s="1"/>
  <c r="G36" i="201"/>
  <c r="I37" i="201"/>
  <c r="K37" i="201"/>
  <c r="L37" i="201" s="1"/>
  <c r="H35" i="201"/>
  <c r="I35" i="201"/>
  <c r="K35" i="201"/>
  <c r="L35" i="201" s="1"/>
  <c r="H34" i="201"/>
  <c r="I34" i="201"/>
  <c r="D34" i="201"/>
  <c r="K34" i="201"/>
  <c r="L34" i="201" s="1"/>
  <c r="H33" i="201"/>
  <c r="K33" i="201"/>
  <c r="L33" i="201" s="1"/>
  <c r="J30" i="201"/>
  <c r="L30" i="201" s="1"/>
  <c r="I29" i="201"/>
  <c r="J29" i="201"/>
  <c r="L29" i="201" s="1"/>
  <c r="D28" i="201"/>
  <c r="E28" i="201"/>
  <c r="K27" i="201"/>
  <c r="J25" i="201"/>
  <c r="L25" i="201" s="1"/>
  <c r="D23" i="201"/>
  <c r="K23" i="201"/>
  <c r="L22" i="201"/>
  <c r="D17" i="201"/>
  <c r="K17" i="201"/>
  <c r="L16" i="201"/>
  <c r="H12" i="201"/>
  <c r="I12" i="201"/>
  <c r="D12" i="201"/>
  <c r="K12" i="201"/>
  <c r="L12" i="201" s="1"/>
  <c r="H11" i="201"/>
  <c r="K11" i="201"/>
  <c r="L11" i="201" s="1"/>
  <c r="J62" i="204"/>
  <c r="L62" i="204" s="1"/>
  <c r="J60" i="204"/>
  <c r="I59" i="204"/>
  <c r="J59" i="204"/>
  <c r="L59" i="204" s="1"/>
  <c r="D58" i="204"/>
  <c r="E58" i="204"/>
  <c r="K57" i="204"/>
  <c r="J55" i="204"/>
  <c r="L55" i="204" s="1"/>
  <c r="D53" i="204"/>
  <c r="K53" i="204"/>
  <c r="L52" i="204"/>
  <c r="H48" i="204"/>
  <c r="I48" i="204"/>
  <c r="D48" i="204"/>
  <c r="K48" i="204"/>
  <c r="L48" i="204" s="1"/>
  <c r="H47" i="204"/>
  <c r="K47" i="204"/>
  <c r="L47" i="204" s="1"/>
  <c r="J44" i="204"/>
  <c r="L44" i="204" s="1"/>
  <c r="I43" i="204"/>
  <c r="J43" i="204"/>
  <c r="L43" i="204" s="1"/>
  <c r="I62" i="205"/>
  <c r="J62" i="205"/>
  <c r="L62" i="205" s="1"/>
  <c r="D57" i="205"/>
  <c r="E57" i="205"/>
  <c r="H56" i="205"/>
  <c r="K56" i="205"/>
  <c r="H55" i="205"/>
  <c r="I55" i="205"/>
  <c r="K55" i="205"/>
  <c r="L55" i="205" s="1"/>
  <c r="I54" i="205"/>
  <c r="J54" i="205"/>
  <c r="L54" i="205" s="1"/>
  <c r="D49" i="205"/>
  <c r="E49" i="205"/>
  <c r="H48" i="205"/>
  <c r="K48" i="205"/>
  <c r="H47" i="205"/>
  <c r="I47" i="205"/>
  <c r="K47" i="205"/>
  <c r="L47" i="205" s="1"/>
  <c r="I46" i="205"/>
  <c r="J46" i="205"/>
  <c r="L46" i="205" s="1"/>
  <c r="H40" i="205"/>
  <c r="K40" i="205"/>
  <c r="G38" i="205"/>
  <c r="I39" i="205"/>
  <c r="K39" i="205"/>
  <c r="L39" i="205" s="1"/>
  <c r="H37" i="205"/>
  <c r="I37" i="205"/>
  <c r="K37" i="205"/>
  <c r="L37" i="205" s="1"/>
  <c r="I36" i="205"/>
  <c r="J36" i="205"/>
  <c r="L36" i="205" s="1"/>
  <c r="J34" i="205"/>
  <c r="L34" i="205" s="1"/>
  <c r="I33" i="205"/>
  <c r="J33" i="205"/>
  <c r="L33" i="205" s="1"/>
  <c r="D32" i="205"/>
  <c r="E32" i="205"/>
  <c r="K31" i="205"/>
  <c r="D27" i="205"/>
  <c r="K27" i="205"/>
  <c r="L26" i="205"/>
  <c r="H22" i="205"/>
  <c r="I22" i="205"/>
  <c r="D22" i="205"/>
  <c r="K22" i="205"/>
  <c r="L22" i="205" s="1"/>
  <c r="H21" i="205"/>
  <c r="K21" i="205"/>
  <c r="L21" i="205" s="1"/>
  <c r="J39" i="221"/>
  <c r="L12" i="205"/>
  <c r="L61" i="208"/>
  <c r="L52" i="208"/>
  <c r="L44" i="208"/>
  <c r="L60" i="209"/>
  <c r="L59" i="209"/>
  <c r="L53" i="209"/>
  <c r="L49" i="209"/>
  <c r="L45" i="209"/>
  <c r="F41" i="209"/>
  <c r="G38" i="209"/>
  <c r="D35" i="209"/>
  <c r="E35" i="209"/>
  <c r="H30" i="209"/>
  <c r="I30" i="209"/>
  <c r="D30" i="209"/>
  <c r="K30" i="209"/>
  <c r="L30" i="209" s="1"/>
  <c r="H29" i="209"/>
  <c r="K29" i="209"/>
  <c r="L29" i="209" s="1"/>
  <c r="J26" i="209"/>
  <c r="I25" i="209"/>
  <c r="J25" i="209"/>
  <c r="L25" i="209" s="1"/>
  <c r="D24" i="209"/>
  <c r="E24" i="209"/>
  <c r="K23" i="209"/>
  <c r="D19" i="209"/>
  <c r="K19" i="209"/>
  <c r="D13" i="209"/>
  <c r="K13" i="209"/>
  <c r="I62" i="212"/>
  <c r="J62" i="212"/>
  <c r="L62" i="212" s="1"/>
  <c r="H59" i="212"/>
  <c r="K59" i="212"/>
  <c r="J56" i="212"/>
  <c r="I55" i="212"/>
  <c r="J55" i="212"/>
  <c r="L55" i="212" s="1"/>
  <c r="D54" i="212"/>
  <c r="E54" i="212"/>
  <c r="D49" i="212"/>
  <c r="K49" i="212"/>
  <c r="H44" i="212"/>
  <c r="I44" i="212"/>
  <c r="D44" i="212"/>
  <c r="K44" i="212"/>
  <c r="L44" i="212" s="1"/>
  <c r="H43" i="212"/>
  <c r="K43" i="212"/>
  <c r="D59" i="213"/>
  <c r="E59" i="213"/>
  <c r="H58" i="213"/>
  <c r="K58" i="213"/>
  <c r="H57" i="213"/>
  <c r="I57" i="213"/>
  <c r="K57" i="213"/>
  <c r="L57" i="213" s="1"/>
  <c r="I56" i="213"/>
  <c r="J56" i="213"/>
  <c r="L56" i="213" s="1"/>
  <c r="D51" i="213"/>
  <c r="E51" i="213"/>
  <c r="H50" i="213"/>
  <c r="K50" i="213"/>
  <c r="H49" i="213"/>
  <c r="I49" i="213"/>
  <c r="K49" i="213"/>
  <c r="L49" i="213" s="1"/>
  <c r="I48" i="213"/>
  <c r="J48" i="213"/>
  <c r="L48" i="213" s="1"/>
  <c r="D43" i="213"/>
  <c r="E43" i="213"/>
  <c r="H42" i="213"/>
  <c r="K42" i="213"/>
  <c r="B41" i="213"/>
  <c r="I40" i="213"/>
  <c r="J40" i="213"/>
  <c r="L40" i="213" s="1"/>
  <c r="D31" i="213"/>
  <c r="K31" i="213"/>
  <c r="H26" i="213"/>
  <c r="I26" i="213"/>
  <c r="D26" i="213"/>
  <c r="K26" i="213"/>
  <c r="L26" i="213" s="1"/>
  <c r="H25" i="213"/>
  <c r="K25" i="213"/>
  <c r="J22" i="213"/>
  <c r="I21" i="213"/>
  <c r="J21" i="213"/>
  <c r="L21" i="213" s="1"/>
  <c r="D20" i="213"/>
  <c r="E20" i="213"/>
  <c r="J16" i="213"/>
  <c r="I15" i="213"/>
  <c r="J15" i="213"/>
  <c r="L15" i="213" s="1"/>
  <c r="D14" i="213"/>
  <c r="E14" i="213"/>
  <c r="D9" i="213"/>
  <c r="K9" i="213"/>
  <c r="F37" i="221"/>
  <c r="C30" i="221"/>
  <c r="G29" i="221"/>
  <c r="H29" i="221" s="1"/>
  <c r="C29" i="221"/>
  <c r="K29" i="221" s="1"/>
  <c r="J28" i="221"/>
  <c r="G24" i="221"/>
  <c r="H24" i="221" s="1"/>
  <c r="E23" i="221"/>
  <c r="C21" i="221"/>
  <c r="K21" i="221" s="1"/>
  <c r="J20" i="221"/>
  <c r="L20" i="221" s="1"/>
  <c r="B17" i="221"/>
  <c r="J16" i="221"/>
  <c r="G10" i="221"/>
  <c r="H10" i="221" s="1"/>
  <c r="C10" i="221"/>
  <c r="D10" i="221" s="1"/>
  <c r="H56" i="220"/>
  <c r="I56" i="220"/>
  <c r="D56" i="220"/>
  <c r="K56" i="220"/>
  <c r="L56" i="220" s="1"/>
  <c r="D45" i="220"/>
  <c r="K45" i="220"/>
  <c r="D51" i="221"/>
  <c r="E51" i="221"/>
  <c r="H49" i="221"/>
  <c r="I49" i="221"/>
  <c r="K49" i="221"/>
  <c r="L49" i="221" s="1"/>
  <c r="I48" i="221"/>
  <c r="J48" i="221"/>
  <c r="L48" i="221" s="1"/>
  <c r="H42" i="221"/>
  <c r="K42" i="221"/>
  <c r="E42" i="221"/>
  <c r="J42" i="221"/>
  <c r="L42" i="221" s="1"/>
  <c r="H39" i="221"/>
  <c r="J36" i="221"/>
  <c r="B33" i="221"/>
  <c r="D23" i="221"/>
  <c r="J22" i="221"/>
  <c r="D13" i="221"/>
  <c r="I42" i="197"/>
  <c r="D41" i="197"/>
  <c r="B39" i="197"/>
  <c r="I38" i="197"/>
  <c r="C36" i="197"/>
  <c r="D35" i="197"/>
  <c r="I33" i="197"/>
  <c r="D32" i="197"/>
  <c r="E31" i="197"/>
  <c r="H30" i="197"/>
  <c r="D30" i="197"/>
  <c r="E29" i="197"/>
  <c r="H28" i="197"/>
  <c r="I27" i="197"/>
  <c r="I25" i="197"/>
  <c r="D24" i="197"/>
  <c r="E23" i="197"/>
  <c r="H22" i="197"/>
  <c r="D22" i="197"/>
  <c r="E21" i="197"/>
  <c r="H20" i="197"/>
  <c r="E17" i="197"/>
  <c r="H16" i="197"/>
  <c r="D16" i="197"/>
  <c r="E15" i="197"/>
  <c r="H14" i="197"/>
  <c r="I13" i="197"/>
  <c r="I11" i="197"/>
  <c r="D10" i="197"/>
  <c r="E60" i="200"/>
  <c r="H59" i="200"/>
  <c r="H58" i="200"/>
  <c r="I57" i="200"/>
  <c r="I55" i="200"/>
  <c r="D54" i="200"/>
  <c r="E53" i="200"/>
  <c r="H52" i="200"/>
  <c r="D52" i="200"/>
  <c r="E51" i="200"/>
  <c r="H50" i="200"/>
  <c r="I49" i="200"/>
  <c r="I47" i="200"/>
  <c r="D46" i="200"/>
  <c r="E45" i="200"/>
  <c r="H44" i="200"/>
  <c r="D44" i="200"/>
  <c r="E43" i="200"/>
  <c r="H42" i="200"/>
  <c r="I41" i="200"/>
  <c r="E60" i="201"/>
  <c r="H59" i="201"/>
  <c r="I58" i="201"/>
  <c r="D57" i="201"/>
  <c r="E56" i="201"/>
  <c r="H55" i="201"/>
  <c r="I54" i="201"/>
  <c r="D53" i="201"/>
  <c r="E52" i="201"/>
  <c r="H51" i="201"/>
  <c r="I50" i="201"/>
  <c r="D49" i="201"/>
  <c r="E48" i="201"/>
  <c r="H47" i="201"/>
  <c r="I46" i="201"/>
  <c r="D45" i="201"/>
  <c r="E44" i="201"/>
  <c r="H43" i="201"/>
  <c r="I42" i="201"/>
  <c r="D41" i="201"/>
  <c r="B39" i="201"/>
  <c r="I38" i="201"/>
  <c r="C36" i="201"/>
  <c r="D35" i="201"/>
  <c r="I33" i="201"/>
  <c r="D32" i="201"/>
  <c r="E31" i="201"/>
  <c r="H30" i="201"/>
  <c r="D30" i="201"/>
  <c r="E29" i="201"/>
  <c r="H28" i="201"/>
  <c r="I27" i="201"/>
  <c r="I25" i="201"/>
  <c r="D24" i="201"/>
  <c r="E23" i="201"/>
  <c r="H22" i="201"/>
  <c r="D22" i="201"/>
  <c r="E21" i="201"/>
  <c r="H20" i="201"/>
  <c r="E17" i="201"/>
  <c r="H16" i="201"/>
  <c r="D16" i="201"/>
  <c r="E15" i="201"/>
  <c r="H14" i="201"/>
  <c r="I13" i="201"/>
  <c r="I11" i="201"/>
  <c r="D10" i="201"/>
  <c r="I62" i="204"/>
  <c r="D61" i="204"/>
  <c r="D60" i="204"/>
  <c r="E59" i="204"/>
  <c r="H58" i="204"/>
  <c r="I57" i="204"/>
  <c r="I55" i="204"/>
  <c r="D54" i="204"/>
  <c r="E53" i="204"/>
  <c r="H52" i="204"/>
  <c r="D52" i="204"/>
  <c r="E51" i="204"/>
  <c r="H50" i="204"/>
  <c r="I49" i="204"/>
  <c r="I47" i="204"/>
  <c r="D46" i="204"/>
  <c r="E45" i="204"/>
  <c r="H44" i="204"/>
  <c r="D44" i="204"/>
  <c r="E43" i="204"/>
  <c r="E62" i="205"/>
  <c r="H61" i="205"/>
  <c r="I60" i="205"/>
  <c r="D59" i="205"/>
  <c r="E58" i="205"/>
  <c r="H57" i="205"/>
  <c r="I56" i="205"/>
  <c r="D55" i="205"/>
  <c r="E54" i="205"/>
  <c r="H53" i="205"/>
  <c r="I52" i="205"/>
  <c r="D51" i="205"/>
  <c r="E50" i="205"/>
  <c r="H49" i="205"/>
  <c r="I48" i="205"/>
  <c r="D47" i="205"/>
  <c r="E46" i="205"/>
  <c r="H45" i="205"/>
  <c r="I44" i="205"/>
  <c r="D43" i="205"/>
  <c r="B41" i="205"/>
  <c r="I40" i="205"/>
  <c r="C38" i="205"/>
  <c r="K38" i="205" s="1"/>
  <c r="D37" i="205"/>
  <c r="E36" i="205"/>
  <c r="H35" i="205"/>
  <c r="H34" i="205"/>
  <c r="D34" i="205"/>
  <c r="E33" i="205"/>
  <c r="H32" i="205"/>
  <c r="I31" i="205"/>
  <c r="I29" i="205"/>
  <c r="D28" i="205"/>
  <c r="E27" i="205"/>
  <c r="H26" i="205"/>
  <c r="D26" i="205"/>
  <c r="E25" i="205"/>
  <c r="H24" i="205"/>
  <c r="I23" i="205"/>
  <c r="I21" i="205"/>
  <c r="D20" i="205"/>
  <c r="I17" i="205"/>
  <c r="K16" i="205"/>
  <c r="L16" i="205" s="1"/>
  <c r="I16" i="205"/>
  <c r="K15" i="205"/>
  <c r="L15" i="205" s="1"/>
  <c r="I15" i="205"/>
  <c r="D14" i="205"/>
  <c r="K13" i="205"/>
  <c r="E13" i="205"/>
  <c r="H12" i="205"/>
  <c r="D12" i="205"/>
  <c r="J11" i="205"/>
  <c r="L11" i="205" s="1"/>
  <c r="E11" i="205"/>
  <c r="H10" i="205"/>
  <c r="E10" i="205"/>
  <c r="I62" i="208"/>
  <c r="E62" i="208"/>
  <c r="H61" i="208"/>
  <c r="D61" i="208"/>
  <c r="D60" i="208"/>
  <c r="K59" i="208"/>
  <c r="L59" i="208" s="1"/>
  <c r="I59" i="208"/>
  <c r="D58" i="208"/>
  <c r="I57" i="208"/>
  <c r="K56" i="208"/>
  <c r="L56" i="208" s="1"/>
  <c r="I56" i="208"/>
  <c r="K55" i="208"/>
  <c r="L55" i="208" s="1"/>
  <c r="I55" i="208"/>
  <c r="D54" i="208"/>
  <c r="K53" i="208"/>
  <c r="E53" i="208"/>
  <c r="H52" i="208"/>
  <c r="D52" i="208"/>
  <c r="J51" i="208"/>
  <c r="L51" i="208" s="1"/>
  <c r="E51" i="208"/>
  <c r="H50" i="208"/>
  <c r="E50" i="208"/>
  <c r="I49" i="208"/>
  <c r="K48" i="208"/>
  <c r="L48" i="208" s="1"/>
  <c r="I48" i="208"/>
  <c r="J47" i="208"/>
  <c r="L47" i="208" s="1"/>
  <c r="E47" i="208"/>
  <c r="H46" i="208"/>
  <c r="E46" i="208"/>
  <c r="E45" i="208"/>
  <c r="H44" i="208"/>
  <c r="D44" i="208"/>
  <c r="J43" i="208"/>
  <c r="L43" i="208" s="1"/>
  <c r="E43" i="208"/>
  <c r="J62" i="209"/>
  <c r="L62" i="209" s="1"/>
  <c r="I62" i="209"/>
  <c r="L61" i="209"/>
  <c r="H61" i="209"/>
  <c r="D61" i="209"/>
  <c r="I60" i="209"/>
  <c r="E60" i="209"/>
  <c r="H59" i="209"/>
  <c r="E59" i="209"/>
  <c r="K58" i="209"/>
  <c r="L58" i="209" s="1"/>
  <c r="I58" i="209"/>
  <c r="K57" i="209"/>
  <c r="L57" i="209" s="1"/>
  <c r="I57" i="209"/>
  <c r="D57" i="209"/>
  <c r="K55" i="209"/>
  <c r="L55" i="209" s="1"/>
  <c r="H55" i="209"/>
  <c r="E55" i="209"/>
  <c r="K54" i="209"/>
  <c r="L54" i="209" s="1"/>
  <c r="E54" i="209"/>
  <c r="H53" i="209"/>
  <c r="E53" i="209"/>
  <c r="K52" i="209"/>
  <c r="L52" i="209" s="1"/>
  <c r="I52" i="209"/>
  <c r="K51" i="209"/>
  <c r="L51" i="209" s="1"/>
  <c r="I51" i="209"/>
  <c r="D51" i="209"/>
  <c r="J50" i="209"/>
  <c r="L50" i="209" s="1"/>
  <c r="E50" i="209"/>
  <c r="H49" i="209"/>
  <c r="E49" i="209"/>
  <c r="K48" i="209"/>
  <c r="L48" i="209" s="1"/>
  <c r="I48" i="209"/>
  <c r="K47" i="209"/>
  <c r="L47" i="209" s="1"/>
  <c r="I47" i="209"/>
  <c r="D47" i="209"/>
  <c r="J46" i="209"/>
  <c r="L46" i="209" s="1"/>
  <c r="E46" i="209"/>
  <c r="H45" i="209"/>
  <c r="E45" i="209"/>
  <c r="K44" i="209"/>
  <c r="L44" i="209" s="1"/>
  <c r="I44" i="209"/>
  <c r="K43" i="209"/>
  <c r="L43" i="209" s="1"/>
  <c r="I43" i="209"/>
  <c r="D43" i="209"/>
  <c r="J42" i="209"/>
  <c r="L42" i="209" s="1"/>
  <c r="B41" i="209"/>
  <c r="K40" i="209"/>
  <c r="L40" i="209" s="1"/>
  <c r="I40" i="209"/>
  <c r="K39" i="209"/>
  <c r="L39" i="209" s="1"/>
  <c r="I39" i="209"/>
  <c r="C38" i="209"/>
  <c r="K38" i="209" s="1"/>
  <c r="K37" i="209"/>
  <c r="L37" i="209" s="1"/>
  <c r="I37" i="209"/>
  <c r="D37" i="209"/>
  <c r="J36" i="209"/>
  <c r="L36" i="209" s="1"/>
  <c r="J34" i="209"/>
  <c r="L34" i="209" s="1"/>
  <c r="I33" i="209"/>
  <c r="J33" i="209"/>
  <c r="L33" i="209" s="1"/>
  <c r="D32" i="209"/>
  <c r="E32" i="209"/>
  <c r="K31" i="209"/>
  <c r="D27" i="209"/>
  <c r="K27" i="209"/>
  <c r="L26" i="209"/>
  <c r="H22" i="209"/>
  <c r="I22" i="209"/>
  <c r="D22" i="209"/>
  <c r="K22" i="209"/>
  <c r="L22" i="209" s="1"/>
  <c r="H21" i="209"/>
  <c r="K21" i="209"/>
  <c r="L21" i="209" s="1"/>
  <c r="H16" i="209"/>
  <c r="I16" i="209"/>
  <c r="D16" i="209"/>
  <c r="K16" i="209"/>
  <c r="L16" i="209" s="1"/>
  <c r="H15" i="209"/>
  <c r="K15" i="209"/>
  <c r="L15" i="209" s="1"/>
  <c r="J12" i="209"/>
  <c r="L12" i="209" s="1"/>
  <c r="I11" i="209"/>
  <c r="J11" i="209"/>
  <c r="L11" i="209" s="1"/>
  <c r="D10" i="209"/>
  <c r="E10" i="209"/>
  <c r="K9" i="209"/>
  <c r="L61" i="212"/>
  <c r="D61" i="212"/>
  <c r="E61" i="212"/>
  <c r="J59" i="212"/>
  <c r="L59" i="212" s="1"/>
  <c r="D57" i="212"/>
  <c r="K57" i="212"/>
  <c r="L56" i="212"/>
  <c r="H52" i="212"/>
  <c r="I52" i="212"/>
  <c r="D52" i="212"/>
  <c r="K52" i="212"/>
  <c r="L52" i="212" s="1"/>
  <c r="H51" i="212"/>
  <c r="K51" i="212"/>
  <c r="L51" i="212" s="1"/>
  <c r="J48" i="212"/>
  <c r="L48" i="212" s="1"/>
  <c r="I47" i="212"/>
  <c r="J47" i="212"/>
  <c r="L47" i="212" s="1"/>
  <c r="D46" i="212"/>
  <c r="E46" i="212"/>
  <c r="K45" i="212"/>
  <c r="J43" i="212"/>
  <c r="L43" i="212" s="1"/>
  <c r="H62" i="213"/>
  <c r="K62" i="213"/>
  <c r="L62" i="213" s="1"/>
  <c r="H61" i="213"/>
  <c r="I61" i="213"/>
  <c r="K61" i="213"/>
  <c r="L61" i="213" s="1"/>
  <c r="I60" i="213"/>
  <c r="J60" i="213"/>
  <c r="L60" i="213" s="1"/>
  <c r="J58" i="213"/>
  <c r="L58" i="213" s="1"/>
  <c r="L55" i="213"/>
  <c r="D55" i="213"/>
  <c r="E55" i="213"/>
  <c r="H54" i="213"/>
  <c r="K54" i="213"/>
  <c r="L54" i="213" s="1"/>
  <c r="H53" i="213"/>
  <c r="I53" i="213"/>
  <c r="K53" i="213"/>
  <c r="L53" i="213" s="1"/>
  <c r="I52" i="213"/>
  <c r="J52" i="213"/>
  <c r="L52" i="213" s="1"/>
  <c r="J50" i="213"/>
  <c r="L50" i="213" s="1"/>
  <c r="L47" i="213"/>
  <c r="D47" i="213"/>
  <c r="E47" i="213"/>
  <c r="H46" i="213"/>
  <c r="K46" i="213"/>
  <c r="L46" i="213" s="1"/>
  <c r="H45" i="213"/>
  <c r="I45" i="213"/>
  <c r="K45" i="213"/>
  <c r="L45" i="213" s="1"/>
  <c r="I44" i="213"/>
  <c r="J44" i="213"/>
  <c r="L44" i="213" s="1"/>
  <c r="J42" i="213"/>
  <c r="L42" i="213" s="1"/>
  <c r="L39" i="213"/>
  <c r="C38" i="213"/>
  <c r="E39" i="213"/>
  <c r="L37" i="213"/>
  <c r="D37" i="213"/>
  <c r="E37" i="213"/>
  <c r="H36" i="213"/>
  <c r="K36" i="213"/>
  <c r="L36" i="213" s="1"/>
  <c r="H35" i="213"/>
  <c r="I35" i="213"/>
  <c r="K35" i="213"/>
  <c r="L35" i="213" s="1"/>
  <c r="H34" i="213"/>
  <c r="I34" i="213"/>
  <c r="D34" i="213"/>
  <c r="K34" i="213"/>
  <c r="L34" i="213" s="1"/>
  <c r="H33" i="213"/>
  <c r="K33" i="213"/>
  <c r="L33" i="213" s="1"/>
  <c r="J30" i="213"/>
  <c r="L30" i="213" s="1"/>
  <c r="I29" i="213"/>
  <c r="J29" i="213"/>
  <c r="L29" i="213" s="1"/>
  <c r="D28" i="213"/>
  <c r="E28" i="213"/>
  <c r="K27" i="213"/>
  <c r="J25" i="213"/>
  <c r="L25" i="213" s="1"/>
  <c r="D23" i="213"/>
  <c r="K23" i="213"/>
  <c r="L22" i="213"/>
  <c r="D17" i="213"/>
  <c r="K17" i="213"/>
  <c r="L16" i="213"/>
  <c r="H12" i="213"/>
  <c r="I12" i="213"/>
  <c r="D12" i="213"/>
  <c r="K12" i="213"/>
  <c r="L12" i="213" s="1"/>
  <c r="H11" i="213"/>
  <c r="K11" i="213"/>
  <c r="L11" i="213" s="1"/>
  <c r="G38" i="221"/>
  <c r="K38" i="221" s="1"/>
  <c r="G36" i="221"/>
  <c r="K36" i="221" s="1"/>
  <c r="E35" i="221"/>
  <c r="D35" i="221"/>
  <c r="G33" i="221"/>
  <c r="K33" i="221" s="1"/>
  <c r="G32" i="221"/>
  <c r="H32" i="221" s="1"/>
  <c r="D32" i="221"/>
  <c r="K32" i="221"/>
  <c r="I31" i="221"/>
  <c r="H31" i="221"/>
  <c r="C27" i="221"/>
  <c r="C26" i="221"/>
  <c r="D26" i="221" s="1"/>
  <c r="H55" i="220"/>
  <c r="K55" i="220"/>
  <c r="E55" i="220"/>
  <c r="J55" i="220"/>
  <c r="L55" i="220" s="1"/>
  <c r="J52" i="220"/>
  <c r="I51" i="220"/>
  <c r="J51" i="220"/>
  <c r="L51" i="220" s="1"/>
  <c r="D50" i="220"/>
  <c r="E50" i="220"/>
  <c r="H41" i="220"/>
  <c r="K41" i="220"/>
  <c r="I56" i="221"/>
  <c r="J56" i="221"/>
  <c r="L56" i="221" s="1"/>
  <c r="H50" i="221"/>
  <c r="K50" i="221"/>
  <c r="E50" i="221"/>
  <c r="J50" i="221"/>
  <c r="L50" i="221" s="1"/>
  <c r="D43" i="221"/>
  <c r="E43" i="221"/>
  <c r="G40" i="221"/>
  <c r="I41" i="221"/>
  <c r="K41" i="221"/>
  <c r="L41" i="221" s="1"/>
  <c r="D36" i="221"/>
  <c r="K35" i="221"/>
  <c r="D25" i="221"/>
  <c r="C24" i="221"/>
  <c r="H18" i="221"/>
  <c r="K12" i="221"/>
  <c r="L12" i="221" s="1"/>
  <c r="J10" i="221"/>
  <c r="E10" i="221"/>
  <c r="E36" i="209"/>
  <c r="H35" i="209"/>
  <c r="H34" i="209"/>
  <c r="D34" i="209"/>
  <c r="E33" i="209"/>
  <c r="H32" i="209"/>
  <c r="I31" i="209"/>
  <c r="I29" i="209"/>
  <c r="D28" i="209"/>
  <c r="E27" i="209"/>
  <c r="H26" i="209"/>
  <c r="D26" i="209"/>
  <c r="E25" i="209"/>
  <c r="H24" i="209"/>
  <c r="I23" i="209"/>
  <c r="I21" i="209"/>
  <c r="D20" i="209"/>
  <c r="I17" i="209"/>
  <c r="I15" i="209"/>
  <c r="D14" i="209"/>
  <c r="E13" i="209"/>
  <c r="H12" i="209"/>
  <c r="D12" i="209"/>
  <c r="E11" i="209"/>
  <c r="H10" i="209"/>
  <c r="E62" i="212"/>
  <c r="H61" i="212"/>
  <c r="I60" i="212"/>
  <c r="I59" i="212"/>
  <c r="D58" i="212"/>
  <c r="E57" i="212"/>
  <c r="H56" i="212"/>
  <c r="D56" i="212"/>
  <c r="E55" i="212"/>
  <c r="H54" i="212"/>
  <c r="I53" i="212"/>
  <c r="I51" i="212"/>
  <c r="D50" i="212"/>
  <c r="E49" i="212"/>
  <c r="H48" i="212"/>
  <c r="D48" i="212"/>
  <c r="E47" i="212"/>
  <c r="H46" i="212"/>
  <c r="I45" i="212"/>
  <c r="I43" i="212"/>
  <c r="I62" i="213"/>
  <c r="D61" i="213"/>
  <c r="E60" i="213"/>
  <c r="H59" i="213"/>
  <c r="I58" i="213"/>
  <c r="D57" i="213"/>
  <c r="E56" i="213"/>
  <c r="H55" i="213"/>
  <c r="I54" i="213"/>
  <c r="D53" i="213"/>
  <c r="E52" i="213"/>
  <c r="H51" i="213"/>
  <c r="I50" i="213"/>
  <c r="D49" i="213"/>
  <c r="E48" i="213"/>
  <c r="H47" i="213"/>
  <c r="I46" i="213"/>
  <c r="D45" i="213"/>
  <c r="E44" i="213"/>
  <c r="H43" i="213"/>
  <c r="F41" i="213"/>
  <c r="E40" i="213"/>
  <c r="G38" i="213"/>
  <c r="H37" i="213"/>
  <c r="I36" i="213"/>
  <c r="D35" i="213"/>
  <c r="I33" i="213"/>
  <c r="D32" i="213"/>
  <c r="E31" i="213"/>
  <c r="H30" i="213"/>
  <c r="D30" i="213"/>
  <c r="E29" i="213"/>
  <c r="H28" i="213"/>
  <c r="I27" i="213"/>
  <c r="I25" i="213"/>
  <c r="D24" i="213"/>
  <c r="E23" i="213"/>
  <c r="H22" i="213"/>
  <c r="D22" i="213"/>
  <c r="E21" i="213"/>
  <c r="H20" i="213"/>
  <c r="E17" i="213"/>
  <c r="H16" i="213"/>
  <c r="D16" i="213"/>
  <c r="E15" i="213"/>
  <c r="H14" i="213"/>
  <c r="I13" i="213"/>
  <c r="I11" i="213"/>
  <c r="D10" i="213"/>
  <c r="C39" i="221"/>
  <c r="C37" i="221" s="1"/>
  <c r="B37" i="221"/>
  <c r="D38" i="221"/>
  <c r="J38" i="221"/>
  <c r="I36" i="221"/>
  <c r="G35" i="221"/>
  <c r="H35" i="221" s="1"/>
  <c r="E34" i="221"/>
  <c r="I33" i="221"/>
  <c r="H33" i="221"/>
  <c r="I32" i="221"/>
  <c r="J32" i="221"/>
  <c r="C31" i="221"/>
  <c r="K31" i="221" s="1"/>
  <c r="H30" i="221"/>
  <c r="B30" i="221"/>
  <c r="I29" i="221"/>
  <c r="E29" i="221"/>
  <c r="D29" i="221"/>
  <c r="H28" i="221"/>
  <c r="D28" i="221"/>
  <c r="K28" i="221"/>
  <c r="L28" i="221" s="1"/>
  <c r="G27" i="221"/>
  <c r="I27" i="221" s="1"/>
  <c r="B27" i="221"/>
  <c r="E26" i="221"/>
  <c r="J26" i="221"/>
  <c r="G23" i="221"/>
  <c r="K23" i="221"/>
  <c r="J18" i="221"/>
  <c r="E18" i="221"/>
  <c r="I17" i="221"/>
  <c r="G15" i="221"/>
  <c r="I15" i="221" s="1"/>
  <c r="J14" i="221"/>
  <c r="B12" i="221"/>
  <c r="J12" i="221" s="1"/>
  <c r="I11" i="221"/>
  <c r="D53" i="220"/>
  <c r="K53" i="220"/>
  <c r="L52" i="220"/>
  <c r="H48" i="220"/>
  <c r="I48" i="220"/>
  <c r="D48" i="220"/>
  <c r="K48" i="220"/>
  <c r="L48" i="220" s="1"/>
  <c r="H47" i="220"/>
  <c r="K47" i="220"/>
  <c r="L47" i="220" s="1"/>
  <c r="J44" i="220"/>
  <c r="L44" i="220" s="1"/>
  <c r="I43" i="220"/>
  <c r="J43" i="220"/>
  <c r="L43" i="220" s="1"/>
  <c r="D42" i="220"/>
  <c r="E42" i="220"/>
  <c r="L55" i="221"/>
  <c r="D55" i="221"/>
  <c r="E55" i="221"/>
  <c r="H54" i="221"/>
  <c r="K54" i="221"/>
  <c r="L54" i="221" s="1"/>
  <c r="H53" i="221"/>
  <c r="I53" i="221"/>
  <c r="K53" i="221"/>
  <c r="L53" i="221" s="1"/>
  <c r="I52" i="221"/>
  <c r="J52" i="221"/>
  <c r="L52" i="221" s="1"/>
  <c r="L47" i="221"/>
  <c r="D47" i="221"/>
  <c r="E47" i="221"/>
  <c r="H46" i="221"/>
  <c r="K46" i="221"/>
  <c r="L46" i="221" s="1"/>
  <c r="H45" i="221"/>
  <c r="I45" i="221"/>
  <c r="K45" i="221"/>
  <c r="L45" i="221" s="1"/>
  <c r="I44" i="221"/>
  <c r="J44" i="221"/>
  <c r="L44" i="221" s="1"/>
  <c r="J34" i="221"/>
  <c r="H22" i="221"/>
  <c r="I21" i="221"/>
  <c r="H21" i="221"/>
  <c r="K17" i="221"/>
  <c r="C15" i="221"/>
  <c r="J11" i="221"/>
  <c r="I25" i="221"/>
  <c r="H25" i="221"/>
  <c r="I24" i="221"/>
  <c r="F23" i="221"/>
  <c r="C22" i="221"/>
  <c r="D22" i="221" s="1"/>
  <c r="E21" i="221"/>
  <c r="D21" i="221"/>
  <c r="G16" i="221"/>
  <c r="H16" i="221" s="1"/>
  <c r="C16" i="221"/>
  <c r="E15" i="221"/>
  <c r="D15" i="221"/>
  <c r="J15" i="221"/>
  <c r="G14" i="221"/>
  <c r="H14" i="221" s="1"/>
  <c r="I13" i="221"/>
  <c r="H13" i="221"/>
  <c r="I12" i="221"/>
  <c r="K11" i="221"/>
  <c r="I55" i="220"/>
  <c r="D54" i="220"/>
  <c r="E53" i="220"/>
  <c r="H52" i="220"/>
  <c r="D52" i="220"/>
  <c r="E51" i="220"/>
  <c r="H50" i="220"/>
  <c r="I49" i="220"/>
  <c r="I47" i="220"/>
  <c r="D46" i="220"/>
  <c r="E45" i="220"/>
  <c r="H44" i="220"/>
  <c r="D44" i="220"/>
  <c r="E43" i="220"/>
  <c r="H42" i="220"/>
  <c r="E56" i="221"/>
  <c r="H55" i="221"/>
  <c r="I54" i="221"/>
  <c r="D53" i="221"/>
  <c r="E52" i="221"/>
  <c r="H51" i="221"/>
  <c r="I50" i="221"/>
  <c r="D49" i="221"/>
  <c r="E48" i="221"/>
  <c r="H47" i="221"/>
  <c r="I46" i="221"/>
  <c r="D45" i="221"/>
  <c r="E44" i="221"/>
  <c r="H43" i="221"/>
  <c r="I42" i="221"/>
  <c r="C40" i="221"/>
  <c r="C14" i="221"/>
  <c r="D14" i="221" s="1"/>
  <c r="G11" i="221"/>
  <c r="H11" i="221" s="1"/>
  <c r="D18" i="221"/>
  <c r="J37" i="221"/>
  <c r="F40" i="221"/>
  <c r="B40" i="221"/>
  <c r="G37" i="221"/>
  <c r="H37" i="221" s="1"/>
  <c r="C19" i="221"/>
  <c r="D20" i="221"/>
  <c r="F8" i="221"/>
  <c r="I9" i="221"/>
  <c r="G8" i="221"/>
  <c r="H41" i="221"/>
  <c r="D41" i="221"/>
  <c r="I38" i="221"/>
  <c r="E38" i="221"/>
  <c r="J35" i="221"/>
  <c r="L35" i="221" s="1"/>
  <c r="K34" i="221"/>
  <c r="I34" i="221"/>
  <c r="J33" i="221"/>
  <c r="L33" i="221" s="1"/>
  <c r="E32" i="221"/>
  <c r="K30" i="221"/>
  <c r="I30" i="221"/>
  <c r="J29" i="221"/>
  <c r="L29" i="221" s="1"/>
  <c r="E28" i="221"/>
  <c r="K26" i="221"/>
  <c r="I26" i="221"/>
  <c r="J25" i="221"/>
  <c r="L25" i="221" s="1"/>
  <c r="E24" i="221"/>
  <c r="K22" i="221"/>
  <c r="L22" i="221" s="1"/>
  <c r="I22" i="221"/>
  <c r="J21" i="221"/>
  <c r="L21" i="221" s="1"/>
  <c r="G19" i="221"/>
  <c r="H20" i="221"/>
  <c r="E20" i="221"/>
  <c r="F19" i="221"/>
  <c r="B19" i="221"/>
  <c r="I18" i="221"/>
  <c r="J17" i="221"/>
  <c r="L17" i="221" s="1"/>
  <c r="E16" i="221"/>
  <c r="K14" i="221"/>
  <c r="L14" i="221" s="1"/>
  <c r="J13" i="221"/>
  <c r="L13" i="221" s="1"/>
  <c r="E12" i="221"/>
  <c r="K10" i="221"/>
  <c r="L10" i="221" s="1"/>
  <c r="I10" i="221"/>
  <c r="J9" i="221"/>
  <c r="L9" i="221" s="1"/>
  <c r="B8" i="221"/>
  <c r="E9" i="221"/>
  <c r="F40" i="220"/>
  <c r="I41" i="220"/>
  <c r="G40" i="220"/>
  <c r="C40" i="220"/>
  <c r="G7" i="220"/>
  <c r="G6" i="220" s="1"/>
  <c r="H8" i="220"/>
  <c r="F7" i="220"/>
  <c r="B7" i="220"/>
  <c r="E56" i="220"/>
  <c r="K54" i="220"/>
  <c r="L54" i="220" s="1"/>
  <c r="I54" i="220"/>
  <c r="J53" i="220"/>
  <c r="L53" i="220" s="1"/>
  <c r="E52" i="220"/>
  <c r="K50" i="220"/>
  <c r="L50" i="220" s="1"/>
  <c r="I50" i="220"/>
  <c r="J49" i="220"/>
  <c r="L49" i="220" s="1"/>
  <c r="E48" i="220"/>
  <c r="K46" i="220"/>
  <c r="L46" i="220" s="1"/>
  <c r="I46" i="220"/>
  <c r="J45" i="220"/>
  <c r="L45" i="220" s="1"/>
  <c r="E44" i="220"/>
  <c r="K42" i="220"/>
  <c r="L42" i="220" s="1"/>
  <c r="I42" i="220"/>
  <c r="J41" i="220"/>
  <c r="L41" i="220" s="1"/>
  <c r="B40" i="220"/>
  <c r="E41" i="220"/>
  <c r="J19" i="220"/>
  <c r="L19" i="220" s="1"/>
  <c r="K8" i="220"/>
  <c r="L8" i="220" s="1"/>
  <c r="I8" i="220"/>
  <c r="C7" i="220"/>
  <c r="D8" i="220"/>
  <c r="G7" i="219"/>
  <c r="G6" i="219" s="1"/>
  <c r="H8" i="219"/>
  <c r="F7" i="219"/>
  <c r="B7" i="219"/>
  <c r="K40" i="219"/>
  <c r="L40" i="219" s="1"/>
  <c r="I40" i="219"/>
  <c r="J19" i="219"/>
  <c r="L19" i="219" s="1"/>
  <c r="K8" i="219"/>
  <c r="L8" i="219" s="1"/>
  <c r="I8" i="219"/>
  <c r="C7" i="219"/>
  <c r="D8" i="219"/>
  <c r="G7" i="218"/>
  <c r="G6" i="218" s="1"/>
  <c r="H8" i="218"/>
  <c r="F7" i="218"/>
  <c r="B7" i="218"/>
  <c r="K40" i="218"/>
  <c r="L40" i="218" s="1"/>
  <c r="I40" i="218"/>
  <c r="J19" i="218"/>
  <c r="L19" i="218" s="1"/>
  <c r="K8" i="218"/>
  <c r="L8" i="218" s="1"/>
  <c r="I8" i="218"/>
  <c r="C7" i="218"/>
  <c r="D8" i="218"/>
  <c r="J41" i="213"/>
  <c r="G41" i="213"/>
  <c r="I41" i="213" s="1"/>
  <c r="C41" i="213"/>
  <c r="F38" i="213"/>
  <c r="B38" i="213"/>
  <c r="F18" i="213"/>
  <c r="I19" i="213"/>
  <c r="G18" i="213"/>
  <c r="C18" i="213"/>
  <c r="K18" i="213" s="1"/>
  <c r="F8" i="213"/>
  <c r="I9" i="213"/>
  <c r="G8" i="213"/>
  <c r="G7" i="213" s="1"/>
  <c r="G6" i="213" s="1"/>
  <c r="C8" i="213"/>
  <c r="I42" i="213"/>
  <c r="E42" i="213"/>
  <c r="H39" i="213"/>
  <c r="D39" i="213"/>
  <c r="E34" i="213"/>
  <c r="K32" i="213"/>
  <c r="L32" i="213" s="1"/>
  <c r="I32" i="213"/>
  <c r="J31" i="213"/>
  <c r="L31" i="213" s="1"/>
  <c r="E30" i="213"/>
  <c r="K28" i="213"/>
  <c r="L28" i="213" s="1"/>
  <c r="I28" i="213"/>
  <c r="J27" i="213"/>
  <c r="L27" i="213" s="1"/>
  <c r="E26" i="213"/>
  <c r="K24" i="213"/>
  <c r="L24" i="213" s="1"/>
  <c r="I24" i="213"/>
  <c r="J23" i="213"/>
  <c r="L23" i="213" s="1"/>
  <c r="E22" i="213"/>
  <c r="K20" i="213"/>
  <c r="L20" i="213" s="1"/>
  <c r="I20" i="213"/>
  <c r="J19" i="213"/>
  <c r="L19" i="213" s="1"/>
  <c r="B18" i="213"/>
  <c r="E19" i="213"/>
  <c r="J17" i="213"/>
  <c r="L17" i="213" s="1"/>
  <c r="E16" i="213"/>
  <c r="K14" i="213"/>
  <c r="L14" i="213" s="1"/>
  <c r="I14" i="213"/>
  <c r="J13" i="213"/>
  <c r="L13" i="213" s="1"/>
  <c r="E12" i="213"/>
  <c r="K10" i="213"/>
  <c r="L10" i="213" s="1"/>
  <c r="I10" i="213"/>
  <c r="J9" i="213"/>
  <c r="L9" i="213" s="1"/>
  <c r="B8" i="213"/>
  <c r="E9" i="213"/>
  <c r="G41" i="212"/>
  <c r="H42" i="212"/>
  <c r="F41" i="212"/>
  <c r="B41" i="212"/>
  <c r="G7" i="212"/>
  <c r="G6" i="212" s="1"/>
  <c r="H8" i="212"/>
  <c r="F6" i="212"/>
  <c r="I7" i="212"/>
  <c r="K60" i="212"/>
  <c r="L60" i="212" s="1"/>
  <c r="E60" i="212"/>
  <c r="K58" i="212"/>
  <c r="L58" i="212" s="1"/>
  <c r="I58" i="212"/>
  <c r="J57" i="212"/>
  <c r="L57" i="212" s="1"/>
  <c r="E56" i="212"/>
  <c r="K54" i="212"/>
  <c r="L54" i="212" s="1"/>
  <c r="I54" i="212"/>
  <c r="J53" i="212"/>
  <c r="L53" i="212" s="1"/>
  <c r="E52" i="212"/>
  <c r="K50" i="212"/>
  <c r="L50" i="212" s="1"/>
  <c r="I50" i="212"/>
  <c r="J49" i="212"/>
  <c r="L49" i="212" s="1"/>
  <c r="E48" i="212"/>
  <c r="K46" i="212"/>
  <c r="L46" i="212" s="1"/>
  <c r="I46" i="212"/>
  <c r="J45" i="212"/>
  <c r="L45" i="212" s="1"/>
  <c r="E44" i="212"/>
  <c r="K42" i="212"/>
  <c r="L42" i="212" s="1"/>
  <c r="I42" i="212"/>
  <c r="C41" i="212"/>
  <c r="K41" i="212" s="1"/>
  <c r="D42" i="212"/>
  <c r="E38" i="212"/>
  <c r="E18" i="212"/>
  <c r="K8" i="212"/>
  <c r="L8" i="212" s="1"/>
  <c r="I8" i="212"/>
  <c r="C7" i="212"/>
  <c r="D8" i="212"/>
  <c r="H7" i="212"/>
  <c r="G7" i="211"/>
  <c r="G6" i="211" s="1"/>
  <c r="H8" i="211"/>
  <c r="F6" i="211"/>
  <c r="B6" i="211"/>
  <c r="E38" i="211"/>
  <c r="E18" i="211"/>
  <c r="K8" i="211"/>
  <c r="L8" i="211" s="1"/>
  <c r="I8" i="211"/>
  <c r="C7" i="211"/>
  <c r="D8" i="211"/>
  <c r="H7" i="211"/>
  <c r="G7" i="210"/>
  <c r="G6" i="210" s="1"/>
  <c r="H8" i="210"/>
  <c r="F6" i="210"/>
  <c r="B6" i="210"/>
  <c r="J63" i="210"/>
  <c r="L63" i="210" s="1"/>
  <c r="E38" i="210"/>
  <c r="E18" i="210"/>
  <c r="K8" i="210"/>
  <c r="L8" i="210" s="1"/>
  <c r="I8" i="210"/>
  <c r="C7" i="210"/>
  <c r="E7" i="210" s="1"/>
  <c r="D8" i="210"/>
  <c r="H7" i="210"/>
  <c r="J41" i="209"/>
  <c r="H62" i="209"/>
  <c r="I61" i="209"/>
  <c r="E61" i="209"/>
  <c r="I55" i="209"/>
  <c r="H54" i="209"/>
  <c r="D60" i="209"/>
  <c r="J56" i="209"/>
  <c r="L56" i="209" s="1"/>
  <c r="D56" i="209"/>
  <c r="G41" i="209"/>
  <c r="I41" i="209" s="1"/>
  <c r="C41" i="209"/>
  <c r="F38" i="209"/>
  <c r="B38" i="209"/>
  <c r="F18" i="209"/>
  <c r="I19" i="209"/>
  <c r="G18" i="209"/>
  <c r="C18" i="209"/>
  <c r="F8" i="209"/>
  <c r="I9" i="209"/>
  <c r="G8" i="209"/>
  <c r="G7" i="209" s="1"/>
  <c r="G6" i="209" s="1"/>
  <c r="C8" i="209"/>
  <c r="I42" i="209"/>
  <c r="E42" i="209"/>
  <c r="H39" i="209"/>
  <c r="D39" i="209"/>
  <c r="E34" i="209"/>
  <c r="K32" i="209"/>
  <c r="L32" i="209" s="1"/>
  <c r="I32" i="209"/>
  <c r="J31" i="209"/>
  <c r="L31" i="209" s="1"/>
  <c r="E30" i="209"/>
  <c r="K28" i="209"/>
  <c r="L28" i="209" s="1"/>
  <c r="I28" i="209"/>
  <c r="J27" i="209"/>
  <c r="L27" i="209" s="1"/>
  <c r="E26" i="209"/>
  <c r="K24" i="209"/>
  <c r="L24" i="209" s="1"/>
  <c r="I24" i="209"/>
  <c r="J23" i="209"/>
  <c r="L23" i="209" s="1"/>
  <c r="E22" i="209"/>
  <c r="K20" i="209"/>
  <c r="L20" i="209" s="1"/>
  <c r="I20" i="209"/>
  <c r="J19" i="209"/>
  <c r="L19" i="209" s="1"/>
  <c r="B18" i="209"/>
  <c r="E19" i="209"/>
  <c r="J17" i="209"/>
  <c r="L17" i="209" s="1"/>
  <c r="E16" i="209"/>
  <c r="K14" i="209"/>
  <c r="L14" i="209" s="1"/>
  <c r="I14" i="209"/>
  <c r="J13" i="209"/>
  <c r="L13" i="209" s="1"/>
  <c r="E12" i="209"/>
  <c r="K10" i="209"/>
  <c r="L10" i="209" s="1"/>
  <c r="I10" i="209"/>
  <c r="J9" i="209"/>
  <c r="L9" i="209" s="1"/>
  <c r="B8" i="209"/>
  <c r="E9" i="209"/>
  <c r="H62" i="208"/>
  <c r="E61" i="208"/>
  <c r="G41" i="208"/>
  <c r="H42" i="208"/>
  <c r="F41" i="208"/>
  <c r="F6" i="208" s="1"/>
  <c r="G7" i="208"/>
  <c r="H8" i="208"/>
  <c r="I7" i="208"/>
  <c r="D62" i="208"/>
  <c r="H57" i="208"/>
  <c r="H45" i="208"/>
  <c r="B41" i="208"/>
  <c r="K18" i="208"/>
  <c r="L18" i="208" s="1"/>
  <c r="K60" i="208"/>
  <c r="L60" i="208" s="1"/>
  <c r="E60" i="208"/>
  <c r="K58" i="208"/>
  <c r="L58" i="208" s="1"/>
  <c r="I58" i="208"/>
  <c r="J57" i="208"/>
  <c r="L57" i="208" s="1"/>
  <c r="E56" i="208"/>
  <c r="K54" i="208"/>
  <c r="L54" i="208" s="1"/>
  <c r="I54" i="208"/>
  <c r="J53" i="208"/>
  <c r="L53" i="208" s="1"/>
  <c r="E52" i="208"/>
  <c r="K50" i="208"/>
  <c r="L50" i="208" s="1"/>
  <c r="I50" i="208"/>
  <c r="J49" i="208"/>
  <c r="L49" i="208" s="1"/>
  <c r="E48" i="208"/>
  <c r="K46" i="208"/>
  <c r="L46" i="208" s="1"/>
  <c r="I46" i="208"/>
  <c r="J45" i="208"/>
  <c r="L45" i="208" s="1"/>
  <c r="E44" i="208"/>
  <c r="K42" i="208"/>
  <c r="L42" i="208" s="1"/>
  <c r="I42" i="208"/>
  <c r="C41" i="208"/>
  <c r="K41" i="208" s="1"/>
  <c r="D42" i="208"/>
  <c r="E38" i="208"/>
  <c r="E18" i="208"/>
  <c r="K8" i="208"/>
  <c r="L8" i="208" s="1"/>
  <c r="I8" i="208"/>
  <c r="C7" i="208"/>
  <c r="D7" i="208" s="1"/>
  <c r="D8" i="208"/>
  <c r="H7" i="208"/>
  <c r="G7" i="207"/>
  <c r="G6" i="207" s="1"/>
  <c r="H8" i="207"/>
  <c r="F6" i="207"/>
  <c r="B6" i="207"/>
  <c r="E38" i="207"/>
  <c r="E18" i="207"/>
  <c r="K8" i="207"/>
  <c r="L8" i="207" s="1"/>
  <c r="I8" i="207"/>
  <c r="C7" i="207"/>
  <c r="D8" i="207"/>
  <c r="H7" i="207"/>
  <c r="G7" i="206"/>
  <c r="G6" i="206" s="1"/>
  <c r="H8" i="206"/>
  <c r="F6" i="206"/>
  <c r="I7" i="206"/>
  <c r="B6" i="206"/>
  <c r="J63" i="206"/>
  <c r="L63" i="206" s="1"/>
  <c r="E38" i="206"/>
  <c r="E18" i="206"/>
  <c r="K8" i="206"/>
  <c r="L8" i="206" s="1"/>
  <c r="I8" i="206"/>
  <c r="C7" i="206"/>
  <c r="D8" i="206"/>
  <c r="H7" i="206"/>
  <c r="J41" i="205"/>
  <c r="G41" i="205"/>
  <c r="I41" i="205" s="1"/>
  <c r="C41" i="205"/>
  <c r="F38" i="205"/>
  <c r="B38" i="205"/>
  <c r="F18" i="205"/>
  <c r="I19" i="205"/>
  <c r="G18" i="205"/>
  <c r="C18" i="205"/>
  <c r="F8" i="205"/>
  <c r="I9" i="205"/>
  <c r="G8" i="205"/>
  <c r="G7" i="205" s="1"/>
  <c r="G6" i="205" s="1"/>
  <c r="C8" i="205"/>
  <c r="I42" i="205"/>
  <c r="E42" i="205"/>
  <c r="H39" i="205"/>
  <c r="D39" i="205"/>
  <c r="E34" i="205"/>
  <c r="K32" i="205"/>
  <c r="L32" i="205" s="1"/>
  <c r="I32" i="205"/>
  <c r="J31" i="205"/>
  <c r="L31" i="205" s="1"/>
  <c r="E30" i="205"/>
  <c r="K28" i="205"/>
  <c r="L28" i="205" s="1"/>
  <c r="I28" i="205"/>
  <c r="J27" i="205"/>
  <c r="L27" i="205" s="1"/>
  <c r="E26" i="205"/>
  <c r="K24" i="205"/>
  <c r="L24" i="205" s="1"/>
  <c r="I24" i="205"/>
  <c r="J23" i="205"/>
  <c r="L23" i="205" s="1"/>
  <c r="E22" i="205"/>
  <c r="K20" i="205"/>
  <c r="L20" i="205" s="1"/>
  <c r="I20" i="205"/>
  <c r="J19" i="205"/>
  <c r="L19" i="205" s="1"/>
  <c r="B18" i="205"/>
  <c r="E19" i="205"/>
  <c r="J17" i="205"/>
  <c r="L17" i="205" s="1"/>
  <c r="E16" i="205"/>
  <c r="K14" i="205"/>
  <c r="L14" i="205" s="1"/>
  <c r="I14" i="205"/>
  <c r="J13" i="205"/>
  <c r="L13" i="205" s="1"/>
  <c r="E12" i="205"/>
  <c r="K10" i="205"/>
  <c r="L10" i="205" s="1"/>
  <c r="I10" i="205"/>
  <c r="J9" i="205"/>
  <c r="L9" i="205" s="1"/>
  <c r="B8" i="205"/>
  <c r="E9" i="205"/>
  <c r="G41" i="204"/>
  <c r="H42" i="204"/>
  <c r="F41" i="204"/>
  <c r="B41" i="204"/>
  <c r="G7" i="204"/>
  <c r="G6" i="204" s="1"/>
  <c r="H8" i="204"/>
  <c r="F6" i="204"/>
  <c r="B6" i="204"/>
  <c r="K60" i="204"/>
  <c r="L60" i="204" s="1"/>
  <c r="E60" i="204"/>
  <c r="K58" i="204"/>
  <c r="L58" i="204" s="1"/>
  <c r="I58" i="204"/>
  <c r="J57" i="204"/>
  <c r="L57" i="204" s="1"/>
  <c r="E56" i="204"/>
  <c r="K54" i="204"/>
  <c r="L54" i="204" s="1"/>
  <c r="I54" i="204"/>
  <c r="J53" i="204"/>
  <c r="L53" i="204" s="1"/>
  <c r="E52" i="204"/>
  <c r="K50" i="204"/>
  <c r="L50" i="204" s="1"/>
  <c r="I50" i="204"/>
  <c r="J49" i="204"/>
  <c r="L49" i="204" s="1"/>
  <c r="E48" i="204"/>
  <c r="K46" i="204"/>
  <c r="L46" i="204" s="1"/>
  <c r="I46" i="204"/>
  <c r="J45" i="204"/>
  <c r="L45" i="204" s="1"/>
  <c r="E44" i="204"/>
  <c r="K42" i="204"/>
  <c r="L42" i="204" s="1"/>
  <c r="I42" i="204"/>
  <c r="C41" i="204"/>
  <c r="K41" i="204" s="1"/>
  <c r="D42" i="204"/>
  <c r="E38" i="204"/>
  <c r="E18" i="204"/>
  <c r="K8" i="204"/>
  <c r="L8" i="204" s="1"/>
  <c r="I8" i="204"/>
  <c r="C7" i="204"/>
  <c r="D8" i="204"/>
  <c r="H7" i="204"/>
  <c r="F6" i="203"/>
  <c r="I7" i="203"/>
  <c r="H7" i="203"/>
  <c r="K7" i="203"/>
  <c r="C6" i="203"/>
  <c r="K6" i="203" s="1"/>
  <c r="B6" i="203"/>
  <c r="E7" i="203"/>
  <c r="D7" i="203"/>
  <c r="J7" i="203"/>
  <c r="I8" i="203"/>
  <c r="E8" i="203"/>
  <c r="I41" i="202"/>
  <c r="J41" i="202"/>
  <c r="L41" i="202" s="1"/>
  <c r="H38" i="202"/>
  <c r="I38" i="202"/>
  <c r="K38" i="202"/>
  <c r="L38" i="202" s="1"/>
  <c r="H18" i="202"/>
  <c r="I18" i="202"/>
  <c r="K18" i="202"/>
  <c r="L18" i="202" s="1"/>
  <c r="G7" i="202"/>
  <c r="H8" i="202"/>
  <c r="F6" i="202"/>
  <c r="B6" i="202"/>
  <c r="C7" i="202"/>
  <c r="D8" i="202"/>
  <c r="J39" i="201"/>
  <c r="K36" i="201"/>
  <c r="G39" i="201"/>
  <c r="H39" i="201" s="1"/>
  <c r="C39" i="201"/>
  <c r="D39" i="201" s="1"/>
  <c r="F36" i="201"/>
  <c r="B36" i="201"/>
  <c r="F18" i="201"/>
  <c r="I19" i="201"/>
  <c r="G18" i="201"/>
  <c r="C18" i="201"/>
  <c r="F8" i="201"/>
  <c r="I9" i="201"/>
  <c r="G8" i="201"/>
  <c r="G7" i="201" s="1"/>
  <c r="G6" i="201" s="1"/>
  <c r="C8" i="201"/>
  <c r="I40" i="201"/>
  <c r="E40" i="201"/>
  <c r="H37" i="201"/>
  <c r="D37" i="201"/>
  <c r="E34" i="201"/>
  <c r="K32" i="201"/>
  <c r="L32" i="201" s="1"/>
  <c r="I32" i="201"/>
  <c r="J31" i="201"/>
  <c r="L31" i="201" s="1"/>
  <c r="E30" i="201"/>
  <c r="K28" i="201"/>
  <c r="L28" i="201" s="1"/>
  <c r="I28" i="201"/>
  <c r="J27" i="201"/>
  <c r="L27" i="201" s="1"/>
  <c r="E26" i="201"/>
  <c r="K24" i="201"/>
  <c r="L24" i="201" s="1"/>
  <c r="I24" i="201"/>
  <c r="J23" i="201"/>
  <c r="L23" i="201" s="1"/>
  <c r="E22" i="201"/>
  <c r="K20" i="201"/>
  <c r="L20" i="201" s="1"/>
  <c r="I20" i="201"/>
  <c r="J19" i="201"/>
  <c r="L19" i="201" s="1"/>
  <c r="B18" i="201"/>
  <c r="E19" i="201"/>
  <c r="J17" i="201"/>
  <c r="L17" i="201" s="1"/>
  <c r="E16" i="201"/>
  <c r="K14" i="201"/>
  <c r="L14" i="201" s="1"/>
  <c r="I14" i="201"/>
  <c r="J13" i="201"/>
  <c r="L13" i="201" s="1"/>
  <c r="E12" i="201"/>
  <c r="K10" i="201"/>
  <c r="L10" i="201" s="1"/>
  <c r="I10" i="201"/>
  <c r="J9" i="201"/>
  <c r="L9" i="201" s="1"/>
  <c r="B8" i="201"/>
  <c r="E9" i="201"/>
  <c r="C39" i="200"/>
  <c r="D40" i="200"/>
  <c r="G7" i="200"/>
  <c r="H8" i="200"/>
  <c r="K58" i="200"/>
  <c r="L58" i="200" s="1"/>
  <c r="I58" i="200"/>
  <c r="J57" i="200"/>
  <c r="L57" i="200" s="1"/>
  <c r="E56" i="200"/>
  <c r="K54" i="200"/>
  <c r="L54" i="200" s="1"/>
  <c r="I54" i="200"/>
  <c r="J53" i="200"/>
  <c r="L53" i="200" s="1"/>
  <c r="E52" i="200"/>
  <c r="K50" i="200"/>
  <c r="L50" i="200" s="1"/>
  <c r="I50" i="200"/>
  <c r="J49" i="200"/>
  <c r="L49" i="200" s="1"/>
  <c r="E48" i="200"/>
  <c r="K46" i="200"/>
  <c r="L46" i="200" s="1"/>
  <c r="I46" i="200"/>
  <c r="J45" i="200"/>
  <c r="L45" i="200" s="1"/>
  <c r="E44" i="200"/>
  <c r="K42" i="200"/>
  <c r="L42" i="200" s="1"/>
  <c r="I42" i="200"/>
  <c r="J41" i="200"/>
  <c r="L41" i="200" s="1"/>
  <c r="G39" i="200"/>
  <c r="H40" i="200"/>
  <c r="E40" i="200"/>
  <c r="F39" i="200"/>
  <c r="F6" i="200" s="1"/>
  <c r="B39" i="200"/>
  <c r="K36" i="200"/>
  <c r="L36" i="200" s="1"/>
  <c r="I36" i="200"/>
  <c r="E18" i="200"/>
  <c r="K8" i="200"/>
  <c r="L8" i="200" s="1"/>
  <c r="I8" i="200"/>
  <c r="C7" i="200"/>
  <c r="D8" i="200"/>
  <c r="H7" i="200"/>
  <c r="D7" i="200"/>
  <c r="G7" i="199"/>
  <c r="G6" i="199" s="1"/>
  <c r="H8" i="199"/>
  <c r="F6" i="199"/>
  <c r="I7" i="199"/>
  <c r="B7" i="199"/>
  <c r="K39" i="199"/>
  <c r="L39" i="199" s="1"/>
  <c r="I39" i="199"/>
  <c r="E18" i="199"/>
  <c r="K8" i="199"/>
  <c r="L8" i="199" s="1"/>
  <c r="I8" i="199"/>
  <c r="C7" i="199"/>
  <c r="D8" i="199"/>
  <c r="H7" i="199"/>
  <c r="G7" i="198"/>
  <c r="G6" i="198" s="1"/>
  <c r="H8" i="198"/>
  <c r="F7" i="198"/>
  <c r="B6" i="198"/>
  <c r="J63" i="198"/>
  <c r="L63" i="198" s="1"/>
  <c r="E38" i="198"/>
  <c r="J19" i="198"/>
  <c r="L19" i="198" s="1"/>
  <c r="K8" i="198"/>
  <c r="L8" i="198" s="1"/>
  <c r="I8" i="198"/>
  <c r="C7" i="198"/>
  <c r="D8" i="198"/>
  <c r="D7" i="198"/>
  <c r="I39" i="197"/>
  <c r="J39" i="197"/>
  <c r="K36" i="197"/>
  <c r="G39" i="197"/>
  <c r="H39" i="197" s="1"/>
  <c r="C39" i="197"/>
  <c r="K39" i="197" s="1"/>
  <c r="F36" i="197"/>
  <c r="B36" i="197"/>
  <c r="F18" i="197"/>
  <c r="I19" i="197"/>
  <c r="G18" i="197"/>
  <c r="C18" i="197"/>
  <c r="K18" i="197" s="1"/>
  <c r="F8" i="197"/>
  <c r="I9" i="197"/>
  <c r="G8" i="197"/>
  <c r="G7" i="197" s="1"/>
  <c r="G6" i="197" s="1"/>
  <c r="C8" i="197"/>
  <c r="I40" i="197"/>
  <c r="E40" i="197"/>
  <c r="H37" i="197"/>
  <c r="D37" i="197"/>
  <c r="E34" i="197"/>
  <c r="K32" i="197"/>
  <c r="L32" i="197" s="1"/>
  <c r="I32" i="197"/>
  <c r="J31" i="197"/>
  <c r="L31" i="197" s="1"/>
  <c r="E30" i="197"/>
  <c r="K28" i="197"/>
  <c r="L28" i="197" s="1"/>
  <c r="I28" i="197"/>
  <c r="J27" i="197"/>
  <c r="L27" i="197" s="1"/>
  <c r="E26" i="197"/>
  <c r="K24" i="197"/>
  <c r="L24" i="197" s="1"/>
  <c r="I24" i="197"/>
  <c r="J23" i="197"/>
  <c r="L23" i="197" s="1"/>
  <c r="E22" i="197"/>
  <c r="K20" i="197"/>
  <c r="L20" i="197" s="1"/>
  <c r="I20" i="197"/>
  <c r="J19" i="197"/>
  <c r="L19" i="197" s="1"/>
  <c r="B18" i="197"/>
  <c r="E19" i="197"/>
  <c r="J17" i="197"/>
  <c r="L17" i="197" s="1"/>
  <c r="E16" i="197"/>
  <c r="K14" i="197"/>
  <c r="L14" i="197" s="1"/>
  <c r="I14" i="197"/>
  <c r="J13" i="197"/>
  <c r="L13" i="197" s="1"/>
  <c r="E12" i="197"/>
  <c r="K10" i="197"/>
  <c r="L10" i="197" s="1"/>
  <c r="I10" i="197"/>
  <c r="J9" i="197"/>
  <c r="L9" i="197" s="1"/>
  <c r="B8" i="197"/>
  <c r="E9" i="197"/>
  <c r="C39" i="196"/>
  <c r="D40" i="196"/>
  <c r="G7" i="196"/>
  <c r="H8" i="196"/>
  <c r="K58" i="196"/>
  <c r="L58" i="196" s="1"/>
  <c r="I58" i="196"/>
  <c r="J57" i="196"/>
  <c r="L57" i="196" s="1"/>
  <c r="E56" i="196"/>
  <c r="K54" i="196"/>
  <c r="L54" i="196" s="1"/>
  <c r="I54" i="196"/>
  <c r="J53" i="196"/>
  <c r="L53" i="196" s="1"/>
  <c r="E52" i="196"/>
  <c r="K50" i="196"/>
  <c r="L50" i="196" s="1"/>
  <c r="I50" i="196"/>
  <c r="J49" i="196"/>
  <c r="L49" i="196" s="1"/>
  <c r="E48" i="196"/>
  <c r="K46" i="196"/>
  <c r="L46" i="196" s="1"/>
  <c r="I46" i="196"/>
  <c r="J45" i="196"/>
  <c r="L45" i="196" s="1"/>
  <c r="E44" i="196"/>
  <c r="K42" i="196"/>
  <c r="L42" i="196" s="1"/>
  <c r="I42" i="196"/>
  <c r="J41" i="196"/>
  <c r="L41" i="196" s="1"/>
  <c r="G39" i="196"/>
  <c r="H40" i="196"/>
  <c r="E40" i="196"/>
  <c r="F39" i="196"/>
  <c r="B39" i="196"/>
  <c r="B6" i="196" s="1"/>
  <c r="K36" i="196"/>
  <c r="L36" i="196" s="1"/>
  <c r="I36" i="196"/>
  <c r="E18" i="196"/>
  <c r="K8" i="196"/>
  <c r="L8" i="196" s="1"/>
  <c r="I8" i="196"/>
  <c r="C7" i="196"/>
  <c r="D8" i="196"/>
  <c r="H7" i="196"/>
  <c r="D7" i="196"/>
  <c r="D18" i="195"/>
  <c r="E18" i="195"/>
  <c r="G7" i="195"/>
  <c r="G6" i="195" s="1"/>
  <c r="H8" i="195"/>
  <c r="I8" i="195"/>
  <c r="K8" i="195"/>
  <c r="L8" i="195" s="1"/>
  <c r="F6" i="195"/>
  <c r="I7" i="195"/>
  <c r="H7" i="195"/>
  <c r="H39" i="195"/>
  <c r="I39" i="195"/>
  <c r="K39" i="195"/>
  <c r="L39" i="195" s="1"/>
  <c r="K18" i="195"/>
  <c r="L18" i="195" s="1"/>
  <c r="B7" i="195"/>
  <c r="C7" i="195"/>
  <c r="D8" i="195"/>
  <c r="G7" i="194"/>
  <c r="G6" i="194" s="1"/>
  <c r="H8" i="194"/>
  <c r="F6" i="194"/>
  <c r="B6" i="194"/>
  <c r="J39" i="194"/>
  <c r="L39" i="194" s="1"/>
  <c r="K36" i="194"/>
  <c r="L36" i="194" s="1"/>
  <c r="I36" i="194"/>
  <c r="E18" i="194"/>
  <c r="K8" i="194"/>
  <c r="L8" i="194" s="1"/>
  <c r="I8" i="194"/>
  <c r="C7" i="194"/>
  <c r="D8" i="194"/>
  <c r="D7" i="194"/>
  <c r="J39" i="193"/>
  <c r="K36" i="193"/>
  <c r="G39" i="193"/>
  <c r="H39" i="193" s="1"/>
  <c r="C39" i="193"/>
  <c r="F36" i="193"/>
  <c r="B36" i="193"/>
  <c r="F18" i="193"/>
  <c r="I19" i="193"/>
  <c r="G18" i="193"/>
  <c r="C18" i="193"/>
  <c r="F8" i="193"/>
  <c r="I9" i="193"/>
  <c r="G8" i="193"/>
  <c r="G7" i="193" s="1"/>
  <c r="G6" i="193" s="1"/>
  <c r="C8" i="193"/>
  <c r="I40" i="193"/>
  <c r="E40" i="193"/>
  <c r="H37" i="193"/>
  <c r="D37" i="193"/>
  <c r="E34" i="193"/>
  <c r="K32" i="193"/>
  <c r="L32" i="193" s="1"/>
  <c r="I32" i="193"/>
  <c r="J31" i="193"/>
  <c r="L31" i="193" s="1"/>
  <c r="E30" i="193"/>
  <c r="K28" i="193"/>
  <c r="L28" i="193" s="1"/>
  <c r="I28" i="193"/>
  <c r="J27" i="193"/>
  <c r="L27" i="193" s="1"/>
  <c r="E26" i="193"/>
  <c r="K24" i="193"/>
  <c r="L24" i="193" s="1"/>
  <c r="I24" i="193"/>
  <c r="J23" i="193"/>
  <c r="L23" i="193" s="1"/>
  <c r="E22" i="193"/>
  <c r="K20" i="193"/>
  <c r="L20" i="193" s="1"/>
  <c r="I20" i="193"/>
  <c r="J19" i="193"/>
  <c r="L19" i="193" s="1"/>
  <c r="B18" i="193"/>
  <c r="E19" i="193"/>
  <c r="J17" i="193"/>
  <c r="L17" i="193" s="1"/>
  <c r="E16" i="193"/>
  <c r="K14" i="193"/>
  <c r="L14" i="193" s="1"/>
  <c r="I14" i="193"/>
  <c r="J13" i="193"/>
  <c r="L13" i="193" s="1"/>
  <c r="E12" i="193"/>
  <c r="K10" i="193"/>
  <c r="L10" i="193" s="1"/>
  <c r="I10" i="193"/>
  <c r="J9" i="193"/>
  <c r="L9" i="193" s="1"/>
  <c r="B8" i="193"/>
  <c r="E9" i="193"/>
  <c r="C39" i="192"/>
  <c r="D40" i="192"/>
  <c r="G7" i="192"/>
  <c r="I7" i="192" s="1"/>
  <c r="H8" i="192"/>
  <c r="K58" i="192"/>
  <c r="L58" i="192" s="1"/>
  <c r="I58" i="192"/>
  <c r="J57" i="192"/>
  <c r="L57" i="192" s="1"/>
  <c r="E56" i="192"/>
  <c r="K54" i="192"/>
  <c r="L54" i="192" s="1"/>
  <c r="I54" i="192"/>
  <c r="J53" i="192"/>
  <c r="L53" i="192" s="1"/>
  <c r="E52" i="192"/>
  <c r="K50" i="192"/>
  <c r="L50" i="192" s="1"/>
  <c r="I50" i="192"/>
  <c r="J49" i="192"/>
  <c r="L49" i="192" s="1"/>
  <c r="E48" i="192"/>
  <c r="K46" i="192"/>
  <c r="L46" i="192" s="1"/>
  <c r="I46" i="192"/>
  <c r="J45" i="192"/>
  <c r="L45" i="192" s="1"/>
  <c r="E44" i="192"/>
  <c r="K42" i="192"/>
  <c r="L42" i="192" s="1"/>
  <c r="I42" i="192"/>
  <c r="J41" i="192"/>
  <c r="L41" i="192" s="1"/>
  <c r="G39" i="192"/>
  <c r="H40" i="192"/>
  <c r="E40" i="192"/>
  <c r="F39" i="192"/>
  <c r="B39" i="192"/>
  <c r="K36" i="192"/>
  <c r="L36" i="192" s="1"/>
  <c r="I36" i="192"/>
  <c r="E18" i="192"/>
  <c r="K8" i="192"/>
  <c r="L8" i="192" s="1"/>
  <c r="I8" i="192"/>
  <c r="C7" i="192"/>
  <c r="E7" i="192" s="1"/>
  <c r="D8" i="192"/>
  <c r="H7" i="192"/>
  <c r="D7" i="192"/>
  <c r="G7" i="191"/>
  <c r="G6" i="191" s="1"/>
  <c r="H8" i="191"/>
  <c r="F6" i="191"/>
  <c r="I7" i="191"/>
  <c r="B7" i="191"/>
  <c r="K39" i="191"/>
  <c r="L39" i="191" s="1"/>
  <c r="I39" i="191"/>
  <c r="E18" i="191"/>
  <c r="K8" i="191"/>
  <c r="L8" i="191" s="1"/>
  <c r="I8" i="191"/>
  <c r="C7" i="191"/>
  <c r="D8" i="191"/>
  <c r="H7" i="191"/>
  <c r="K7" i="190"/>
  <c r="C6" i="190"/>
  <c r="K6" i="190" s="1"/>
  <c r="F6" i="190"/>
  <c r="I7" i="190"/>
  <c r="H7" i="190"/>
  <c r="B6" i="190"/>
  <c r="E7" i="190"/>
  <c r="D7" i="190"/>
  <c r="J7" i="190"/>
  <c r="L7" i="190" s="1"/>
  <c r="I39" i="189"/>
  <c r="J39" i="189"/>
  <c r="K36" i="189"/>
  <c r="G39" i="189"/>
  <c r="H39" i="189" s="1"/>
  <c r="C39" i="189"/>
  <c r="K39" i="189" s="1"/>
  <c r="F36" i="189"/>
  <c r="B36" i="189"/>
  <c r="F18" i="189"/>
  <c r="I19" i="189"/>
  <c r="G18" i="189"/>
  <c r="C18" i="189"/>
  <c r="K18" i="189" s="1"/>
  <c r="F8" i="189"/>
  <c r="I9" i="189"/>
  <c r="G8" i="189"/>
  <c r="G7" i="189" s="1"/>
  <c r="G6" i="189" s="1"/>
  <c r="C8" i="189"/>
  <c r="I40" i="189"/>
  <c r="E40" i="189"/>
  <c r="H37" i="189"/>
  <c r="D37" i="189"/>
  <c r="E34" i="189"/>
  <c r="K32" i="189"/>
  <c r="L32" i="189" s="1"/>
  <c r="I32" i="189"/>
  <c r="J31" i="189"/>
  <c r="L31" i="189" s="1"/>
  <c r="E30" i="189"/>
  <c r="K28" i="189"/>
  <c r="L28" i="189" s="1"/>
  <c r="I28" i="189"/>
  <c r="J27" i="189"/>
  <c r="L27" i="189" s="1"/>
  <c r="E26" i="189"/>
  <c r="K24" i="189"/>
  <c r="L24" i="189" s="1"/>
  <c r="I24" i="189"/>
  <c r="J23" i="189"/>
  <c r="L23" i="189" s="1"/>
  <c r="E22" i="189"/>
  <c r="K20" i="189"/>
  <c r="L20" i="189" s="1"/>
  <c r="I20" i="189"/>
  <c r="J19" i="189"/>
  <c r="L19" i="189" s="1"/>
  <c r="B18" i="189"/>
  <c r="E19" i="189"/>
  <c r="J17" i="189"/>
  <c r="L17" i="189" s="1"/>
  <c r="E16" i="189"/>
  <c r="K14" i="189"/>
  <c r="L14" i="189" s="1"/>
  <c r="I14" i="189"/>
  <c r="J13" i="189"/>
  <c r="L13" i="189" s="1"/>
  <c r="E12" i="189"/>
  <c r="K10" i="189"/>
  <c r="L10" i="189" s="1"/>
  <c r="I10" i="189"/>
  <c r="J9" i="189"/>
  <c r="L9" i="189" s="1"/>
  <c r="B8" i="189"/>
  <c r="E9" i="189"/>
  <c r="C39" i="188"/>
  <c r="D40" i="188"/>
  <c r="G7" i="188"/>
  <c r="I7" i="188" s="1"/>
  <c r="H8" i="188"/>
  <c r="K58" i="188"/>
  <c r="L58" i="188" s="1"/>
  <c r="I58" i="188"/>
  <c r="J57" i="188"/>
  <c r="L57" i="188" s="1"/>
  <c r="E56" i="188"/>
  <c r="K54" i="188"/>
  <c r="L54" i="188" s="1"/>
  <c r="I54" i="188"/>
  <c r="J53" i="188"/>
  <c r="L53" i="188" s="1"/>
  <c r="E52" i="188"/>
  <c r="K50" i="188"/>
  <c r="L50" i="188" s="1"/>
  <c r="I50" i="188"/>
  <c r="J49" i="188"/>
  <c r="L49" i="188" s="1"/>
  <c r="E48" i="188"/>
  <c r="K46" i="188"/>
  <c r="L46" i="188" s="1"/>
  <c r="I46" i="188"/>
  <c r="J45" i="188"/>
  <c r="L45" i="188" s="1"/>
  <c r="E44" i="188"/>
  <c r="K42" i="188"/>
  <c r="L42" i="188" s="1"/>
  <c r="I42" i="188"/>
  <c r="J41" i="188"/>
  <c r="L41" i="188" s="1"/>
  <c r="G39" i="188"/>
  <c r="H40" i="188"/>
  <c r="E40" i="188"/>
  <c r="F39" i="188"/>
  <c r="B39" i="188"/>
  <c r="K36" i="188"/>
  <c r="L36" i="188" s="1"/>
  <c r="I36" i="188"/>
  <c r="E18" i="188"/>
  <c r="K8" i="188"/>
  <c r="L8" i="188" s="1"/>
  <c r="I8" i="188"/>
  <c r="C7" i="188"/>
  <c r="E7" i="188" s="1"/>
  <c r="D8" i="188"/>
  <c r="H7" i="188"/>
  <c r="D18" i="187"/>
  <c r="K18" i="187"/>
  <c r="L18" i="187" s="1"/>
  <c r="G7" i="187"/>
  <c r="G6" i="187" s="1"/>
  <c r="H8" i="187"/>
  <c r="F6" i="187"/>
  <c r="B6" i="187"/>
  <c r="J39" i="187"/>
  <c r="L39" i="187" s="1"/>
  <c r="K36" i="187"/>
  <c r="L36" i="187" s="1"/>
  <c r="I36" i="187"/>
  <c r="E18" i="187"/>
  <c r="K8" i="187"/>
  <c r="L8" i="187" s="1"/>
  <c r="I8" i="187"/>
  <c r="C7" i="187"/>
  <c r="D8" i="187"/>
  <c r="H7" i="187"/>
  <c r="K7" i="186"/>
  <c r="C6" i="186"/>
  <c r="K6" i="186" s="1"/>
  <c r="F6" i="186"/>
  <c r="I7" i="186"/>
  <c r="H7" i="186"/>
  <c r="B6" i="186"/>
  <c r="E7" i="186"/>
  <c r="D7" i="186"/>
  <c r="J7" i="186"/>
  <c r="L7" i="186" s="1"/>
  <c r="H8" i="186"/>
  <c r="J37" i="185"/>
  <c r="G37" i="185"/>
  <c r="I37" i="185" s="1"/>
  <c r="C37" i="185"/>
  <c r="F18" i="185"/>
  <c r="I19" i="185"/>
  <c r="G18" i="185"/>
  <c r="C18" i="185"/>
  <c r="F8" i="185"/>
  <c r="I9" i="185"/>
  <c r="G8" i="185"/>
  <c r="G7" i="185" s="1"/>
  <c r="G6" i="185" s="1"/>
  <c r="C8" i="185"/>
  <c r="I38" i="185"/>
  <c r="E38" i="185"/>
  <c r="H35" i="185"/>
  <c r="F34" i="185"/>
  <c r="D35" i="185"/>
  <c r="B34" i="185"/>
  <c r="K32" i="185"/>
  <c r="L32" i="185" s="1"/>
  <c r="I32" i="185"/>
  <c r="J31" i="185"/>
  <c r="L31" i="185" s="1"/>
  <c r="E30" i="185"/>
  <c r="K28" i="185"/>
  <c r="L28" i="185" s="1"/>
  <c r="I28" i="185"/>
  <c r="J27" i="185"/>
  <c r="L27" i="185" s="1"/>
  <c r="E26" i="185"/>
  <c r="K24" i="185"/>
  <c r="L24" i="185" s="1"/>
  <c r="I24" i="185"/>
  <c r="J23" i="185"/>
  <c r="L23" i="185" s="1"/>
  <c r="E22" i="185"/>
  <c r="K20" i="185"/>
  <c r="L20" i="185" s="1"/>
  <c r="I20" i="185"/>
  <c r="J19" i="185"/>
  <c r="L19" i="185" s="1"/>
  <c r="B18" i="185"/>
  <c r="E19" i="185"/>
  <c r="J17" i="185"/>
  <c r="L17" i="185" s="1"/>
  <c r="E16" i="185"/>
  <c r="K14" i="185"/>
  <c r="L14" i="185" s="1"/>
  <c r="I14" i="185"/>
  <c r="J13" i="185"/>
  <c r="L13" i="185" s="1"/>
  <c r="E12" i="185"/>
  <c r="K10" i="185"/>
  <c r="L10" i="185" s="1"/>
  <c r="I10" i="185"/>
  <c r="J9" i="185"/>
  <c r="L9" i="185" s="1"/>
  <c r="B8" i="185"/>
  <c r="E9" i="185"/>
  <c r="G37" i="184"/>
  <c r="H38" i="184"/>
  <c r="F37" i="184"/>
  <c r="B37" i="184"/>
  <c r="G7" i="184"/>
  <c r="G6" i="184" s="1"/>
  <c r="H8" i="184"/>
  <c r="F6" i="184"/>
  <c r="I7" i="184"/>
  <c r="B6" i="184"/>
  <c r="E56" i="184"/>
  <c r="K54" i="184"/>
  <c r="L54" i="184" s="1"/>
  <c r="I54" i="184"/>
  <c r="J53" i="184"/>
  <c r="L53" i="184" s="1"/>
  <c r="E52" i="184"/>
  <c r="K50" i="184"/>
  <c r="L50" i="184" s="1"/>
  <c r="I50" i="184"/>
  <c r="J49" i="184"/>
  <c r="L49" i="184" s="1"/>
  <c r="E48" i="184"/>
  <c r="K46" i="184"/>
  <c r="L46" i="184" s="1"/>
  <c r="I46" i="184"/>
  <c r="J45" i="184"/>
  <c r="L45" i="184" s="1"/>
  <c r="E44" i="184"/>
  <c r="K42" i="184"/>
  <c r="L42" i="184" s="1"/>
  <c r="I42" i="184"/>
  <c r="J41" i="184"/>
  <c r="L41" i="184" s="1"/>
  <c r="E40" i="184"/>
  <c r="K38" i="184"/>
  <c r="L38" i="184" s="1"/>
  <c r="I38" i="184"/>
  <c r="C37" i="184"/>
  <c r="K37" i="184" s="1"/>
  <c r="D38" i="184"/>
  <c r="E34" i="184"/>
  <c r="E18" i="184"/>
  <c r="K8" i="184"/>
  <c r="L8" i="184" s="1"/>
  <c r="I8" i="184"/>
  <c r="C7" i="184"/>
  <c r="D7" i="184" s="1"/>
  <c r="D8" i="184"/>
  <c r="H7" i="184"/>
  <c r="D18" i="183"/>
  <c r="K18" i="183"/>
  <c r="L18" i="183" s="1"/>
  <c r="G7" i="183"/>
  <c r="G6" i="183" s="1"/>
  <c r="H8" i="183"/>
  <c r="F6" i="183"/>
  <c r="B6" i="183"/>
  <c r="E34" i="183"/>
  <c r="E18" i="183"/>
  <c r="K8" i="183"/>
  <c r="L8" i="183" s="1"/>
  <c r="I8" i="183"/>
  <c r="C7" i="183"/>
  <c r="D8" i="183"/>
  <c r="H7" i="183"/>
  <c r="D7" i="183"/>
  <c r="G7" i="182"/>
  <c r="G6" i="182" s="1"/>
  <c r="H8" i="182"/>
  <c r="F6" i="182"/>
  <c r="I7" i="182"/>
  <c r="B6" i="182"/>
  <c r="J59" i="182"/>
  <c r="L59" i="182" s="1"/>
  <c r="E34" i="182"/>
  <c r="E18" i="182"/>
  <c r="K8" i="182"/>
  <c r="L8" i="182" s="1"/>
  <c r="I8" i="182"/>
  <c r="C7" i="182"/>
  <c r="D7" i="182" s="1"/>
  <c r="D8" i="182"/>
  <c r="H7" i="182"/>
  <c r="J37" i="181"/>
  <c r="G37" i="181"/>
  <c r="I37" i="181" s="1"/>
  <c r="C37" i="181"/>
  <c r="F18" i="181"/>
  <c r="I19" i="181"/>
  <c r="G18" i="181"/>
  <c r="C18" i="181"/>
  <c r="F8" i="181"/>
  <c r="I9" i="181"/>
  <c r="G8" i="181"/>
  <c r="G7" i="181" s="1"/>
  <c r="G6" i="181" s="1"/>
  <c r="C8" i="181"/>
  <c r="I38" i="181"/>
  <c r="E38" i="181"/>
  <c r="H35" i="181"/>
  <c r="F34" i="181"/>
  <c r="D35" i="181"/>
  <c r="B34" i="181"/>
  <c r="K32" i="181"/>
  <c r="L32" i="181" s="1"/>
  <c r="I32" i="181"/>
  <c r="J31" i="181"/>
  <c r="L31" i="181" s="1"/>
  <c r="E30" i="181"/>
  <c r="K28" i="181"/>
  <c r="L28" i="181" s="1"/>
  <c r="I28" i="181"/>
  <c r="J27" i="181"/>
  <c r="L27" i="181" s="1"/>
  <c r="E26" i="181"/>
  <c r="K24" i="181"/>
  <c r="L24" i="181" s="1"/>
  <c r="I24" i="181"/>
  <c r="J23" i="181"/>
  <c r="L23" i="181" s="1"/>
  <c r="E22" i="181"/>
  <c r="K20" i="181"/>
  <c r="L20" i="181" s="1"/>
  <c r="I20" i="181"/>
  <c r="J19" i="181"/>
  <c r="L19" i="181" s="1"/>
  <c r="B18" i="181"/>
  <c r="E19" i="181"/>
  <c r="J17" i="181"/>
  <c r="L17" i="181" s="1"/>
  <c r="E16" i="181"/>
  <c r="K14" i="181"/>
  <c r="L14" i="181" s="1"/>
  <c r="I14" i="181"/>
  <c r="J13" i="181"/>
  <c r="L13" i="181" s="1"/>
  <c r="E12" i="181"/>
  <c r="K10" i="181"/>
  <c r="L10" i="181" s="1"/>
  <c r="I10" i="181"/>
  <c r="J9" i="181"/>
  <c r="L9" i="181" s="1"/>
  <c r="B8" i="181"/>
  <c r="E9" i="181"/>
  <c r="H58" i="180"/>
  <c r="I57" i="180"/>
  <c r="H49" i="180"/>
  <c r="G37" i="180"/>
  <c r="H38" i="180"/>
  <c r="F37" i="180"/>
  <c r="B37" i="180"/>
  <c r="G7" i="180"/>
  <c r="H8" i="180"/>
  <c r="F6" i="180"/>
  <c r="I7" i="180"/>
  <c r="D58" i="180"/>
  <c r="E56" i="180"/>
  <c r="K54" i="180"/>
  <c r="L54" i="180" s="1"/>
  <c r="I54" i="180"/>
  <c r="J53" i="180"/>
  <c r="L53" i="180" s="1"/>
  <c r="E52" i="180"/>
  <c r="K50" i="180"/>
  <c r="L50" i="180" s="1"/>
  <c r="I50" i="180"/>
  <c r="J49" i="180"/>
  <c r="L49" i="180" s="1"/>
  <c r="E48" i="180"/>
  <c r="K46" i="180"/>
  <c r="L46" i="180" s="1"/>
  <c r="I46" i="180"/>
  <c r="J45" i="180"/>
  <c r="L45" i="180" s="1"/>
  <c r="E44" i="180"/>
  <c r="K42" i="180"/>
  <c r="L42" i="180" s="1"/>
  <c r="I42" i="180"/>
  <c r="J41" i="180"/>
  <c r="L41" i="180" s="1"/>
  <c r="E40" i="180"/>
  <c r="K38" i="180"/>
  <c r="L38" i="180" s="1"/>
  <c r="I38" i="180"/>
  <c r="C37" i="180"/>
  <c r="K37" i="180" s="1"/>
  <c r="D38" i="180"/>
  <c r="E34" i="180"/>
  <c r="E18" i="180"/>
  <c r="K8" i="180"/>
  <c r="L8" i="180" s="1"/>
  <c r="I8" i="180"/>
  <c r="C7" i="180"/>
  <c r="D8" i="180"/>
  <c r="H7" i="180"/>
  <c r="D18" i="179"/>
  <c r="K18" i="179"/>
  <c r="L18" i="179" s="1"/>
  <c r="G7" i="179"/>
  <c r="G6" i="179" s="1"/>
  <c r="H8" i="179"/>
  <c r="F6" i="179"/>
  <c r="I7" i="179"/>
  <c r="B6" i="179"/>
  <c r="E34" i="179"/>
  <c r="E18" i="179"/>
  <c r="K8" i="179"/>
  <c r="L8" i="179" s="1"/>
  <c r="I8" i="179"/>
  <c r="C7" i="179"/>
  <c r="D8" i="179"/>
  <c r="H7" i="179"/>
  <c r="G7" i="178"/>
  <c r="G6" i="178" s="1"/>
  <c r="H8" i="178"/>
  <c r="F6" i="178"/>
  <c r="B6" i="178"/>
  <c r="J59" i="178"/>
  <c r="L59" i="178" s="1"/>
  <c r="E34" i="178"/>
  <c r="E18" i="178"/>
  <c r="K8" i="178"/>
  <c r="L8" i="178" s="1"/>
  <c r="I8" i="178"/>
  <c r="C7" i="178"/>
  <c r="D8" i="178"/>
  <c r="H7" i="178"/>
  <c r="D7" i="178"/>
  <c r="G6" i="180" l="1"/>
  <c r="E39" i="201"/>
  <c r="G6" i="208"/>
  <c r="I14" i="221"/>
  <c r="L26" i="221"/>
  <c r="L34" i="221"/>
  <c r="C8" i="221"/>
  <c r="K40" i="221"/>
  <c r="D16" i="221"/>
  <c r="K16" i="221"/>
  <c r="L16" i="221" s="1"/>
  <c r="I23" i="221"/>
  <c r="H23" i="221"/>
  <c r="K15" i="221"/>
  <c r="H36" i="221"/>
  <c r="L38" i="221"/>
  <c r="D12" i="221"/>
  <c r="D24" i="221"/>
  <c r="K24" i="221"/>
  <c r="L24" i="221" s="1"/>
  <c r="H27" i="221"/>
  <c r="L32" i="221"/>
  <c r="E33" i="221"/>
  <c r="D33" i="221"/>
  <c r="H38" i="221"/>
  <c r="D31" i="221"/>
  <c r="I35" i="221"/>
  <c r="L40" i="205"/>
  <c r="L56" i="205"/>
  <c r="K34" i="181"/>
  <c r="L15" i="221"/>
  <c r="L11" i="221"/>
  <c r="E14" i="221"/>
  <c r="E27" i="221"/>
  <c r="D27" i="221"/>
  <c r="J27" i="221"/>
  <c r="L27" i="221" s="1"/>
  <c r="J30" i="221"/>
  <c r="L30" i="221" s="1"/>
  <c r="E30" i="221"/>
  <c r="D39" i="221"/>
  <c r="K39" i="221"/>
  <c r="L39" i="221" s="1"/>
  <c r="K27" i="221"/>
  <c r="K38" i="213"/>
  <c r="H15" i="221"/>
  <c r="E22" i="221"/>
  <c r="L36" i="221"/>
  <c r="E17" i="221"/>
  <c r="D17" i="221"/>
  <c r="J23" i="221"/>
  <c r="L23" i="221" s="1"/>
  <c r="D30" i="221"/>
  <c r="I16" i="221"/>
  <c r="E39" i="221"/>
  <c r="L31" i="221"/>
  <c r="E31" i="221"/>
  <c r="L48" i="205"/>
  <c r="E19" i="221"/>
  <c r="J19" i="221"/>
  <c r="D19" i="221"/>
  <c r="G7" i="221"/>
  <c r="G6" i="221" s="1"/>
  <c r="H8" i="221"/>
  <c r="I8" i="221"/>
  <c r="F7" i="221"/>
  <c r="K19" i="221"/>
  <c r="I40" i="221"/>
  <c r="H40" i="221"/>
  <c r="I37" i="221"/>
  <c r="D8" i="221"/>
  <c r="J8" i="221"/>
  <c r="E8" i="221"/>
  <c r="B7" i="221"/>
  <c r="I19" i="221"/>
  <c r="H19" i="221"/>
  <c r="C7" i="221"/>
  <c r="K8" i="221"/>
  <c r="K37" i="221"/>
  <c r="L37" i="221" s="1"/>
  <c r="E40" i="221"/>
  <c r="D40" i="221"/>
  <c r="J40" i="221"/>
  <c r="L40" i="221" s="1"/>
  <c r="E37" i="221"/>
  <c r="D37" i="221"/>
  <c r="K7" i="220"/>
  <c r="C6" i="220"/>
  <c r="K6" i="220" s="1"/>
  <c r="F6" i="220"/>
  <c r="I7" i="220"/>
  <c r="H7" i="220"/>
  <c r="H40" i="220"/>
  <c r="I40" i="220"/>
  <c r="D40" i="220"/>
  <c r="J40" i="220"/>
  <c r="E40" i="220"/>
  <c r="B6" i="220"/>
  <c r="E7" i="220"/>
  <c r="D7" i="220"/>
  <c r="J7" i="220"/>
  <c r="K40" i="220"/>
  <c r="K7" i="219"/>
  <c r="C6" i="219"/>
  <c r="K6" i="219" s="1"/>
  <c r="F6" i="219"/>
  <c r="I7" i="219"/>
  <c r="H7" i="219"/>
  <c r="B6" i="219"/>
  <c r="E7" i="219"/>
  <c r="D7" i="219"/>
  <c r="J7" i="219"/>
  <c r="L7" i="219" s="1"/>
  <c r="K7" i="218"/>
  <c r="C6" i="218"/>
  <c r="K6" i="218" s="1"/>
  <c r="B6" i="218"/>
  <c r="E7" i="218"/>
  <c r="D7" i="218"/>
  <c r="J7" i="218"/>
  <c r="L7" i="218" s="1"/>
  <c r="F6" i="218"/>
  <c r="I7" i="218"/>
  <c r="H7" i="218"/>
  <c r="D18" i="213"/>
  <c r="J18" i="213"/>
  <c r="L18" i="213" s="1"/>
  <c r="E18" i="213"/>
  <c r="H8" i="213"/>
  <c r="I8" i="213"/>
  <c r="F7" i="213"/>
  <c r="H18" i="213"/>
  <c r="I18" i="213"/>
  <c r="I38" i="213"/>
  <c r="H38" i="213"/>
  <c r="H41" i="213"/>
  <c r="D8" i="213"/>
  <c r="J8" i="213"/>
  <c r="E8" i="213"/>
  <c r="B7" i="213"/>
  <c r="C7" i="213"/>
  <c r="K8" i="213"/>
  <c r="E38" i="213"/>
  <c r="D38" i="213"/>
  <c r="J38" i="213"/>
  <c r="L38" i="213" s="1"/>
  <c r="K41" i="213"/>
  <c r="L41" i="213" s="1"/>
  <c r="E41" i="213"/>
  <c r="D41" i="213"/>
  <c r="K7" i="212"/>
  <c r="L7" i="212" s="1"/>
  <c r="C6" i="212"/>
  <c r="K6" i="212" s="1"/>
  <c r="E7" i="212"/>
  <c r="E41" i="212"/>
  <c r="D41" i="212"/>
  <c r="J41" i="212"/>
  <c r="L41" i="212" s="1"/>
  <c r="D7" i="212"/>
  <c r="B6" i="212"/>
  <c r="H6" i="212"/>
  <c r="I6" i="212"/>
  <c r="I41" i="212"/>
  <c r="H41" i="212"/>
  <c r="K7" i="211"/>
  <c r="L7" i="211" s="1"/>
  <c r="C6" i="211"/>
  <c r="K6" i="211" s="1"/>
  <c r="D6" i="211"/>
  <c r="J6" i="211"/>
  <c r="L6" i="211" s="1"/>
  <c r="E6" i="211"/>
  <c r="H6" i="211"/>
  <c r="I6" i="211"/>
  <c r="D7" i="211"/>
  <c r="E7" i="211"/>
  <c r="I7" i="211"/>
  <c r="D7" i="210"/>
  <c r="I7" i="210"/>
  <c r="K7" i="210"/>
  <c r="L7" i="210" s="1"/>
  <c r="C6" i="210"/>
  <c r="K6" i="210" s="1"/>
  <c r="D6" i="210"/>
  <c r="J6" i="210"/>
  <c r="L6" i="210" s="1"/>
  <c r="E6" i="210"/>
  <c r="H6" i="210"/>
  <c r="I6" i="210"/>
  <c r="D18" i="209"/>
  <c r="J18" i="209"/>
  <c r="E18" i="209"/>
  <c r="H8" i="209"/>
  <c r="I8" i="209"/>
  <c r="F7" i="209"/>
  <c r="H18" i="209"/>
  <c r="I18" i="209"/>
  <c r="I38" i="209"/>
  <c r="H38" i="209"/>
  <c r="H41" i="209"/>
  <c r="L41" i="209"/>
  <c r="D8" i="209"/>
  <c r="J8" i="209"/>
  <c r="E8" i="209"/>
  <c r="B7" i="209"/>
  <c r="C7" i="209"/>
  <c r="K8" i="209"/>
  <c r="K18" i="209"/>
  <c r="E38" i="209"/>
  <c r="D38" i="209"/>
  <c r="J38" i="209"/>
  <c r="L38" i="209" s="1"/>
  <c r="K41" i="209"/>
  <c r="E41" i="209"/>
  <c r="D41" i="209"/>
  <c r="E41" i="208"/>
  <c r="D41" i="208"/>
  <c r="J41" i="208"/>
  <c r="L41" i="208" s="1"/>
  <c r="B6" i="208"/>
  <c r="H6" i="208"/>
  <c r="I6" i="208"/>
  <c r="K7" i="208"/>
  <c r="L7" i="208" s="1"/>
  <c r="C6" i="208"/>
  <c r="K6" i="208" s="1"/>
  <c r="E7" i="208"/>
  <c r="I41" i="208"/>
  <c r="H41" i="208"/>
  <c r="K7" i="207"/>
  <c r="L7" i="207" s="1"/>
  <c r="C6" i="207"/>
  <c r="K6" i="207" s="1"/>
  <c r="D6" i="207"/>
  <c r="J6" i="207"/>
  <c r="L6" i="207" s="1"/>
  <c r="E6" i="207"/>
  <c r="H6" i="207"/>
  <c r="I6" i="207"/>
  <c r="D7" i="207"/>
  <c r="E7" i="207"/>
  <c r="I7" i="207"/>
  <c r="K7" i="206"/>
  <c r="L7" i="206" s="1"/>
  <c r="C6" i="206"/>
  <c r="K6" i="206" s="1"/>
  <c r="E7" i="206"/>
  <c r="D7" i="206"/>
  <c r="J6" i="206"/>
  <c r="L6" i="206" s="1"/>
  <c r="H6" i="206"/>
  <c r="I6" i="206"/>
  <c r="D18" i="205"/>
  <c r="J18" i="205"/>
  <c r="E18" i="205"/>
  <c r="H8" i="205"/>
  <c r="I8" i="205"/>
  <c r="F7" i="205"/>
  <c r="H18" i="205"/>
  <c r="I18" i="205"/>
  <c r="I38" i="205"/>
  <c r="H38" i="205"/>
  <c r="H41" i="205"/>
  <c r="D8" i="205"/>
  <c r="J8" i="205"/>
  <c r="E8" i="205"/>
  <c r="B7" i="205"/>
  <c r="C7" i="205"/>
  <c r="K8" i="205"/>
  <c r="K18" i="205"/>
  <c r="E38" i="205"/>
  <c r="D38" i="205"/>
  <c r="J38" i="205"/>
  <c r="L38" i="205" s="1"/>
  <c r="K41" i="205"/>
  <c r="L41" i="205" s="1"/>
  <c r="E41" i="205"/>
  <c r="D41" i="205"/>
  <c r="K7" i="204"/>
  <c r="L7" i="204" s="1"/>
  <c r="C6" i="204"/>
  <c r="K6" i="204" s="1"/>
  <c r="J6" i="204"/>
  <c r="H6" i="204"/>
  <c r="I6" i="204"/>
  <c r="I41" i="204"/>
  <c r="H41" i="204"/>
  <c r="D7" i="204"/>
  <c r="E7" i="204"/>
  <c r="I7" i="204"/>
  <c r="E41" i="204"/>
  <c r="D41" i="204"/>
  <c r="J41" i="204"/>
  <c r="L41" i="204" s="1"/>
  <c r="L7" i="203"/>
  <c r="H6" i="203"/>
  <c r="I6" i="203"/>
  <c r="D6" i="203"/>
  <c r="J6" i="203"/>
  <c r="L6" i="203" s="1"/>
  <c r="E6" i="203"/>
  <c r="K7" i="202"/>
  <c r="L7" i="202" s="1"/>
  <c r="C6" i="202"/>
  <c r="D7" i="202"/>
  <c r="D6" i="202"/>
  <c r="J6" i="202"/>
  <c r="E6" i="202"/>
  <c r="I6" i="202"/>
  <c r="G6" i="202"/>
  <c r="H6" i="202" s="1"/>
  <c r="H7" i="202"/>
  <c r="E7" i="202"/>
  <c r="I7" i="202"/>
  <c r="D8" i="201"/>
  <c r="J8" i="201"/>
  <c r="E8" i="201"/>
  <c r="B7" i="201"/>
  <c r="C7" i="201"/>
  <c r="K8" i="201"/>
  <c r="K18" i="201"/>
  <c r="E36" i="201"/>
  <c r="D36" i="201"/>
  <c r="J36" i="201"/>
  <c r="L36" i="201" s="1"/>
  <c r="K39" i="201"/>
  <c r="L39" i="201" s="1"/>
  <c r="I39" i="201"/>
  <c r="D18" i="201"/>
  <c r="J18" i="201"/>
  <c r="L18" i="201" s="1"/>
  <c r="E18" i="201"/>
  <c r="H8" i="201"/>
  <c r="I8" i="201"/>
  <c r="F7" i="201"/>
  <c r="H18" i="201"/>
  <c r="I18" i="201"/>
  <c r="I36" i="201"/>
  <c r="H36" i="201"/>
  <c r="K7" i="200"/>
  <c r="L7" i="200" s="1"/>
  <c r="C6" i="200"/>
  <c r="E39" i="200"/>
  <c r="J39" i="200"/>
  <c r="D39" i="200"/>
  <c r="B6" i="200"/>
  <c r="G6" i="200"/>
  <c r="H6" i="200" s="1"/>
  <c r="K39" i="200"/>
  <c r="I39" i="200"/>
  <c r="H39" i="200"/>
  <c r="E7" i="200"/>
  <c r="I7" i="200"/>
  <c r="B6" i="199"/>
  <c r="E7" i="199"/>
  <c r="D7" i="199"/>
  <c r="J7" i="199"/>
  <c r="H6" i="199"/>
  <c r="I6" i="199"/>
  <c r="K7" i="199"/>
  <c r="C6" i="199"/>
  <c r="K6" i="199" s="1"/>
  <c r="K7" i="198"/>
  <c r="C6" i="198"/>
  <c r="K6" i="198" s="1"/>
  <c r="E7" i="198"/>
  <c r="F6" i="198"/>
  <c r="I7" i="198"/>
  <c r="H7" i="198"/>
  <c r="J7" i="198"/>
  <c r="L7" i="198" s="1"/>
  <c r="D8" i="197"/>
  <c r="J8" i="197"/>
  <c r="E8" i="197"/>
  <c r="B7" i="197"/>
  <c r="C7" i="197"/>
  <c r="K8" i="197"/>
  <c r="E36" i="197"/>
  <c r="D36" i="197"/>
  <c r="J36" i="197"/>
  <c r="L36" i="197" s="1"/>
  <c r="L39" i="197"/>
  <c r="D18" i="197"/>
  <c r="J18" i="197"/>
  <c r="L18" i="197" s="1"/>
  <c r="E18" i="197"/>
  <c r="H8" i="197"/>
  <c r="I8" i="197"/>
  <c r="F7" i="197"/>
  <c r="H18" i="197"/>
  <c r="I18" i="197"/>
  <c r="I36" i="197"/>
  <c r="H36" i="197"/>
  <c r="E39" i="197"/>
  <c r="D39" i="197"/>
  <c r="J6" i="196"/>
  <c r="I39" i="196"/>
  <c r="H39" i="196"/>
  <c r="F6" i="196"/>
  <c r="G6" i="196"/>
  <c r="K39" i="196"/>
  <c r="K7" i="196"/>
  <c r="L7" i="196" s="1"/>
  <c r="C6" i="196"/>
  <c r="E39" i="196"/>
  <c r="J39" i="196"/>
  <c r="L39" i="196" s="1"/>
  <c r="D39" i="196"/>
  <c r="E7" i="196"/>
  <c r="I7" i="196"/>
  <c r="K7" i="195"/>
  <c r="C6" i="195"/>
  <c r="K6" i="195" s="1"/>
  <c r="B6" i="195"/>
  <c r="E7" i="195"/>
  <c r="D7" i="195"/>
  <c r="J7" i="195"/>
  <c r="L7" i="195" s="1"/>
  <c r="H6" i="195"/>
  <c r="I6" i="195"/>
  <c r="J6" i="194"/>
  <c r="H6" i="194"/>
  <c r="I6" i="194"/>
  <c r="H7" i="194"/>
  <c r="K7" i="194"/>
  <c r="L7" i="194" s="1"/>
  <c r="C6" i="194"/>
  <c r="K6" i="194" s="1"/>
  <c r="E7" i="194"/>
  <c r="I7" i="194"/>
  <c r="D8" i="193"/>
  <c r="J8" i="193"/>
  <c r="E8" i="193"/>
  <c r="B7" i="193"/>
  <c r="C7" i="193"/>
  <c r="K8" i="193"/>
  <c r="K18" i="193"/>
  <c r="E36" i="193"/>
  <c r="D36" i="193"/>
  <c r="J36" i="193"/>
  <c r="L36" i="193" s="1"/>
  <c r="K39" i="193"/>
  <c r="L39" i="193"/>
  <c r="I39" i="193"/>
  <c r="D18" i="193"/>
  <c r="J18" i="193"/>
  <c r="L18" i="193" s="1"/>
  <c r="E18" i="193"/>
  <c r="H8" i="193"/>
  <c r="I8" i="193"/>
  <c r="F7" i="193"/>
  <c r="H18" i="193"/>
  <c r="I18" i="193"/>
  <c r="I36" i="193"/>
  <c r="H36" i="193"/>
  <c r="E39" i="193"/>
  <c r="D39" i="193"/>
  <c r="I39" i="192"/>
  <c r="H39" i="192"/>
  <c r="K7" i="192"/>
  <c r="L7" i="192" s="1"/>
  <c r="C6" i="192"/>
  <c r="E39" i="192"/>
  <c r="J39" i="192"/>
  <c r="D39" i="192"/>
  <c r="B6" i="192"/>
  <c r="F6" i="192"/>
  <c r="G6" i="192"/>
  <c r="K39" i="192"/>
  <c r="K7" i="191"/>
  <c r="C6" i="191"/>
  <c r="K6" i="191" s="1"/>
  <c r="B6" i="191"/>
  <c r="E7" i="191"/>
  <c r="D7" i="191"/>
  <c r="J7" i="191"/>
  <c r="L7" i="191" s="1"/>
  <c r="H6" i="191"/>
  <c r="I6" i="191"/>
  <c r="H6" i="190"/>
  <c r="I6" i="190"/>
  <c r="D6" i="190"/>
  <c r="J6" i="190"/>
  <c r="L6" i="190" s="1"/>
  <c r="E6" i="190"/>
  <c r="D8" i="189"/>
  <c r="J8" i="189"/>
  <c r="E8" i="189"/>
  <c r="B7" i="189"/>
  <c r="C7" i="189"/>
  <c r="K8" i="189"/>
  <c r="E36" i="189"/>
  <c r="D36" i="189"/>
  <c r="J36" i="189"/>
  <c r="L36" i="189" s="1"/>
  <c r="L39" i="189"/>
  <c r="D18" i="189"/>
  <c r="J18" i="189"/>
  <c r="L18" i="189" s="1"/>
  <c r="E18" i="189"/>
  <c r="H8" i="189"/>
  <c r="I8" i="189"/>
  <c r="F7" i="189"/>
  <c r="H18" i="189"/>
  <c r="I18" i="189"/>
  <c r="I36" i="189"/>
  <c r="H36" i="189"/>
  <c r="E39" i="189"/>
  <c r="D39" i="189"/>
  <c r="D7" i="188"/>
  <c r="I39" i="188"/>
  <c r="H39" i="188"/>
  <c r="K7" i="188"/>
  <c r="L7" i="188" s="1"/>
  <c r="C6" i="188"/>
  <c r="E39" i="188"/>
  <c r="J39" i="188"/>
  <c r="D39" i="188"/>
  <c r="B6" i="188"/>
  <c r="F6" i="188"/>
  <c r="G6" i="188"/>
  <c r="K39" i="188"/>
  <c r="J6" i="187"/>
  <c r="H6" i="187"/>
  <c r="I6" i="187"/>
  <c r="K7" i="187"/>
  <c r="L7" i="187" s="1"/>
  <c r="C6" i="187"/>
  <c r="K6" i="187" s="1"/>
  <c r="D7" i="187"/>
  <c r="E7" i="187"/>
  <c r="I7" i="187"/>
  <c r="D6" i="186"/>
  <c r="J6" i="186"/>
  <c r="L6" i="186" s="1"/>
  <c r="E6" i="186"/>
  <c r="H6" i="186"/>
  <c r="I6" i="186"/>
  <c r="D8" i="185"/>
  <c r="J8" i="185"/>
  <c r="E8" i="185"/>
  <c r="B7" i="185"/>
  <c r="H8" i="185"/>
  <c r="I8" i="185"/>
  <c r="F7" i="185"/>
  <c r="H18" i="185"/>
  <c r="I18" i="185"/>
  <c r="H37" i="185"/>
  <c r="D18" i="185"/>
  <c r="J18" i="185"/>
  <c r="E18" i="185"/>
  <c r="D34" i="185"/>
  <c r="E34" i="185"/>
  <c r="J34" i="185"/>
  <c r="L34" i="185" s="1"/>
  <c r="I34" i="185"/>
  <c r="H34" i="185"/>
  <c r="C7" i="185"/>
  <c r="K8" i="185"/>
  <c r="K18" i="185"/>
  <c r="K37" i="185"/>
  <c r="L37" i="185" s="1"/>
  <c r="E37" i="185"/>
  <c r="D37" i="185"/>
  <c r="J6" i="184"/>
  <c r="H6" i="184"/>
  <c r="I6" i="184"/>
  <c r="I37" i="184"/>
  <c r="H37" i="184"/>
  <c r="K7" i="184"/>
  <c r="L7" i="184" s="1"/>
  <c r="C6" i="184"/>
  <c r="K6" i="184" s="1"/>
  <c r="E7" i="184"/>
  <c r="E37" i="184"/>
  <c r="D37" i="184"/>
  <c r="J37" i="184"/>
  <c r="L37" i="184" s="1"/>
  <c r="K7" i="183"/>
  <c r="L7" i="183" s="1"/>
  <c r="C6" i="183"/>
  <c r="K6" i="183" s="1"/>
  <c r="E7" i="183"/>
  <c r="I7" i="183"/>
  <c r="J6" i="183"/>
  <c r="L6" i="183" s="1"/>
  <c r="H6" i="183"/>
  <c r="I6" i="183"/>
  <c r="D6" i="182"/>
  <c r="J6" i="182"/>
  <c r="E6" i="182"/>
  <c r="H6" i="182"/>
  <c r="I6" i="182"/>
  <c r="K7" i="182"/>
  <c r="L7" i="182" s="1"/>
  <c r="C6" i="182"/>
  <c r="K6" i="182" s="1"/>
  <c r="E7" i="182"/>
  <c r="D8" i="181"/>
  <c r="J8" i="181"/>
  <c r="E8" i="181"/>
  <c r="B7" i="181"/>
  <c r="H8" i="181"/>
  <c r="I8" i="181"/>
  <c r="F7" i="181"/>
  <c r="H18" i="181"/>
  <c r="I18" i="181"/>
  <c r="H37" i="181"/>
  <c r="D18" i="181"/>
  <c r="J18" i="181"/>
  <c r="E18" i="181"/>
  <c r="D34" i="181"/>
  <c r="E34" i="181"/>
  <c r="J34" i="181"/>
  <c r="L34" i="181" s="1"/>
  <c r="I34" i="181"/>
  <c r="H34" i="181"/>
  <c r="C7" i="181"/>
  <c r="K8" i="181"/>
  <c r="K18" i="181"/>
  <c r="K37" i="181"/>
  <c r="L37" i="181" s="1"/>
  <c r="E37" i="181"/>
  <c r="D37" i="181"/>
  <c r="K7" i="180"/>
  <c r="L7" i="180" s="1"/>
  <c r="C6" i="180"/>
  <c r="K6" i="180" s="1"/>
  <c r="E7" i="180"/>
  <c r="E37" i="180"/>
  <c r="D37" i="180"/>
  <c r="J37" i="180"/>
  <c r="L37" i="180" s="1"/>
  <c r="D7" i="180"/>
  <c r="B6" i="180"/>
  <c r="H6" i="180"/>
  <c r="I6" i="180"/>
  <c r="I37" i="180"/>
  <c r="H37" i="180"/>
  <c r="K7" i="179"/>
  <c r="L7" i="179" s="1"/>
  <c r="C6" i="179"/>
  <c r="K6" i="179" s="1"/>
  <c r="E7" i="179"/>
  <c r="D7" i="179"/>
  <c r="D6" i="179"/>
  <c r="J6" i="179"/>
  <c r="L6" i="179" s="1"/>
  <c r="E6" i="179"/>
  <c r="H6" i="179"/>
  <c r="I6" i="179"/>
  <c r="K7" i="178"/>
  <c r="L7" i="178" s="1"/>
  <c r="C6" i="178"/>
  <c r="K6" i="178" s="1"/>
  <c r="E7" i="178"/>
  <c r="I7" i="178"/>
  <c r="D6" i="178"/>
  <c r="J6" i="178"/>
  <c r="L6" i="178" s="1"/>
  <c r="E6" i="178"/>
  <c r="H6" i="178"/>
  <c r="I6" i="178"/>
  <c r="L8" i="181" l="1"/>
  <c r="L8" i="185"/>
  <c r="L39" i="188"/>
  <c r="L18" i="209"/>
  <c r="L6" i="184"/>
  <c r="L39" i="192"/>
  <c r="L6" i="204"/>
  <c r="B6" i="221"/>
  <c r="E7" i="221"/>
  <c r="D7" i="221"/>
  <c r="J7" i="221"/>
  <c r="L8" i="221"/>
  <c r="L19" i="221"/>
  <c r="K7" i="221"/>
  <c r="C6" i="221"/>
  <c r="K6" i="221" s="1"/>
  <c r="F6" i="221"/>
  <c r="I7" i="221"/>
  <c r="H7" i="221"/>
  <c r="L7" i="220"/>
  <c r="D6" i="220"/>
  <c r="J6" i="220"/>
  <c r="L6" i="220" s="1"/>
  <c r="E6" i="220"/>
  <c r="L40" i="220"/>
  <c r="H6" i="220"/>
  <c r="I6" i="220"/>
  <c r="H6" i="219"/>
  <c r="I6" i="219"/>
  <c r="D6" i="219"/>
  <c r="J6" i="219"/>
  <c r="L6" i="219" s="1"/>
  <c r="E6" i="219"/>
  <c r="H6" i="218"/>
  <c r="I6" i="218"/>
  <c r="D6" i="218"/>
  <c r="J6" i="218"/>
  <c r="L6" i="218" s="1"/>
  <c r="E6" i="218"/>
  <c r="B6" i="213"/>
  <c r="E7" i="213"/>
  <c r="D7" i="213"/>
  <c r="J7" i="213"/>
  <c r="L8" i="213"/>
  <c r="F6" i="213"/>
  <c r="I7" i="213"/>
  <c r="H7" i="213"/>
  <c r="K7" i="213"/>
  <c r="C6" i="213"/>
  <c r="K6" i="213" s="1"/>
  <c r="D6" i="212"/>
  <c r="J6" i="212"/>
  <c r="L6" i="212" s="1"/>
  <c r="E6" i="212"/>
  <c r="B6" i="209"/>
  <c r="E7" i="209"/>
  <c r="D7" i="209"/>
  <c r="J7" i="209"/>
  <c r="L8" i="209"/>
  <c r="F6" i="209"/>
  <c r="I7" i="209"/>
  <c r="H7" i="209"/>
  <c r="K7" i="209"/>
  <c r="C6" i="209"/>
  <c r="K6" i="209" s="1"/>
  <c r="D6" i="208"/>
  <c r="J6" i="208"/>
  <c r="L6" i="208" s="1"/>
  <c r="E6" i="208"/>
  <c r="E6" i="206"/>
  <c r="D6" i="206"/>
  <c r="B6" i="205"/>
  <c r="E7" i="205"/>
  <c r="D7" i="205"/>
  <c r="J7" i="205"/>
  <c r="L8" i="205"/>
  <c r="F6" i="205"/>
  <c r="I7" i="205"/>
  <c r="H7" i="205"/>
  <c r="L18" i="205"/>
  <c r="K7" i="205"/>
  <c r="C6" i="205"/>
  <c r="K6" i="205" s="1"/>
  <c r="E6" i="204"/>
  <c r="D6" i="204"/>
  <c r="K6" i="202"/>
  <c r="L6" i="202"/>
  <c r="B6" i="201"/>
  <c r="E7" i="201"/>
  <c r="D7" i="201"/>
  <c r="J7" i="201"/>
  <c r="L7" i="201" s="1"/>
  <c r="L8" i="201"/>
  <c r="F6" i="201"/>
  <c r="I7" i="201"/>
  <c r="H7" i="201"/>
  <c r="K7" i="201"/>
  <c r="C6" i="201"/>
  <c r="K6" i="201" s="1"/>
  <c r="D6" i="200"/>
  <c r="J6" i="200"/>
  <c r="L6" i="200" s="1"/>
  <c r="E6" i="200"/>
  <c r="L39" i="200"/>
  <c r="K6" i="200"/>
  <c r="I6" i="200"/>
  <c r="L7" i="199"/>
  <c r="D6" i="199"/>
  <c r="J6" i="199"/>
  <c r="L6" i="199" s="1"/>
  <c r="E6" i="199"/>
  <c r="H6" i="198"/>
  <c r="I6" i="198"/>
  <c r="E6" i="198"/>
  <c r="D6" i="198"/>
  <c r="J6" i="198"/>
  <c r="L6" i="198" s="1"/>
  <c r="F6" i="197"/>
  <c r="I7" i="197"/>
  <c r="H7" i="197"/>
  <c r="B6" i="197"/>
  <c r="E7" i="197"/>
  <c r="D7" i="197"/>
  <c r="J7" i="197"/>
  <c r="L8" i="197"/>
  <c r="K7" i="197"/>
  <c r="C6" i="197"/>
  <c r="K6" i="197" s="1"/>
  <c r="K6" i="196"/>
  <c r="L6" i="196" s="1"/>
  <c r="H6" i="196"/>
  <c r="I6" i="196"/>
  <c r="E6" i="196"/>
  <c r="D6" i="196"/>
  <c r="D6" i="195"/>
  <c r="J6" i="195"/>
  <c r="L6" i="195" s="1"/>
  <c r="E6" i="195"/>
  <c r="L6" i="194"/>
  <c r="E6" i="194"/>
  <c r="D6" i="194"/>
  <c r="B6" i="193"/>
  <c r="E7" i="193"/>
  <c r="D7" i="193"/>
  <c r="J7" i="193"/>
  <c r="L7" i="193" s="1"/>
  <c r="L8" i="193"/>
  <c r="F6" i="193"/>
  <c r="I7" i="193"/>
  <c r="H7" i="193"/>
  <c r="K7" i="193"/>
  <c r="C6" i="193"/>
  <c r="K6" i="193" s="1"/>
  <c r="H6" i="192"/>
  <c r="I6" i="192"/>
  <c r="D6" i="192"/>
  <c r="J6" i="192"/>
  <c r="E6" i="192"/>
  <c r="K6" i="192"/>
  <c r="D6" i="191"/>
  <c r="J6" i="191"/>
  <c r="L6" i="191" s="1"/>
  <c r="E6" i="191"/>
  <c r="B6" i="189"/>
  <c r="E7" i="189"/>
  <c r="D7" i="189"/>
  <c r="J7" i="189"/>
  <c r="L8" i="189"/>
  <c r="F6" i="189"/>
  <c r="I7" i="189"/>
  <c r="H7" i="189"/>
  <c r="K7" i="189"/>
  <c r="C6" i="189"/>
  <c r="K6" i="189" s="1"/>
  <c r="D6" i="188"/>
  <c r="J6" i="188"/>
  <c r="E6" i="188"/>
  <c r="K6" i="188"/>
  <c r="H6" i="188"/>
  <c r="I6" i="188"/>
  <c r="L6" i="187"/>
  <c r="E6" i="187"/>
  <c r="D6" i="187"/>
  <c r="K7" i="185"/>
  <c r="C6" i="185"/>
  <c r="K6" i="185" s="1"/>
  <c r="B6" i="185"/>
  <c r="E7" i="185"/>
  <c r="D7" i="185"/>
  <c r="J7" i="185"/>
  <c r="L7" i="185" s="1"/>
  <c r="L18" i="185"/>
  <c r="F6" i="185"/>
  <c r="I7" i="185"/>
  <c r="H7" i="185"/>
  <c r="E6" i="184"/>
  <c r="D6" i="184"/>
  <c r="E6" i="183"/>
  <c r="D6" i="183"/>
  <c r="L6" i="182"/>
  <c r="K7" i="181"/>
  <c r="C6" i="181"/>
  <c r="K6" i="181" s="1"/>
  <c r="B6" i="181"/>
  <c r="E7" i="181"/>
  <c r="D7" i="181"/>
  <c r="J7" i="181"/>
  <c r="L18" i="181"/>
  <c r="F6" i="181"/>
  <c r="I7" i="181"/>
  <c r="H7" i="181"/>
  <c r="D6" i="180"/>
  <c r="J6" i="180"/>
  <c r="L6" i="180" s="1"/>
  <c r="E6" i="180"/>
  <c r="L7" i="209" l="1"/>
  <c r="L7" i="181"/>
  <c r="L7" i="213"/>
  <c r="L7" i="221"/>
  <c r="H6" i="221"/>
  <c r="I6" i="221"/>
  <c r="D6" i="221"/>
  <c r="J6" i="221"/>
  <c r="L6" i="221" s="1"/>
  <c r="E6" i="221"/>
  <c r="H6" i="213"/>
  <c r="I6" i="213"/>
  <c r="D6" i="213"/>
  <c r="J6" i="213"/>
  <c r="L6" i="213" s="1"/>
  <c r="E6" i="213"/>
  <c r="H6" i="209"/>
  <c r="I6" i="209"/>
  <c r="D6" i="209"/>
  <c r="J6" i="209"/>
  <c r="L6" i="209" s="1"/>
  <c r="E6" i="209"/>
  <c r="H6" i="205"/>
  <c r="I6" i="205"/>
  <c r="L7" i="205"/>
  <c r="D6" i="205"/>
  <c r="J6" i="205"/>
  <c r="L6" i="205" s="1"/>
  <c r="E6" i="205"/>
  <c r="H6" i="201"/>
  <c r="I6" i="201"/>
  <c r="D6" i="201"/>
  <c r="J6" i="201"/>
  <c r="L6" i="201" s="1"/>
  <c r="E6" i="201"/>
  <c r="D6" i="197"/>
  <c r="J6" i="197"/>
  <c r="L6" i="197" s="1"/>
  <c r="E6" i="197"/>
  <c r="L7" i="197"/>
  <c r="H6" i="197"/>
  <c r="I6" i="197"/>
  <c r="H6" i="193"/>
  <c r="I6" i="193"/>
  <c r="D6" i="193"/>
  <c r="J6" i="193"/>
  <c r="L6" i="193" s="1"/>
  <c r="E6" i="193"/>
  <c r="L6" i="192"/>
  <c r="H6" i="189"/>
  <c r="I6" i="189"/>
  <c r="L7" i="189"/>
  <c r="D6" i="189"/>
  <c r="J6" i="189"/>
  <c r="L6" i="189" s="1"/>
  <c r="E6" i="189"/>
  <c r="L6" i="188"/>
  <c r="H6" i="185"/>
  <c r="I6" i="185"/>
  <c r="D6" i="185"/>
  <c r="J6" i="185"/>
  <c r="L6" i="185" s="1"/>
  <c r="E6" i="185"/>
  <c r="H6" i="181"/>
  <c r="I6" i="181"/>
  <c r="D6" i="181"/>
  <c r="J6" i="181"/>
  <c r="L6" i="181" s="1"/>
  <c r="E6" i="181"/>
  <c r="D5" i="1"/>
  <c r="D6" i="1"/>
  <c r="D7" i="1"/>
  <c r="D8" i="1"/>
  <c r="D9" i="1"/>
  <c r="D10" i="1"/>
  <c r="D11" i="1"/>
  <c r="D12" i="1"/>
  <c r="D13" i="1"/>
  <c r="D14" i="1"/>
  <c r="D15" i="1"/>
  <c r="C16" i="1"/>
  <c r="B16" i="1"/>
  <c r="D4" i="1" l="1"/>
  <c r="D16" i="1"/>
</calcChain>
</file>

<file path=xl/sharedStrings.xml><?xml version="1.0" encoding="utf-8"?>
<sst xmlns="http://schemas.openxmlformats.org/spreadsheetml/2006/main" count="3483" uniqueCount="255">
  <si>
    <t>月</t>
    <rPh sb="0" eb="1">
      <t>ツキ</t>
    </rPh>
    <phoneticPr fontId="3"/>
  </si>
  <si>
    <t>輸送実績</t>
    <phoneticPr fontId="3"/>
  </si>
  <si>
    <t>利用率</t>
    <phoneticPr fontId="3"/>
  </si>
  <si>
    <t>上旬</t>
    <rPh sb="0" eb="2">
      <t>ジョウジュン</t>
    </rPh>
    <phoneticPr fontId="3"/>
  </si>
  <si>
    <t>月間</t>
    <rPh sb="0" eb="2">
      <t>ゲッカン</t>
    </rPh>
    <phoneticPr fontId="3"/>
  </si>
  <si>
    <t>中旬</t>
    <rPh sb="0" eb="2">
      <t>チュウジュン</t>
    </rPh>
    <phoneticPr fontId="3"/>
  </si>
  <si>
    <t>下旬</t>
    <rPh sb="0" eb="2">
      <t>ゲジュン</t>
    </rPh>
    <phoneticPr fontId="3"/>
  </si>
  <si>
    <t>４月月間</t>
    <rPh sb="1" eb="2">
      <t>ガツ</t>
    </rPh>
    <rPh sb="2" eb="4">
      <t>ゲッカン</t>
    </rPh>
    <phoneticPr fontId="3"/>
  </si>
  <si>
    <t>４月上旬</t>
    <rPh sb="1" eb="2">
      <t>ガツ</t>
    </rPh>
    <rPh sb="2" eb="4">
      <t>ジョウジュン</t>
    </rPh>
    <phoneticPr fontId="3"/>
  </si>
  <si>
    <t>４月中旬</t>
    <rPh sb="1" eb="2">
      <t>ガツ</t>
    </rPh>
    <rPh sb="2" eb="4">
      <t>チュウジュン</t>
    </rPh>
    <phoneticPr fontId="3"/>
  </si>
  <si>
    <t>４月下旬</t>
    <rPh sb="1" eb="2">
      <t>ガツ</t>
    </rPh>
    <rPh sb="2" eb="4">
      <t>ゲジュン</t>
    </rPh>
    <phoneticPr fontId="3"/>
  </si>
  <si>
    <t>４月</t>
    <rPh sb="1" eb="2">
      <t>ガツ</t>
    </rPh>
    <phoneticPr fontId="3"/>
  </si>
  <si>
    <t>実績</t>
    <rPh sb="0" eb="2">
      <t>ジッセキ</t>
    </rPh>
    <phoneticPr fontId="3"/>
  </si>
  <si>
    <t>５月</t>
  </si>
  <si>
    <t>５月月間</t>
    <rPh sb="1" eb="2">
      <t>ガツ</t>
    </rPh>
    <rPh sb="2" eb="4">
      <t>ゲッカン</t>
    </rPh>
    <phoneticPr fontId="3"/>
  </si>
  <si>
    <t>５月上旬</t>
    <rPh sb="1" eb="2">
      <t>ガツ</t>
    </rPh>
    <rPh sb="2" eb="4">
      <t>ジョウジュン</t>
    </rPh>
    <phoneticPr fontId="3"/>
  </si>
  <si>
    <t>５月中旬</t>
    <rPh sb="1" eb="2">
      <t>ガツ</t>
    </rPh>
    <rPh sb="2" eb="4">
      <t>チュウジュン</t>
    </rPh>
    <phoneticPr fontId="3"/>
  </si>
  <si>
    <t>５月下旬</t>
    <rPh sb="1" eb="2">
      <t>ガツ</t>
    </rPh>
    <rPh sb="2" eb="4">
      <t>ゲジュン</t>
    </rPh>
    <phoneticPr fontId="3"/>
  </si>
  <si>
    <t>６月</t>
  </si>
  <si>
    <t>６月月間</t>
    <rPh sb="1" eb="2">
      <t>ガツ</t>
    </rPh>
    <rPh sb="2" eb="4">
      <t>ゲッカン</t>
    </rPh>
    <phoneticPr fontId="3"/>
  </si>
  <si>
    <t>６月上旬</t>
    <rPh sb="1" eb="2">
      <t>ガツ</t>
    </rPh>
    <rPh sb="2" eb="4">
      <t>ジョウジュン</t>
    </rPh>
    <phoneticPr fontId="3"/>
  </si>
  <si>
    <t>６月中旬</t>
    <rPh sb="1" eb="2">
      <t>ガツ</t>
    </rPh>
    <rPh sb="2" eb="4">
      <t>チュウジュン</t>
    </rPh>
    <phoneticPr fontId="3"/>
  </si>
  <si>
    <t>６月下旬</t>
    <rPh sb="1" eb="2">
      <t>ガツ</t>
    </rPh>
    <rPh sb="2" eb="4">
      <t>ゲジュン</t>
    </rPh>
    <phoneticPr fontId="3"/>
  </si>
  <si>
    <t>７月</t>
  </si>
  <si>
    <t>７月月間</t>
    <rPh sb="1" eb="2">
      <t>ガツ</t>
    </rPh>
    <rPh sb="2" eb="4">
      <t>ゲッカン</t>
    </rPh>
    <phoneticPr fontId="3"/>
  </si>
  <si>
    <t>７月上旬</t>
    <rPh sb="1" eb="2">
      <t>ガツ</t>
    </rPh>
    <rPh sb="2" eb="4">
      <t>ジョウジュン</t>
    </rPh>
    <phoneticPr fontId="3"/>
  </si>
  <si>
    <t>７月中旬</t>
    <rPh sb="1" eb="2">
      <t>ガツ</t>
    </rPh>
    <rPh sb="2" eb="4">
      <t>チュウジュン</t>
    </rPh>
    <phoneticPr fontId="3"/>
  </si>
  <si>
    <t>７月下旬</t>
    <rPh sb="1" eb="2">
      <t>ガツ</t>
    </rPh>
    <rPh sb="2" eb="4">
      <t>ゲジュン</t>
    </rPh>
    <phoneticPr fontId="3"/>
  </si>
  <si>
    <t>８月</t>
  </si>
  <si>
    <t>８月月間</t>
    <rPh sb="1" eb="2">
      <t>ガツ</t>
    </rPh>
    <rPh sb="2" eb="4">
      <t>ゲッカン</t>
    </rPh>
    <phoneticPr fontId="3"/>
  </si>
  <si>
    <t>８月上旬</t>
    <rPh sb="1" eb="2">
      <t>ガツ</t>
    </rPh>
    <rPh sb="2" eb="4">
      <t>ジョウジュン</t>
    </rPh>
    <phoneticPr fontId="3"/>
  </si>
  <si>
    <t>８月中旬</t>
    <rPh sb="1" eb="2">
      <t>ガツ</t>
    </rPh>
    <rPh sb="2" eb="4">
      <t>チュウジュン</t>
    </rPh>
    <phoneticPr fontId="3"/>
  </si>
  <si>
    <t>８月下旬</t>
    <rPh sb="1" eb="2">
      <t>ガツ</t>
    </rPh>
    <rPh sb="2" eb="4">
      <t>ゲジュン</t>
    </rPh>
    <phoneticPr fontId="3"/>
  </si>
  <si>
    <t>９月</t>
  </si>
  <si>
    <t>９月月間</t>
    <rPh sb="1" eb="2">
      <t>ガツ</t>
    </rPh>
    <rPh sb="2" eb="4">
      <t>ゲッカン</t>
    </rPh>
    <phoneticPr fontId="3"/>
  </si>
  <si>
    <t>９月上旬</t>
    <rPh sb="1" eb="2">
      <t>ガツ</t>
    </rPh>
    <rPh sb="2" eb="4">
      <t>ジョウジュン</t>
    </rPh>
    <phoneticPr fontId="3"/>
  </si>
  <si>
    <t>９月中旬</t>
    <rPh sb="1" eb="2">
      <t>ガツ</t>
    </rPh>
    <rPh sb="2" eb="4">
      <t>チュウジュン</t>
    </rPh>
    <phoneticPr fontId="3"/>
  </si>
  <si>
    <t>９月下旬</t>
    <rPh sb="1" eb="2">
      <t>ガツ</t>
    </rPh>
    <rPh sb="2" eb="4">
      <t>ゲジュン</t>
    </rPh>
    <phoneticPr fontId="3"/>
  </si>
  <si>
    <t>１月</t>
  </si>
  <si>
    <t>２月</t>
  </si>
  <si>
    <t>３月</t>
  </si>
  <si>
    <t>１月月間</t>
    <rPh sb="1" eb="2">
      <t>ガツ</t>
    </rPh>
    <rPh sb="2" eb="4">
      <t>ゲッカン</t>
    </rPh>
    <phoneticPr fontId="3"/>
  </si>
  <si>
    <t>２月月間</t>
    <rPh sb="1" eb="2">
      <t>ガツ</t>
    </rPh>
    <rPh sb="2" eb="4">
      <t>ゲッカン</t>
    </rPh>
    <phoneticPr fontId="3"/>
  </si>
  <si>
    <t>３月月間</t>
    <rPh sb="1" eb="2">
      <t>ガツ</t>
    </rPh>
    <rPh sb="2" eb="4">
      <t>ゲッカン</t>
    </rPh>
    <phoneticPr fontId="3"/>
  </si>
  <si>
    <t>１月上旬</t>
    <rPh sb="1" eb="2">
      <t>ガツ</t>
    </rPh>
    <rPh sb="2" eb="4">
      <t>ジョウジュン</t>
    </rPh>
    <phoneticPr fontId="3"/>
  </si>
  <si>
    <t>１月中旬</t>
    <rPh sb="1" eb="2">
      <t>ガツ</t>
    </rPh>
    <rPh sb="2" eb="4">
      <t>チュウジュン</t>
    </rPh>
    <phoneticPr fontId="3"/>
  </si>
  <si>
    <t>１月下旬</t>
    <rPh sb="1" eb="2">
      <t>ガツ</t>
    </rPh>
    <rPh sb="2" eb="4">
      <t>ゲジュン</t>
    </rPh>
    <phoneticPr fontId="3"/>
  </si>
  <si>
    <t>２月上旬</t>
    <rPh sb="1" eb="2">
      <t>ガツ</t>
    </rPh>
    <rPh sb="2" eb="4">
      <t>ジョウジュン</t>
    </rPh>
    <phoneticPr fontId="3"/>
  </si>
  <si>
    <t>２月中旬</t>
    <rPh sb="1" eb="2">
      <t>ガツ</t>
    </rPh>
    <rPh sb="2" eb="4">
      <t>チュウジュン</t>
    </rPh>
    <phoneticPr fontId="3"/>
  </si>
  <si>
    <t>２月下旬</t>
    <rPh sb="1" eb="2">
      <t>ガツ</t>
    </rPh>
    <rPh sb="2" eb="4">
      <t>ゲジュン</t>
    </rPh>
    <phoneticPr fontId="3"/>
  </si>
  <si>
    <t>３月上旬</t>
    <rPh sb="1" eb="2">
      <t>ガツ</t>
    </rPh>
    <rPh sb="2" eb="4">
      <t>ジョウジュン</t>
    </rPh>
    <phoneticPr fontId="3"/>
  </si>
  <si>
    <t>３月中旬</t>
    <rPh sb="1" eb="2">
      <t>ガツ</t>
    </rPh>
    <rPh sb="2" eb="4">
      <t>チュウジュン</t>
    </rPh>
    <phoneticPr fontId="3"/>
  </si>
  <si>
    <t>３月下旬</t>
    <rPh sb="1" eb="2">
      <t>ガツ</t>
    </rPh>
    <rPh sb="2" eb="4">
      <t>ゲジュン</t>
    </rPh>
    <phoneticPr fontId="3"/>
  </si>
  <si>
    <t>10月月間</t>
    <rPh sb="2" eb="3">
      <t>ガツ</t>
    </rPh>
    <rPh sb="3" eb="5">
      <t>ゲッカン</t>
    </rPh>
    <phoneticPr fontId="3"/>
  </si>
  <si>
    <t>11月月間</t>
    <rPh sb="2" eb="3">
      <t>ガツ</t>
    </rPh>
    <rPh sb="3" eb="5">
      <t>ゲッカン</t>
    </rPh>
    <phoneticPr fontId="3"/>
  </si>
  <si>
    <t>12月月間</t>
    <rPh sb="2" eb="3">
      <t>ガツ</t>
    </rPh>
    <rPh sb="3" eb="5">
      <t>ゲッカン</t>
    </rPh>
    <phoneticPr fontId="3"/>
  </si>
  <si>
    <t>10月上旬</t>
    <rPh sb="2" eb="3">
      <t>ガツ</t>
    </rPh>
    <rPh sb="3" eb="5">
      <t>ジョウジュン</t>
    </rPh>
    <phoneticPr fontId="3"/>
  </si>
  <si>
    <t>10月中旬</t>
    <rPh sb="2" eb="3">
      <t>ガツ</t>
    </rPh>
    <rPh sb="3" eb="5">
      <t>チュウジュン</t>
    </rPh>
    <phoneticPr fontId="3"/>
  </si>
  <si>
    <t>10月下旬</t>
    <rPh sb="2" eb="3">
      <t>ガツ</t>
    </rPh>
    <rPh sb="3" eb="5">
      <t>ゲジュン</t>
    </rPh>
    <phoneticPr fontId="3"/>
  </si>
  <si>
    <t>11月上旬</t>
    <rPh sb="2" eb="3">
      <t>ガツ</t>
    </rPh>
    <rPh sb="3" eb="5">
      <t>ジョウジュン</t>
    </rPh>
    <phoneticPr fontId="3"/>
  </si>
  <si>
    <t>11月中旬</t>
    <rPh sb="2" eb="3">
      <t>ガツ</t>
    </rPh>
    <rPh sb="3" eb="5">
      <t>チュウジュン</t>
    </rPh>
    <phoneticPr fontId="3"/>
  </si>
  <si>
    <t>11月下旬</t>
    <rPh sb="2" eb="3">
      <t>ガツ</t>
    </rPh>
    <rPh sb="3" eb="5">
      <t>ゲジュン</t>
    </rPh>
    <phoneticPr fontId="3"/>
  </si>
  <si>
    <t>12月上旬</t>
    <rPh sb="2" eb="3">
      <t>ガツ</t>
    </rPh>
    <rPh sb="3" eb="5">
      <t>ジョウジュン</t>
    </rPh>
    <phoneticPr fontId="3"/>
  </si>
  <si>
    <t>12月中旬</t>
    <rPh sb="2" eb="3">
      <t>ガツ</t>
    </rPh>
    <rPh sb="3" eb="5">
      <t>チュウジュン</t>
    </rPh>
    <phoneticPr fontId="3"/>
  </si>
  <si>
    <t>12月下旬</t>
    <rPh sb="2" eb="3">
      <t>ガツ</t>
    </rPh>
    <rPh sb="3" eb="5">
      <t>ゲジュン</t>
    </rPh>
    <phoneticPr fontId="3"/>
  </si>
  <si>
    <t>合計</t>
    <rPh sb="0" eb="2">
      <t>ゴウケイ</t>
    </rPh>
    <phoneticPr fontId="3"/>
  </si>
  <si>
    <t>10月</t>
    <phoneticPr fontId="3"/>
  </si>
  <si>
    <t>11月</t>
    <phoneticPr fontId="3"/>
  </si>
  <si>
    <t>12月</t>
    <phoneticPr fontId="3"/>
  </si>
  <si>
    <t>航空旅客輸送実績</t>
    <phoneticPr fontId="3"/>
  </si>
  <si>
    <t>航空旅客輸送実績</t>
    <rPh sb="0" eb="2">
      <t>コウクウ</t>
    </rPh>
    <rPh sb="2" eb="4">
      <t>リョキャク</t>
    </rPh>
    <rPh sb="4" eb="6">
      <t>ユソウ</t>
    </rPh>
    <rPh sb="6" eb="8">
      <t>ジッセキ</t>
    </rPh>
    <phoneticPr fontId="4"/>
  </si>
  <si>
    <t>提供座席数</t>
    <rPh sb="4" eb="5">
      <t>スウ</t>
    </rPh>
    <phoneticPr fontId="3"/>
  </si>
  <si>
    <t>※上記の各セルをクリックすると、各月・各旬ごとのシートに移動します。</t>
    <rPh sb="1" eb="3">
      <t>ジョウキ</t>
    </rPh>
    <rPh sb="4" eb="5">
      <t>カク</t>
    </rPh>
    <rPh sb="16" eb="18">
      <t>カクツキ</t>
    </rPh>
    <rPh sb="19" eb="20">
      <t>カク</t>
    </rPh>
    <rPh sb="20" eb="21">
      <t>シュン</t>
    </rPh>
    <rPh sb="28" eb="30">
      <t>イドウ</t>
    </rPh>
    <phoneticPr fontId="3"/>
  </si>
  <si>
    <t>※移動後の各シートでは、シート左上の年度の表記をクリックすると、このシートに戻ります。</t>
    <rPh sb="1" eb="4">
      <t>イドウゴ</t>
    </rPh>
    <rPh sb="5" eb="6">
      <t>カク</t>
    </rPh>
    <rPh sb="15" eb="17">
      <t>ヒダリウエ</t>
    </rPh>
    <rPh sb="18" eb="20">
      <t>ネンド</t>
    </rPh>
    <rPh sb="21" eb="23">
      <t>ヒョウキ</t>
    </rPh>
    <rPh sb="38" eb="39">
      <t>モド</t>
    </rPh>
    <phoneticPr fontId="3"/>
  </si>
  <si>
    <t>リンク（路線ごと実績）</t>
    <rPh sb="4" eb="6">
      <t>ロセン</t>
    </rPh>
    <rPh sb="8" eb="10">
      <t>ジッセキ</t>
    </rPh>
    <phoneticPr fontId="3"/>
  </si>
  <si>
    <t>鹿児島</t>
  </si>
  <si>
    <t>宮崎</t>
  </si>
  <si>
    <t>長崎</t>
  </si>
  <si>
    <t>熊本</t>
  </si>
  <si>
    <t>広島</t>
  </si>
  <si>
    <t>仙台</t>
  </si>
  <si>
    <t>福岡</t>
  </si>
  <si>
    <t>名古屋</t>
  </si>
  <si>
    <t>東京</t>
  </si>
  <si>
    <t>伊丹</t>
  </si>
  <si>
    <t>ＪＡＬ＋ＪＴＡ＋ＲＡＣ(a)</t>
  </si>
  <si>
    <t>増減△数</t>
  </si>
  <si>
    <t>比率</t>
  </si>
  <si>
    <t>対前年同月比較</t>
  </si>
  <si>
    <t>輸送実績人数</t>
  </si>
  <si>
    <t>ＲＡＣ</t>
  </si>
  <si>
    <t>ＪＴＡ</t>
  </si>
  <si>
    <t>ＪＡＬ</t>
  </si>
  <si>
    <t>S K Y (c)</t>
  </si>
  <si>
    <t>高松</t>
  </si>
  <si>
    <t>大分(～07/7/1)</t>
  </si>
  <si>
    <t>ＡＮＡ(b)</t>
  </si>
  <si>
    <t>合計 a+b+c</t>
  </si>
  <si>
    <t>(07'4/1～30)</t>
  </si>
  <si>
    <t>(07'4/1～10)</t>
  </si>
  <si>
    <t>(07'4/11～20)</t>
  </si>
  <si>
    <t>(07'5/1～31)</t>
  </si>
  <si>
    <t>(07'5/1～10)</t>
  </si>
  <si>
    <t>(07'5/11～20)</t>
  </si>
  <si>
    <t>(07'6/1～30)</t>
  </si>
  <si>
    <t>(07'6/1～10)</t>
  </si>
  <si>
    <t>(07'6/11～20)</t>
  </si>
  <si>
    <t>(07'7/1～31)</t>
  </si>
  <si>
    <t>(07'7/1～10)</t>
  </si>
  <si>
    <t>(07'7/11～20)</t>
  </si>
  <si>
    <t>(07'7/21～31)</t>
  </si>
  <si>
    <t>(07'8/1～31)</t>
  </si>
  <si>
    <t>(07'8/1～10)</t>
  </si>
  <si>
    <t>(07'8/11～20)</t>
  </si>
  <si>
    <t>(07'8/21～31)</t>
  </si>
  <si>
    <t>(07'9/1～10)</t>
  </si>
  <si>
    <t>(07'9/11～20)</t>
  </si>
  <si>
    <t>(07'10/1～31)</t>
  </si>
  <si>
    <t>(07'10/1～10)</t>
  </si>
  <si>
    <t>(07'10/11～20)</t>
  </si>
  <si>
    <t>(07'10/21～31)</t>
  </si>
  <si>
    <t>(07'11/1～30)</t>
  </si>
  <si>
    <t>(07'11/1～10)</t>
  </si>
  <si>
    <t>(07'11/11～20)</t>
  </si>
  <si>
    <t>(07'11/21～30)</t>
  </si>
  <si>
    <t>(07'12/1～31)</t>
  </si>
  <si>
    <t>(07'12/1～10)</t>
  </si>
  <si>
    <t>(07'12/11～20)</t>
  </si>
  <si>
    <t>(07'12/21～31)</t>
  </si>
  <si>
    <t>(08'1/1～31)</t>
  </si>
  <si>
    <t>(08'1/1～10)</t>
  </si>
  <si>
    <t>(08'1/11～20)</t>
  </si>
  <si>
    <t>(08'1/21～31)</t>
  </si>
  <si>
    <t>(08'2/1～29)</t>
  </si>
  <si>
    <t>(08'2/1～10)</t>
  </si>
  <si>
    <t>(08'2/11～20)</t>
  </si>
  <si>
    <t>(08'2/21～29)</t>
  </si>
  <si>
    <t>(08'3/1～31)</t>
  </si>
  <si>
    <t>(08'3/1～10)</t>
  </si>
  <si>
    <t>(08'3/11～20)</t>
  </si>
  <si>
    <t>(08'3/21～31)</t>
  </si>
  <si>
    <t>東京</t>
    <rPh sb="0" eb="1">
      <t>トウキョウ</t>
    </rPh>
    <phoneticPr fontId="4"/>
  </si>
  <si>
    <t>東京－石垣(～06/10/31)</t>
    <rPh sb="0" eb="2">
      <t>トウキョウ</t>
    </rPh>
    <phoneticPr fontId="4"/>
  </si>
  <si>
    <t>関西－石垣(～06/10/31)</t>
    <rPh sb="0" eb="2">
      <t>カンサイ</t>
    </rPh>
    <phoneticPr fontId="4"/>
  </si>
  <si>
    <t>福岡－石垣(～06/10/31)</t>
    <rPh sb="0" eb="2">
      <t>フクオカ</t>
    </rPh>
    <phoneticPr fontId="4"/>
  </si>
  <si>
    <t>名古屋－石垣(～06/10/31)</t>
  </si>
  <si>
    <t>関西－宮古(～06/10/31)</t>
    <rPh sb="0" eb="2">
      <t>カンサイ</t>
    </rPh>
    <phoneticPr fontId="4"/>
  </si>
  <si>
    <t>大分</t>
  </si>
  <si>
    <t>新潟</t>
    <rPh sb="0" eb="1">
      <t>ニイガタ</t>
    </rPh>
    <phoneticPr fontId="4"/>
  </si>
  <si>
    <t>神戸(06/02/16～)</t>
    <rPh sb="0" eb="2">
      <t>コウベ</t>
    </rPh>
    <phoneticPr fontId="4"/>
  </si>
  <si>
    <t>関空</t>
    <rPh sb="0" eb="1">
      <t>カンクウ</t>
    </rPh>
    <phoneticPr fontId="4"/>
  </si>
  <si>
    <t>伊丹</t>
    <rPh sb="0" eb="1">
      <t>イタミ</t>
    </rPh>
    <phoneticPr fontId="4"/>
  </si>
  <si>
    <t>成田</t>
    <rPh sb="0" eb="1">
      <t>ナリタ</t>
    </rPh>
    <phoneticPr fontId="4"/>
  </si>
  <si>
    <t>奄美</t>
    <rPh sb="0" eb="1">
      <t>アマミ</t>
    </rPh>
    <phoneticPr fontId="4"/>
  </si>
  <si>
    <t>与論</t>
    <rPh sb="0" eb="1">
      <t>ヨロン</t>
    </rPh>
    <phoneticPr fontId="4"/>
  </si>
  <si>
    <t>北九州（06/03/16～）</t>
    <rPh sb="0" eb="3">
      <t>キタキュウシュウ</t>
    </rPh>
    <phoneticPr fontId="4"/>
  </si>
  <si>
    <t>富山</t>
    <rPh sb="0" eb="1">
      <t>トヤマ</t>
    </rPh>
    <phoneticPr fontId="4"/>
  </si>
  <si>
    <t>小松</t>
    <rPh sb="0" eb="1">
      <t>コマツ</t>
    </rPh>
    <phoneticPr fontId="4"/>
  </si>
  <si>
    <t>福島</t>
    <rPh sb="0" eb="1">
      <t>フクシマ</t>
    </rPh>
    <phoneticPr fontId="4"/>
  </si>
  <si>
    <t>岡山</t>
    <rPh sb="0" eb="1">
      <t>オカヤマ</t>
    </rPh>
    <phoneticPr fontId="4"/>
  </si>
  <si>
    <t>高知</t>
    <rPh sb="0" eb="1">
      <t>コウチ</t>
    </rPh>
    <phoneticPr fontId="4"/>
  </si>
  <si>
    <t>松山</t>
    <rPh sb="0" eb="1">
      <t>マツヤマ</t>
    </rPh>
    <phoneticPr fontId="4"/>
  </si>
  <si>
    <t>伊丹－石垣</t>
    <rPh sb="0" eb="2">
      <t>イタミイ</t>
    </rPh>
    <rPh sb="3" eb="5">
      <t>イシガキ</t>
    </rPh>
    <phoneticPr fontId="4"/>
  </si>
  <si>
    <t>関空－石垣</t>
    <rPh sb="0" eb="2">
      <t>カンクウイ</t>
    </rPh>
    <rPh sb="3" eb="5">
      <t>イシガキ</t>
    </rPh>
    <phoneticPr fontId="4"/>
  </si>
  <si>
    <t>羽田－久米島</t>
    <rPh sb="0" eb="2">
      <t>ハネダク</t>
    </rPh>
    <rPh sb="3" eb="6">
      <t>クメジマ</t>
    </rPh>
    <phoneticPr fontId="4"/>
  </si>
  <si>
    <t>羽田－宮古</t>
    <rPh sb="0" eb="2">
      <t>ハネダミ</t>
    </rPh>
    <rPh sb="3" eb="5">
      <t>ミヤコ</t>
    </rPh>
    <phoneticPr fontId="4"/>
  </si>
  <si>
    <t>羽田－石垣</t>
    <rPh sb="0" eb="2">
      <t>ハネダイ</t>
    </rPh>
    <rPh sb="3" eb="5">
      <t>イシガキ</t>
    </rPh>
    <phoneticPr fontId="4"/>
  </si>
  <si>
    <t>福岡</t>
    <rPh sb="0" eb="1">
      <t>フクオカ</t>
    </rPh>
    <phoneticPr fontId="4"/>
  </si>
  <si>
    <t>羽田</t>
    <rPh sb="0" eb="1">
      <t>ハネダ</t>
    </rPh>
    <phoneticPr fontId="4"/>
  </si>
  <si>
    <t>鹿児島(06/2/16～)</t>
    <rPh sb="0" eb="3">
      <t>カゴシマ</t>
    </rPh>
    <phoneticPr fontId="4"/>
  </si>
  <si>
    <t>仙台(05/12/23～06/2/15)</t>
    <rPh sb="0" eb="2">
      <t>センダイ</t>
    </rPh>
    <phoneticPr fontId="4"/>
  </si>
  <si>
    <t>札幌</t>
    <rPh sb="0" eb="1">
      <t>サッポロ</t>
    </rPh>
    <phoneticPr fontId="4"/>
  </si>
  <si>
    <t>関空</t>
  </si>
  <si>
    <t>(06'4/1～30)</t>
  </si>
  <si>
    <t>利　用　率</t>
    <rPh sb="0" eb="4">
      <t>リヨウリツ</t>
    </rPh>
    <phoneticPr fontId="4"/>
  </si>
  <si>
    <t>提供座席数</t>
    <rPh sb="0" eb="2">
      <t>テイキョウザ</t>
    </rPh>
    <rPh sb="2" eb="5">
      <t>ザセキスウ</t>
    </rPh>
    <phoneticPr fontId="4"/>
  </si>
  <si>
    <t>成田(06/11/01～）</t>
    <rPh sb="0" eb="2">
      <t>ナリタ</t>
    </rPh>
    <phoneticPr fontId="4"/>
  </si>
  <si>
    <t>鹿児島(06/2/16～07/03/31)</t>
    <rPh sb="0" eb="3">
      <t>カゴシマ</t>
    </rPh>
    <phoneticPr fontId="4"/>
  </si>
  <si>
    <t>合計 a+b</t>
  </si>
  <si>
    <t>(06'4/1～10)</t>
  </si>
  <si>
    <t>神戸</t>
    <rPh sb="0" eb="1">
      <t>コウベ</t>
    </rPh>
    <phoneticPr fontId="4"/>
  </si>
  <si>
    <t>鹿児島</t>
    <rPh sb="0" eb="2">
      <t>カゴシマ</t>
    </rPh>
    <phoneticPr fontId="4"/>
  </si>
  <si>
    <t>仙台</t>
    <rPh sb="0" eb="1">
      <t>センダイ</t>
    </rPh>
    <phoneticPr fontId="4"/>
  </si>
  <si>
    <t>(06'4/11～20)</t>
  </si>
  <si>
    <t>(06'4/21～30)</t>
  </si>
  <si>
    <t>(07'4/21～30)</t>
  </si>
  <si>
    <t>(06'5/1～31)</t>
  </si>
  <si>
    <t>(06'5/1～10)</t>
  </si>
  <si>
    <t>(06'5/11～20)</t>
  </si>
  <si>
    <t>(06'5/21～31)</t>
  </si>
  <si>
    <t>(07'5/21～31)</t>
  </si>
  <si>
    <t>伊丹－石垣(～07/03/31)</t>
    <rPh sb="0" eb="2">
      <t>イタミイ</t>
    </rPh>
    <rPh sb="3" eb="5">
      <t>イシガキ</t>
    </rPh>
    <phoneticPr fontId="4"/>
  </si>
  <si>
    <t>(06'6/1～30)</t>
  </si>
  <si>
    <t>(06'6/1～10)</t>
  </si>
  <si>
    <t>(06'6/11～20)</t>
  </si>
  <si>
    <t>(06'6/21～30)</t>
  </si>
  <si>
    <t>(07'6/21～30)</t>
  </si>
  <si>
    <r>
      <t>神戸(07/7/13～)</t>
    </r>
    <r>
      <rPr>
        <sz val="7"/>
        <rFont val="ＭＳ ゴシック"/>
        <family val="3"/>
        <charset val="128"/>
      </rPr>
      <t>夏期季節定期便</t>
    </r>
    <rPh sb="0" eb="2">
      <t>コウベカ</t>
    </rPh>
    <rPh sb="12" eb="14">
      <t>カキキ</t>
    </rPh>
    <rPh sb="14" eb="16">
      <t>キセツテ</t>
    </rPh>
    <rPh sb="16" eb="19">
      <t>テイキビン</t>
    </rPh>
    <phoneticPr fontId="4"/>
  </si>
  <si>
    <t>東京(06/9/15～)</t>
    <rPh sb="0" eb="2">
      <t>トウキョウ</t>
    </rPh>
    <phoneticPr fontId="4"/>
  </si>
  <si>
    <t>大分(～07/07/1)</t>
  </si>
  <si>
    <t>神戸－那覇(07/7/01～)</t>
    <rPh sb="3" eb="5">
      <t>ナハ</t>
    </rPh>
    <phoneticPr fontId="4"/>
  </si>
  <si>
    <t>北九州（06/3/16～）</t>
    <rPh sb="0" eb="3">
      <t>キタキュウシュウ</t>
    </rPh>
    <phoneticPr fontId="4"/>
  </si>
  <si>
    <t>伊丹－石垣(～07/3/31)</t>
    <rPh sb="0" eb="2">
      <t>イタミイ</t>
    </rPh>
    <rPh sb="3" eb="5">
      <t>イシガキ</t>
    </rPh>
    <phoneticPr fontId="4"/>
  </si>
  <si>
    <t>神戸－石垣(07/7/01～)</t>
    <rPh sb="0" eb="2">
      <t>コウベイ</t>
    </rPh>
    <rPh sb="3" eb="5">
      <t>イシガキ</t>
    </rPh>
    <phoneticPr fontId="4"/>
  </si>
  <si>
    <t>神戸(06/2/16～)</t>
    <rPh sb="0" eb="2">
      <t>コウベ</t>
    </rPh>
    <phoneticPr fontId="4"/>
  </si>
  <si>
    <t>仙台(季節運航)</t>
    <rPh sb="0" eb="2">
      <t>センダイキ</t>
    </rPh>
    <rPh sb="3" eb="5">
      <t>キセツウ</t>
    </rPh>
    <rPh sb="5" eb="7">
      <t>ウンコウ</t>
    </rPh>
    <phoneticPr fontId="4"/>
  </si>
  <si>
    <t>札幌(季節運航)</t>
    <rPh sb="0" eb="2">
      <t>サッポロ</t>
    </rPh>
    <phoneticPr fontId="4"/>
  </si>
  <si>
    <t>(06'7/1～31)</t>
  </si>
  <si>
    <r>
      <t>神戸(07/07/13～)</t>
    </r>
    <r>
      <rPr>
        <sz val="7"/>
        <rFont val="ＭＳ ゴシック"/>
        <family val="3"/>
        <charset val="128"/>
      </rPr>
      <t>夏期季節定期便</t>
    </r>
    <rPh sb="0" eb="2">
      <t>コウベカ</t>
    </rPh>
    <rPh sb="13" eb="15">
      <t>カキキ</t>
    </rPh>
    <rPh sb="15" eb="17">
      <t>キセツテ</t>
    </rPh>
    <rPh sb="17" eb="20">
      <t>テイキビン</t>
    </rPh>
    <phoneticPr fontId="4"/>
  </si>
  <si>
    <t>東京(06/09/15～)</t>
    <rPh sb="0" eb="2">
      <t>トウキョウ</t>
    </rPh>
    <phoneticPr fontId="4"/>
  </si>
  <si>
    <t>神戸－那覇(07/07/01～)</t>
    <rPh sb="3" eb="5">
      <t>ナハ</t>
    </rPh>
    <phoneticPr fontId="4"/>
  </si>
  <si>
    <t>神戸－石垣(07/07/01～)</t>
    <rPh sb="0" eb="2">
      <t>コウベイ</t>
    </rPh>
    <rPh sb="3" eb="5">
      <t>イシガキ</t>
    </rPh>
    <phoneticPr fontId="4"/>
  </si>
  <si>
    <t>(06'7/1～10)</t>
  </si>
  <si>
    <t>(06'7/11～20)</t>
  </si>
  <si>
    <t>(06'7/21～31)</t>
  </si>
  <si>
    <t>関西</t>
    <rPh sb="0" eb="1">
      <t>カンサイ</t>
    </rPh>
    <phoneticPr fontId="4"/>
  </si>
  <si>
    <t>関西－石垣</t>
    <rPh sb="0" eb="2">
      <t>カンサイイ</t>
    </rPh>
    <rPh sb="3" eb="5">
      <t>イシガキ</t>
    </rPh>
    <phoneticPr fontId="4"/>
  </si>
  <si>
    <t>(06'8/1～31)</t>
  </si>
  <si>
    <t>(06'8/1～10)</t>
  </si>
  <si>
    <t>(06'8/11～20)</t>
  </si>
  <si>
    <t>(06'8/21～31)</t>
  </si>
  <si>
    <t>(06'9/1～30)</t>
  </si>
  <si>
    <t>(07'9/1～30)</t>
  </si>
  <si>
    <t>(06'9/1～10)</t>
  </si>
  <si>
    <t>(06'9/11～20)</t>
  </si>
  <si>
    <t>(06'9/21～30)</t>
  </si>
  <si>
    <t>(07'9/21～30)</t>
  </si>
  <si>
    <t>北九州－宮古（チャーター便）</t>
    <rPh sb="0" eb="3">
      <t>キタキュウシュウミ</t>
    </rPh>
    <rPh sb="4" eb="6">
      <t>ミヤコビ</t>
    </rPh>
    <rPh sb="12" eb="13">
      <t>ビン</t>
    </rPh>
    <phoneticPr fontId="4"/>
  </si>
  <si>
    <t>富山－沖縄（チャーター便）</t>
    <rPh sb="0" eb="2">
      <t>トヤマオ</t>
    </rPh>
    <rPh sb="3" eb="5">
      <t>オキナワビ</t>
    </rPh>
    <rPh sb="11" eb="12">
      <t>ビン</t>
    </rPh>
    <phoneticPr fontId="4"/>
  </si>
  <si>
    <t>(06'10/1～31)</t>
  </si>
  <si>
    <t>(06'10/1～10)</t>
  </si>
  <si>
    <t>(06'10/11～20)</t>
  </si>
  <si>
    <t>(06'10/21～31)</t>
  </si>
  <si>
    <t>広島－那覇(チャーター便)</t>
    <rPh sb="0" eb="2">
      <t>ヒロシマナ</t>
    </rPh>
    <rPh sb="3" eb="5">
      <t>ナハ</t>
    </rPh>
    <phoneticPr fontId="4"/>
  </si>
  <si>
    <t>広島－石垣(チャーター便)</t>
    <rPh sb="0" eb="2">
      <t>ヒロシマイ</t>
    </rPh>
    <rPh sb="3" eb="5">
      <t>イシガキビ</t>
    </rPh>
    <rPh sb="11" eb="12">
      <t>ビン</t>
    </rPh>
    <phoneticPr fontId="4"/>
  </si>
  <si>
    <t>(06'11/1～30)</t>
  </si>
  <si>
    <t>(06'11/1～10)</t>
  </si>
  <si>
    <t>(06'11/11～20)</t>
  </si>
  <si>
    <t>(06'11/21～30)</t>
  </si>
  <si>
    <t>(06'12/1～31)</t>
  </si>
  <si>
    <t>(06'12/1～10)</t>
  </si>
  <si>
    <t>(06'12/11～20)</t>
  </si>
  <si>
    <t>(06'12/21～31)</t>
  </si>
  <si>
    <t>(07'1/1～31)</t>
  </si>
  <si>
    <t>(07'1/1～10)</t>
  </si>
  <si>
    <t>(07'1/11～20)</t>
  </si>
  <si>
    <t>(07'2/1～28)</t>
  </si>
  <si>
    <t>(07'2/1～10)</t>
  </si>
  <si>
    <t>(07'2/11～20)</t>
  </si>
  <si>
    <t>(08'2/21～28)</t>
  </si>
  <si>
    <t>花巻（期間運航03/14～03/31）</t>
    <rPh sb="0" eb="2">
      <t>ハナマキキ</t>
    </rPh>
    <rPh sb="3" eb="5">
      <t>キカンウ</t>
    </rPh>
    <rPh sb="5" eb="7">
      <t>ウンコウ</t>
    </rPh>
    <phoneticPr fontId="4"/>
  </si>
  <si>
    <t>(07'3/1～31)</t>
  </si>
  <si>
    <t>(07'3/1～10)</t>
  </si>
  <si>
    <t>(07'3/11～20)</t>
  </si>
  <si>
    <t>平成19年度</t>
    <rPh sb="0" eb="2">
      <t>ヘイセイ</t>
    </rPh>
    <rPh sb="4" eb="5">
      <t>ネン</t>
    </rPh>
    <rPh sb="5" eb="6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</si>
</sst>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,##0_ "/>
    <numFmt numFmtId="178" formatCode="0.0%"/>
    <numFmt numFmtId="179" formatCode="#,##0;[Red]&quot;△&quot;#,##0"/>
    <numFmt numFmtId="180" formatCode="0.0%;[Red]&quot;△&quot;0.0%"/>
  </numFmts>
  <fonts count="13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3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u/>
      <sz val="11"/>
      <color theme="10"/>
      <name val="游ゴシック"/>
      <family val="2"/>
      <scheme val="minor"/>
    </font>
    <font>
      <sz val="10"/>
      <color theme="1"/>
      <name val="ＭＳ ゴシック"/>
      <family val="3"/>
      <charset val="128"/>
    </font>
    <font>
      <u/>
      <sz val="10"/>
      <color theme="10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color indexed="12"/>
      <name val="ＭＳ ゴシック"/>
      <family val="3"/>
      <charset val="128"/>
    </font>
    <font>
      <sz val="7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7" fillId="0" borderId="0" applyNumberFormat="0" applyFill="0" applyBorder="0" applyAlignment="0" applyProtection="0"/>
    <xf numFmtId="0" fontId="5" fillId="0" borderId="0"/>
    <xf numFmtId="38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73">
    <xf numFmtId="0" fontId="0" fillId="0" borderId="0" xfId="0"/>
    <xf numFmtId="0" fontId="1" fillId="0" borderId="0" xfId="1">
      <alignment vertical="center"/>
    </xf>
    <xf numFmtId="0" fontId="8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9" fillId="0" borderId="22" xfId="2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0" xfId="3" applyFont="1" applyFill="1" applyAlignment="1">
      <alignment vertical="center"/>
    </xf>
    <xf numFmtId="38" fontId="6" fillId="0" borderId="0" xfId="4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6" fillId="0" borderId="0" xfId="3" applyFont="1" applyAlignment="1">
      <alignment vertical="center"/>
    </xf>
    <xf numFmtId="178" fontId="6" fillId="0" borderId="26" xfId="5" applyNumberFormat="1" applyFont="1" applyFill="1" applyBorder="1" applyAlignment="1">
      <alignment vertical="center"/>
    </xf>
    <xf numFmtId="179" fontId="6" fillId="0" borderId="26" xfId="3" applyNumberFormat="1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180" fontId="6" fillId="0" borderId="23" xfId="5" applyNumberFormat="1" applyFont="1" applyFill="1" applyBorder="1" applyAlignment="1">
      <alignment vertical="center"/>
    </xf>
    <xf numFmtId="178" fontId="6" fillId="0" borderId="23" xfId="5" applyNumberFormat="1" applyFont="1" applyFill="1" applyBorder="1" applyAlignment="1">
      <alignment vertical="center"/>
    </xf>
    <xf numFmtId="179" fontId="6" fillId="0" borderId="23" xfId="3" applyNumberFormat="1" applyFont="1" applyFill="1" applyBorder="1" applyAlignment="1">
      <alignment vertical="center"/>
    </xf>
    <xf numFmtId="0" fontId="6" fillId="0" borderId="27" xfId="3" applyFont="1" applyFill="1" applyBorder="1" applyAlignment="1">
      <alignment vertical="center"/>
    </xf>
    <xf numFmtId="0" fontId="6" fillId="0" borderId="23" xfId="3" applyFont="1" applyFill="1" applyBorder="1" applyAlignment="1">
      <alignment vertical="center"/>
    </xf>
    <xf numFmtId="178" fontId="6" fillId="0" borderId="21" xfId="5" applyNumberFormat="1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180" fontId="6" fillId="0" borderId="29" xfId="5" applyNumberFormat="1" applyFont="1" applyFill="1" applyBorder="1" applyAlignment="1">
      <alignment vertical="center"/>
    </xf>
    <xf numFmtId="178" fontId="6" fillId="0" borderId="29" xfId="5" applyNumberFormat="1" applyFont="1" applyFill="1" applyBorder="1" applyAlignment="1">
      <alignment vertical="center"/>
    </xf>
    <xf numFmtId="179" fontId="6" fillId="0" borderId="29" xfId="3" applyNumberFormat="1" applyFont="1" applyFill="1" applyBorder="1" applyAlignment="1">
      <alignment vertical="center"/>
    </xf>
    <xf numFmtId="0" fontId="6" fillId="0" borderId="29" xfId="3" applyFont="1" applyFill="1" applyBorder="1" applyAlignment="1">
      <alignment vertical="center"/>
    </xf>
    <xf numFmtId="178" fontId="6" fillId="0" borderId="27" xfId="5" applyNumberFormat="1" applyFont="1" applyFill="1" applyBorder="1" applyAlignment="1">
      <alignment vertical="center"/>
    </xf>
    <xf numFmtId="180" fontId="6" fillId="0" borderId="30" xfId="5" applyNumberFormat="1" applyFont="1" applyFill="1" applyBorder="1" applyAlignment="1">
      <alignment vertical="center"/>
    </xf>
    <xf numFmtId="178" fontId="6" fillId="0" borderId="30" xfId="5" applyNumberFormat="1" applyFont="1" applyFill="1" applyBorder="1" applyAlignment="1">
      <alignment vertical="center"/>
    </xf>
    <xf numFmtId="179" fontId="6" fillId="0" borderId="30" xfId="3" applyNumberFormat="1" applyFont="1" applyFill="1" applyBorder="1" applyAlignment="1">
      <alignment vertical="center"/>
    </xf>
    <xf numFmtId="178" fontId="6" fillId="0" borderId="31" xfId="5" applyNumberFormat="1" applyFont="1" applyFill="1" applyBorder="1" applyAlignment="1">
      <alignment vertical="center"/>
    </xf>
    <xf numFmtId="178" fontId="6" fillId="0" borderId="32" xfId="5" applyNumberFormat="1" applyFont="1" applyFill="1" applyBorder="1" applyAlignment="1">
      <alignment vertical="center"/>
    </xf>
    <xf numFmtId="179" fontId="6" fillId="0" borderId="27" xfId="3" applyNumberFormat="1" applyFont="1" applyFill="1" applyBorder="1" applyAlignment="1">
      <alignment vertical="center"/>
    </xf>
    <xf numFmtId="179" fontId="6" fillId="0" borderId="31" xfId="3" applyNumberFormat="1" applyFont="1" applyFill="1" applyBorder="1" applyAlignment="1">
      <alignment vertical="center"/>
    </xf>
    <xf numFmtId="179" fontId="6" fillId="0" borderId="32" xfId="3" applyNumberFormat="1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180" fontId="6" fillId="0" borderId="32" xfId="5" applyNumberFormat="1" applyFont="1" applyFill="1" applyBorder="1" applyAlignment="1">
      <alignment vertical="center"/>
    </xf>
    <xf numFmtId="178" fontId="6" fillId="0" borderId="34" xfId="5" applyNumberFormat="1" applyFont="1" applyFill="1" applyBorder="1" applyAlignment="1">
      <alignment vertical="center"/>
    </xf>
    <xf numFmtId="0" fontId="10" fillId="0" borderId="0" xfId="3" applyFont="1" applyAlignment="1">
      <alignment vertical="center"/>
    </xf>
    <xf numFmtId="180" fontId="6" fillId="0" borderId="27" xfId="5" applyNumberFormat="1" applyFont="1" applyFill="1" applyBorder="1" applyAlignment="1">
      <alignment vertical="center"/>
    </xf>
    <xf numFmtId="178" fontId="6" fillId="0" borderId="28" xfId="5" applyNumberFormat="1" applyFont="1" applyFill="1" applyBorder="1" applyAlignment="1">
      <alignment vertical="center"/>
    </xf>
    <xf numFmtId="0" fontId="6" fillId="0" borderId="0" xfId="3" applyFont="1" applyFill="1" applyAlignment="1">
      <alignment horizontal="center" vertical="center"/>
    </xf>
    <xf numFmtId="38" fontId="6" fillId="0" borderId="0" xfId="4" applyFont="1" applyAlignment="1">
      <alignment vertical="center"/>
    </xf>
    <xf numFmtId="179" fontId="6" fillId="0" borderId="28" xfId="3" applyNumberFormat="1" applyFont="1" applyFill="1" applyBorder="1" applyAlignment="1">
      <alignment vertical="center"/>
    </xf>
    <xf numFmtId="179" fontId="6" fillId="0" borderId="37" xfId="3" applyNumberFormat="1" applyFont="1" applyFill="1" applyBorder="1" applyAlignment="1">
      <alignment vertical="center"/>
    </xf>
    <xf numFmtId="0" fontId="6" fillId="0" borderId="0" xfId="3" applyFont="1" applyAlignment="1">
      <alignment horizontal="center" vertical="center"/>
    </xf>
    <xf numFmtId="178" fontId="10" fillId="0" borderId="16" xfId="5" applyNumberFormat="1" applyFont="1" applyFill="1" applyBorder="1" applyAlignment="1">
      <alignment vertical="center"/>
    </xf>
    <xf numFmtId="0" fontId="10" fillId="0" borderId="16" xfId="3" applyFont="1" applyFill="1" applyBorder="1" applyAlignment="1">
      <alignment horizontal="center" vertical="center"/>
    </xf>
    <xf numFmtId="179" fontId="6" fillId="0" borderId="26" xfId="3" applyNumberFormat="1" applyFont="1" applyBorder="1" applyAlignment="1">
      <alignment vertical="center"/>
    </xf>
    <xf numFmtId="178" fontId="6" fillId="0" borderId="16" xfId="5" applyNumberFormat="1" applyFont="1" applyFill="1" applyBorder="1" applyAlignment="1">
      <alignment vertical="center"/>
    </xf>
    <xf numFmtId="179" fontId="6" fillId="0" borderId="29" xfId="3" applyNumberFormat="1" applyFont="1" applyBorder="1" applyAlignment="1">
      <alignment vertical="center"/>
    </xf>
    <xf numFmtId="179" fontId="6" fillId="0" borderId="23" xfId="3" applyNumberFormat="1" applyFont="1" applyBorder="1" applyAlignment="1">
      <alignment vertical="center"/>
    </xf>
    <xf numFmtId="180" fontId="6" fillId="0" borderId="16" xfId="5" applyNumberFormat="1" applyFont="1" applyFill="1" applyBorder="1" applyAlignment="1">
      <alignment vertical="center"/>
    </xf>
    <xf numFmtId="179" fontId="6" fillId="0" borderId="16" xfId="3" applyNumberFormat="1" applyFont="1" applyFill="1" applyBorder="1" applyAlignment="1">
      <alignment vertical="center"/>
    </xf>
    <xf numFmtId="179" fontId="6" fillId="0" borderId="16" xfId="3" applyNumberFormat="1" applyFont="1" applyBorder="1" applyAlignment="1">
      <alignment vertical="center"/>
    </xf>
    <xf numFmtId="180" fontId="10" fillId="0" borderId="16" xfId="5" applyNumberFormat="1" applyFont="1" applyFill="1" applyBorder="1" applyAlignment="1">
      <alignment vertical="center"/>
    </xf>
    <xf numFmtId="178" fontId="10" fillId="0" borderId="16" xfId="5" applyNumberFormat="1" applyFont="1" applyBorder="1" applyAlignment="1">
      <alignment vertical="center"/>
    </xf>
    <xf numFmtId="179" fontId="10" fillId="0" borderId="16" xfId="3" applyNumberFormat="1" applyFont="1" applyBorder="1" applyAlignment="1">
      <alignment vertical="center"/>
    </xf>
    <xf numFmtId="180" fontId="6" fillId="0" borderId="29" xfId="5" applyNumberFormat="1" applyFont="1" applyBorder="1" applyAlignment="1">
      <alignment vertical="center"/>
    </xf>
    <xf numFmtId="178" fontId="6" fillId="0" borderId="29" xfId="5" applyNumberFormat="1" applyFont="1" applyBorder="1" applyAlignment="1">
      <alignment vertical="center"/>
    </xf>
    <xf numFmtId="179" fontId="10" fillId="0" borderId="16" xfId="3" applyNumberFormat="1" applyFont="1" applyFill="1" applyBorder="1" applyAlignment="1">
      <alignment vertical="center"/>
    </xf>
    <xf numFmtId="180" fontId="6" fillId="0" borderId="27" xfId="5" applyNumberFormat="1" applyFont="1" applyBorder="1" applyAlignment="1">
      <alignment vertical="center"/>
    </xf>
    <xf numFmtId="178" fontId="6" fillId="0" borderId="27" xfId="5" applyNumberFormat="1" applyFont="1" applyBorder="1" applyAlignment="1">
      <alignment vertical="center"/>
    </xf>
    <xf numFmtId="179" fontId="6" fillId="0" borderId="27" xfId="3" applyNumberFormat="1" applyFont="1" applyBorder="1" applyAlignment="1">
      <alignment vertical="center"/>
    </xf>
    <xf numFmtId="178" fontId="6" fillId="0" borderId="23" xfId="5" applyNumberFormat="1" applyFont="1" applyBorder="1" applyAlignment="1">
      <alignment vertical="center"/>
    </xf>
    <xf numFmtId="179" fontId="6" fillId="0" borderId="28" xfId="3" applyNumberFormat="1" applyFont="1" applyBorder="1" applyAlignment="1">
      <alignment vertical="center"/>
    </xf>
    <xf numFmtId="178" fontId="6" fillId="0" borderId="28" xfId="5" applyNumberFormat="1" applyFont="1" applyBorder="1" applyAlignment="1">
      <alignment vertical="center"/>
    </xf>
    <xf numFmtId="180" fontId="6" fillId="0" borderId="16" xfId="5" applyNumberFormat="1" applyFont="1" applyBorder="1" applyAlignment="1">
      <alignment vertical="center"/>
    </xf>
    <xf numFmtId="178" fontId="6" fillId="0" borderId="16" xfId="5" applyNumberFormat="1" applyFont="1" applyBorder="1" applyAlignment="1">
      <alignment vertical="center"/>
    </xf>
    <xf numFmtId="180" fontId="6" fillId="0" borderId="23" xfId="5" applyNumberFormat="1" applyFont="1" applyBorder="1" applyAlignment="1">
      <alignment vertical="center"/>
    </xf>
    <xf numFmtId="180" fontId="10" fillId="0" borderId="16" xfId="5" applyNumberFormat="1" applyFont="1" applyBorder="1" applyAlignment="1">
      <alignment vertical="center"/>
    </xf>
    <xf numFmtId="179" fontId="6" fillId="0" borderId="30" xfId="3" applyNumberFormat="1" applyFont="1" applyBorder="1" applyAlignment="1">
      <alignment vertical="center"/>
    </xf>
    <xf numFmtId="179" fontId="6" fillId="0" borderId="31" xfId="3" applyNumberFormat="1" applyFont="1" applyBorder="1" applyAlignment="1">
      <alignment vertical="center"/>
    </xf>
    <xf numFmtId="179" fontId="6" fillId="0" borderId="38" xfId="3" applyNumberFormat="1" applyFont="1" applyBorder="1" applyAlignment="1">
      <alignment vertical="center"/>
    </xf>
    <xf numFmtId="180" fontId="6" fillId="0" borderId="26" xfId="5" applyNumberFormat="1" applyFont="1" applyBorder="1" applyAlignment="1">
      <alignment vertical="center"/>
    </xf>
    <xf numFmtId="178" fontId="6" fillId="0" borderId="26" xfId="5" applyNumberFormat="1" applyFont="1" applyBorder="1" applyAlignment="1">
      <alignment vertical="center"/>
    </xf>
    <xf numFmtId="179" fontId="6" fillId="0" borderId="37" xfId="3" applyNumberFormat="1" applyFont="1" applyBorder="1" applyAlignment="1">
      <alignment vertical="center"/>
    </xf>
    <xf numFmtId="179" fontId="6" fillId="0" borderId="32" xfId="3" applyNumberFormat="1" applyFont="1" applyBorder="1" applyAlignment="1">
      <alignment vertical="center"/>
    </xf>
    <xf numFmtId="178" fontId="6" fillId="0" borderId="21" xfId="5" applyNumberFormat="1" applyFont="1" applyBorder="1" applyAlignment="1">
      <alignment vertical="center"/>
    </xf>
    <xf numFmtId="0" fontId="6" fillId="0" borderId="18" xfId="3" applyFont="1" applyFill="1" applyBorder="1" applyAlignment="1">
      <alignment vertical="center"/>
    </xf>
    <xf numFmtId="0" fontId="8" fillId="2" borderId="18" xfId="0" applyFont="1" applyFill="1" applyBorder="1" applyAlignment="1">
      <alignment horizontal="center" vertical="center"/>
    </xf>
    <xf numFmtId="0" fontId="6" fillId="0" borderId="16" xfId="3" applyFont="1" applyFill="1" applyBorder="1" applyAlignment="1">
      <alignment horizontal="center" vertical="center"/>
    </xf>
    <xf numFmtId="180" fontId="6" fillId="0" borderId="26" xfId="3" applyNumberFormat="1" applyFont="1" applyBorder="1" applyAlignment="1">
      <alignment vertical="center"/>
    </xf>
    <xf numFmtId="178" fontId="6" fillId="0" borderId="26" xfId="3" applyNumberFormat="1" applyFont="1" applyBorder="1" applyAlignment="1">
      <alignment vertical="center"/>
    </xf>
    <xf numFmtId="178" fontId="6" fillId="0" borderId="26" xfId="5" applyNumberFormat="1" applyFont="1" applyBorder="1" applyAlignment="1">
      <alignment horizontal="right" vertical="center"/>
    </xf>
    <xf numFmtId="38" fontId="6" fillId="0" borderId="26" xfId="4" applyFont="1" applyBorder="1" applyAlignment="1">
      <alignment vertical="center"/>
    </xf>
    <xf numFmtId="180" fontId="6" fillId="0" borderId="17" xfId="3" applyNumberFormat="1" applyFont="1" applyBorder="1" applyAlignment="1">
      <alignment vertical="center"/>
    </xf>
    <xf numFmtId="178" fontId="6" fillId="0" borderId="17" xfId="3" applyNumberFormat="1" applyFont="1" applyBorder="1" applyAlignment="1">
      <alignment vertical="center"/>
    </xf>
    <xf numFmtId="179" fontId="6" fillId="0" borderId="17" xfId="3" applyNumberFormat="1" applyFont="1" applyBorder="1" applyAlignment="1">
      <alignment vertical="center"/>
    </xf>
    <xf numFmtId="178" fontId="6" fillId="0" borderId="17" xfId="5" applyNumberFormat="1" applyFont="1" applyBorder="1" applyAlignment="1">
      <alignment vertical="center"/>
    </xf>
    <xf numFmtId="38" fontId="6" fillId="0" borderId="17" xfId="4" applyFont="1" applyBorder="1" applyAlignment="1">
      <alignment vertical="center"/>
    </xf>
    <xf numFmtId="0" fontId="6" fillId="0" borderId="17" xfId="3" applyFont="1" applyFill="1" applyBorder="1" applyAlignment="1">
      <alignment vertical="center"/>
    </xf>
    <xf numFmtId="38" fontId="10" fillId="0" borderId="16" xfId="4" applyFont="1" applyBorder="1" applyAlignment="1">
      <alignment vertical="center"/>
    </xf>
    <xf numFmtId="38" fontId="6" fillId="0" borderId="23" xfId="4" applyFont="1" applyBorder="1" applyAlignment="1">
      <alignment vertical="center"/>
    </xf>
    <xf numFmtId="38" fontId="6" fillId="0" borderId="29" xfId="4" applyFont="1" applyBorder="1" applyAlignment="1">
      <alignment vertical="center"/>
    </xf>
    <xf numFmtId="38" fontId="6" fillId="0" borderId="27" xfId="4" applyFont="1" applyFill="1" applyBorder="1" applyAlignment="1">
      <alignment vertical="center"/>
    </xf>
    <xf numFmtId="38" fontId="6" fillId="0" borderId="21" xfId="4" applyFont="1" applyBorder="1" applyAlignment="1">
      <alignment vertical="center"/>
    </xf>
    <xf numFmtId="38" fontId="6" fillId="0" borderId="27" xfId="4" applyFont="1" applyBorder="1" applyAlignment="1">
      <alignment vertical="center"/>
    </xf>
    <xf numFmtId="38" fontId="6" fillId="0" borderId="16" xfId="4" applyFont="1" applyBorder="1" applyAlignment="1">
      <alignment vertical="center"/>
    </xf>
    <xf numFmtId="180" fontId="6" fillId="0" borderId="28" xfId="5" applyNumberFormat="1" applyFont="1" applyFill="1" applyBorder="1" applyAlignment="1">
      <alignment vertical="center"/>
    </xf>
    <xf numFmtId="0" fontId="6" fillId="0" borderId="16" xfId="3" applyFont="1" applyBorder="1" applyAlignment="1">
      <alignment horizontal="center" vertical="center"/>
    </xf>
    <xf numFmtId="180" fontId="6" fillId="0" borderId="39" xfId="3" applyNumberFormat="1" applyFont="1" applyFill="1" applyBorder="1" applyAlignment="1">
      <alignment vertical="center"/>
    </xf>
    <xf numFmtId="178" fontId="6" fillId="0" borderId="39" xfId="3" applyNumberFormat="1" applyFont="1" applyFill="1" applyBorder="1" applyAlignment="1">
      <alignment vertical="center"/>
    </xf>
    <xf numFmtId="179" fontId="6" fillId="0" borderId="39" xfId="3" applyNumberFormat="1" applyFont="1" applyFill="1" applyBorder="1" applyAlignment="1">
      <alignment vertical="center"/>
    </xf>
    <xf numFmtId="178" fontId="6" fillId="0" borderId="39" xfId="5" applyNumberFormat="1" applyFont="1" applyFill="1" applyBorder="1" applyAlignment="1">
      <alignment vertical="center"/>
    </xf>
    <xf numFmtId="180" fontId="6" fillId="0" borderId="40" xfId="3" applyNumberFormat="1" applyFont="1" applyFill="1" applyBorder="1" applyAlignment="1">
      <alignment vertical="center"/>
    </xf>
    <xf numFmtId="178" fontId="6" fillId="0" borderId="40" xfId="3" applyNumberFormat="1" applyFont="1" applyFill="1" applyBorder="1" applyAlignment="1">
      <alignment vertical="center"/>
    </xf>
    <xf numFmtId="179" fontId="6" fillId="0" borderId="40" xfId="3" applyNumberFormat="1" applyFont="1" applyFill="1" applyBorder="1" applyAlignment="1">
      <alignment vertical="center"/>
    </xf>
    <xf numFmtId="178" fontId="6" fillId="0" borderId="40" xfId="5" applyNumberFormat="1" applyFont="1" applyFill="1" applyBorder="1" applyAlignment="1">
      <alignment vertical="center"/>
    </xf>
    <xf numFmtId="180" fontId="10" fillId="0" borderId="41" xfId="5" applyNumberFormat="1" applyFont="1" applyFill="1" applyBorder="1" applyAlignment="1">
      <alignment vertical="center"/>
    </xf>
    <xf numFmtId="178" fontId="10" fillId="0" borderId="41" xfId="5" applyNumberFormat="1" applyFont="1" applyFill="1" applyBorder="1" applyAlignment="1">
      <alignment vertical="center"/>
    </xf>
    <xf numFmtId="179" fontId="10" fillId="0" borderId="41" xfId="3" applyNumberFormat="1" applyFont="1" applyFill="1" applyBorder="1" applyAlignment="1">
      <alignment vertical="center"/>
    </xf>
    <xf numFmtId="38" fontId="10" fillId="0" borderId="41" xfId="4" applyFont="1" applyFill="1" applyBorder="1" applyAlignment="1">
      <alignment horizontal="center" vertical="center"/>
    </xf>
    <xf numFmtId="38" fontId="10" fillId="0" borderId="16" xfId="4" applyFont="1" applyFill="1" applyBorder="1" applyAlignment="1">
      <alignment vertical="center"/>
    </xf>
    <xf numFmtId="38" fontId="6" fillId="0" borderId="16" xfId="4" applyFont="1" applyFill="1" applyBorder="1" applyAlignment="1">
      <alignment vertical="center"/>
    </xf>
    <xf numFmtId="180" fontId="6" fillId="0" borderId="39" xfId="3" applyNumberFormat="1" applyFont="1" applyBorder="1" applyAlignment="1">
      <alignment vertical="center"/>
    </xf>
    <xf numFmtId="178" fontId="6" fillId="0" borderId="39" xfId="3" applyNumberFormat="1" applyFont="1" applyBorder="1" applyAlignment="1">
      <alignment vertical="center"/>
    </xf>
    <xf numFmtId="179" fontId="6" fillId="0" borderId="39" xfId="3" applyNumberFormat="1" applyFont="1" applyBorder="1" applyAlignment="1">
      <alignment vertical="center"/>
    </xf>
    <xf numFmtId="178" fontId="6" fillId="0" borderId="39" xfId="5" applyNumberFormat="1" applyFont="1" applyBorder="1" applyAlignment="1">
      <alignment vertical="center"/>
    </xf>
    <xf numFmtId="180" fontId="6" fillId="0" borderId="40" xfId="3" applyNumberFormat="1" applyFont="1" applyBorder="1" applyAlignment="1">
      <alignment vertical="center"/>
    </xf>
    <xf numFmtId="178" fontId="6" fillId="0" borderId="40" xfId="3" applyNumberFormat="1" applyFont="1" applyBorder="1" applyAlignment="1">
      <alignment vertical="center"/>
    </xf>
    <xf numFmtId="179" fontId="6" fillId="0" borderId="40" xfId="3" applyNumberFormat="1" applyFont="1" applyBorder="1" applyAlignment="1">
      <alignment vertical="center"/>
    </xf>
    <xf numFmtId="178" fontId="6" fillId="0" borderId="40" xfId="5" applyNumberFormat="1" applyFont="1" applyBorder="1" applyAlignment="1">
      <alignment vertical="center"/>
    </xf>
    <xf numFmtId="180" fontId="10" fillId="0" borderId="41" xfId="5" applyNumberFormat="1" applyFont="1" applyBorder="1" applyAlignment="1">
      <alignment vertical="center"/>
    </xf>
    <xf numFmtId="178" fontId="10" fillId="0" borderId="41" xfId="5" applyNumberFormat="1" applyFont="1" applyBorder="1" applyAlignment="1">
      <alignment vertical="center"/>
    </xf>
    <xf numFmtId="179" fontId="10" fillId="0" borderId="41" xfId="3" applyNumberFormat="1" applyFont="1" applyBorder="1" applyAlignment="1">
      <alignment vertical="center"/>
    </xf>
    <xf numFmtId="38" fontId="10" fillId="0" borderId="41" xfId="4" applyFont="1" applyBorder="1" applyAlignment="1">
      <alignment horizontal="center" vertical="center"/>
    </xf>
    <xf numFmtId="38" fontId="6" fillId="0" borderId="30" xfId="4" applyFont="1" applyBorder="1" applyAlignment="1">
      <alignment vertical="center"/>
    </xf>
    <xf numFmtId="38" fontId="6" fillId="0" borderId="28" xfId="4" applyFont="1" applyBorder="1" applyAlignment="1">
      <alignment vertical="center"/>
    </xf>
    <xf numFmtId="38" fontId="6" fillId="0" borderId="34" xfId="4" applyFont="1" applyBorder="1" applyAlignment="1">
      <alignment vertical="center"/>
    </xf>
    <xf numFmtId="178" fontId="6" fillId="0" borderId="30" xfId="5" applyNumberFormat="1" applyFont="1" applyBorder="1" applyAlignment="1">
      <alignment vertical="center"/>
    </xf>
    <xf numFmtId="38" fontId="6" fillId="0" borderId="31" xfId="4" applyFont="1" applyBorder="1" applyAlignment="1">
      <alignment vertical="center"/>
    </xf>
    <xf numFmtId="178" fontId="6" fillId="0" borderId="31" xfId="5" applyNumberFormat="1" applyFont="1" applyBorder="1" applyAlignment="1">
      <alignment vertical="center"/>
    </xf>
    <xf numFmtId="178" fontId="6" fillId="0" borderId="32" xfId="5" applyNumberFormat="1" applyFont="1" applyBorder="1" applyAlignment="1">
      <alignment vertical="center"/>
    </xf>
    <xf numFmtId="178" fontId="6" fillId="0" borderId="34" xfId="5" applyNumberFormat="1" applyFont="1" applyBorder="1" applyAlignment="1">
      <alignment vertical="center"/>
    </xf>
    <xf numFmtId="180" fontId="6" fillId="0" borderId="28" xfId="5" applyNumberFormat="1" applyFont="1" applyBorder="1" applyAlignment="1">
      <alignment vertical="center"/>
    </xf>
    <xf numFmtId="38" fontId="6" fillId="0" borderId="32" xfId="4" applyFont="1" applyBorder="1" applyAlignment="1">
      <alignment vertical="center"/>
    </xf>
    <xf numFmtId="38" fontId="6" fillId="0" borderId="2" xfId="4" applyFont="1" applyBorder="1" applyAlignment="1">
      <alignment vertical="center"/>
    </xf>
    <xf numFmtId="38" fontId="6" fillId="0" borderId="4" xfId="4" applyFont="1" applyBorder="1" applyAlignment="1">
      <alignment vertical="center"/>
    </xf>
    <xf numFmtId="179" fontId="10" fillId="0" borderId="38" xfId="3" applyNumberFormat="1" applyFont="1" applyBorder="1" applyAlignment="1">
      <alignment vertical="center"/>
    </xf>
    <xf numFmtId="38" fontId="10" fillId="0" borderId="38" xfId="4" applyFont="1" applyBorder="1" applyAlignment="1">
      <alignment vertical="center"/>
    </xf>
    <xf numFmtId="38" fontId="6" fillId="0" borderId="38" xfId="4" applyFont="1" applyBorder="1" applyAlignment="1">
      <alignment vertical="center"/>
    </xf>
    <xf numFmtId="180" fontId="6" fillId="0" borderId="18" xfId="5" applyNumberFormat="1" applyFont="1" applyBorder="1" applyAlignment="1">
      <alignment vertical="center"/>
    </xf>
    <xf numFmtId="178" fontId="6" fillId="0" borderId="18" xfId="5" applyNumberFormat="1" applyFont="1" applyBorder="1" applyAlignment="1">
      <alignment vertical="center"/>
    </xf>
    <xf numFmtId="38" fontId="11" fillId="0" borderId="26" xfId="4" applyFont="1" applyBorder="1" applyAlignment="1">
      <alignment vertical="center"/>
    </xf>
    <xf numFmtId="38" fontId="11" fillId="0" borderId="17" xfId="4" applyFont="1" applyBorder="1" applyAlignment="1">
      <alignment vertical="center"/>
    </xf>
    <xf numFmtId="38" fontId="11" fillId="0" borderId="23" xfId="4" applyFont="1" applyFill="1" applyBorder="1" applyAlignment="1">
      <alignment vertical="center"/>
    </xf>
    <xf numFmtId="38" fontId="11" fillId="0" borderId="23" xfId="4" applyFont="1" applyBorder="1" applyAlignment="1">
      <alignment vertical="center"/>
    </xf>
    <xf numFmtId="38" fontId="11" fillId="0" borderId="29" xfId="4" applyFont="1" applyFill="1" applyBorder="1" applyAlignment="1">
      <alignment vertical="center"/>
    </xf>
    <xf numFmtId="38" fontId="11" fillId="0" borderId="29" xfId="4" applyFont="1" applyBorder="1" applyAlignment="1">
      <alignment vertical="center"/>
    </xf>
    <xf numFmtId="38" fontId="11" fillId="0" borderId="27" xfId="4" applyFont="1" applyFill="1" applyBorder="1" applyAlignment="1">
      <alignment vertical="center"/>
    </xf>
    <xf numFmtId="38" fontId="11" fillId="0" borderId="0" xfId="4" applyFont="1" applyBorder="1" applyAlignment="1">
      <alignment vertical="center"/>
    </xf>
    <xf numFmtId="38" fontId="11" fillId="0" borderId="33" xfId="4" applyFont="1" applyBorder="1" applyAlignment="1">
      <alignment vertical="center"/>
    </xf>
    <xf numFmtId="38" fontId="11" fillId="0" borderId="21" xfId="4" applyFont="1" applyBorder="1" applyAlignment="1">
      <alignment vertical="center"/>
    </xf>
    <xf numFmtId="38" fontId="11" fillId="0" borderId="21" xfId="4" applyFont="1" applyFill="1" applyBorder="1" applyAlignment="1">
      <alignment vertical="center"/>
    </xf>
    <xf numFmtId="38" fontId="11" fillId="0" borderId="27" xfId="4" applyFont="1" applyBorder="1" applyAlignment="1">
      <alignment vertical="center"/>
    </xf>
    <xf numFmtId="38" fontId="11" fillId="0" borderId="28" xfId="4" applyFont="1" applyFill="1" applyBorder="1" applyAlignment="1">
      <alignment vertical="center"/>
    </xf>
    <xf numFmtId="0" fontId="11" fillId="0" borderId="39" xfId="3" applyFont="1" applyFill="1" applyBorder="1" applyAlignment="1">
      <alignment horizontal="center" vertical="center"/>
    </xf>
    <xf numFmtId="38" fontId="11" fillId="0" borderId="39" xfId="4" applyFont="1" applyFill="1" applyBorder="1" applyAlignment="1">
      <alignment horizontal="center" vertical="center"/>
    </xf>
    <xf numFmtId="0" fontId="11" fillId="0" borderId="40" xfId="3" applyFont="1" applyFill="1" applyBorder="1" applyAlignment="1">
      <alignment horizontal="center" vertical="center"/>
    </xf>
    <xf numFmtId="38" fontId="11" fillId="0" borderId="40" xfId="4" applyFont="1" applyFill="1" applyBorder="1" applyAlignment="1">
      <alignment horizontal="center" vertical="center"/>
    </xf>
    <xf numFmtId="38" fontId="11" fillId="0" borderId="30" xfId="4" applyFont="1" applyFill="1" applyBorder="1" applyAlignment="1">
      <alignment vertical="center"/>
    </xf>
    <xf numFmtId="38" fontId="11" fillId="0" borderId="31" xfId="4" applyFont="1" applyFill="1" applyBorder="1" applyAlignment="1">
      <alignment vertical="center"/>
    </xf>
    <xf numFmtId="38" fontId="11" fillId="0" borderId="34" xfId="4" applyFont="1" applyFill="1" applyBorder="1" applyAlignment="1">
      <alignment vertical="center"/>
    </xf>
    <xf numFmtId="38" fontId="11" fillId="0" borderId="32" xfId="4" applyFont="1" applyFill="1" applyBorder="1" applyAlignment="1">
      <alignment vertical="center"/>
    </xf>
    <xf numFmtId="0" fontId="11" fillId="0" borderId="39" xfId="3" applyFont="1" applyBorder="1" applyAlignment="1">
      <alignment horizontal="center" vertical="center"/>
    </xf>
    <xf numFmtId="38" fontId="11" fillId="0" borderId="39" xfId="4" applyFont="1" applyBorder="1" applyAlignment="1">
      <alignment horizontal="center" vertical="center"/>
    </xf>
    <xf numFmtId="0" fontId="11" fillId="0" borderId="40" xfId="3" applyFont="1" applyBorder="1" applyAlignment="1">
      <alignment horizontal="center" vertical="center"/>
    </xf>
    <xf numFmtId="38" fontId="11" fillId="0" borderId="40" xfId="4" applyFont="1" applyBorder="1" applyAlignment="1">
      <alignment horizontal="center" vertical="center"/>
    </xf>
    <xf numFmtId="38" fontId="11" fillId="0" borderId="28" xfId="4" applyFont="1" applyBorder="1" applyAlignment="1">
      <alignment vertical="center"/>
    </xf>
    <xf numFmtId="38" fontId="11" fillId="0" borderId="0" xfId="4" applyFont="1" applyFill="1" applyAlignment="1">
      <alignment vertical="center"/>
    </xf>
    <xf numFmtId="38" fontId="11" fillId="0" borderId="26" xfId="4" applyFont="1" applyFill="1" applyBorder="1" applyAlignment="1">
      <alignment vertical="center"/>
    </xf>
    <xf numFmtId="38" fontId="11" fillId="0" borderId="0" xfId="4" applyFont="1" applyFill="1" applyBorder="1" applyAlignment="1">
      <alignment vertical="center"/>
    </xf>
    <xf numFmtId="178" fontId="6" fillId="0" borderId="41" xfId="5" applyNumberFormat="1" applyFont="1" applyBorder="1" applyAlignment="1">
      <alignment vertical="center"/>
    </xf>
    <xf numFmtId="179" fontId="6" fillId="0" borderId="41" xfId="3" applyNumberFormat="1" applyFont="1" applyBorder="1" applyAlignment="1">
      <alignment vertical="center"/>
    </xf>
    <xf numFmtId="180" fontId="6" fillId="0" borderId="41" xfId="3" applyNumberFormat="1" applyFont="1" applyBorder="1" applyAlignment="1">
      <alignment vertical="center"/>
    </xf>
    <xf numFmtId="178" fontId="6" fillId="0" borderId="41" xfId="3" applyNumberFormat="1" applyFont="1" applyBorder="1" applyAlignment="1">
      <alignment vertical="center"/>
    </xf>
    <xf numFmtId="0" fontId="11" fillId="0" borderId="41" xfId="3" applyFont="1" applyBorder="1" applyAlignment="1">
      <alignment horizontal="center" vertical="center"/>
    </xf>
    <xf numFmtId="38" fontId="11" fillId="0" borderId="41" xfId="4" applyFont="1" applyBorder="1" applyAlignment="1">
      <alignment horizontal="center" vertical="center"/>
    </xf>
    <xf numFmtId="38" fontId="11" fillId="0" borderId="30" xfId="4" applyFont="1" applyBorder="1" applyAlignment="1">
      <alignment vertical="center"/>
    </xf>
    <xf numFmtId="38" fontId="11" fillId="0" borderId="31" xfId="4" applyFont="1" applyBorder="1" applyAlignment="1">
      <alignment vertical="center"/>
    </xf>
    <xf numFmtId="178" fontId="8" fillId="0" borderId="14" xfId="0" applyNumberFormat="1" applyFont="1" applyBorder="1" applyAlignment="1">
      <alignment horizontal="center" vertical="center"/>
    </xf>
    <xf numFmtId="178" fontId="8" fillId="0" borderId="7" xfId="0" applyNumberFormat="1" applyFont="1" applyBorder="1" applyAlignment="1">
      <alignment horizontal="center" vertical="center"/>
    </xf>
    <xf numFmtId="178" fontId="8" fillId="0" borderId="25" xfId="0" applyNumberFormat="1" applyFont="1" applyBorder="1" applyAlignment="1">
      <alignment horizontal="center" vertical="center"/>
    </xf>
    <xf numFmtId="177" fontId="8" fillId="0" borderId="12" xfId="0" applyNumberFormat="1" applyFont="1" applyBorder="1" applyAlignment="1">
      <alignment horizontal="center" vertical="center"/>
    </xf>
    <xf numFmtId="177" fontId="8" fillId="0" borderId="10" xfId="0" applyNumberFormat="1" applyFont="1" applyBorder="1" applyAlignment="1">
      <alignment horizontal="center" vertical="center"/>
    </xf>
    <xf numFmtId="178" fontId="8" fillId="0" borderId="11" xfId="0" applyNumberFormat="1" applyFont="1" applyBorder="1" applyAlignment="1">
      <alignment horizontal="center" vertical="center"/>
    </xf>
    <xf numFmtId="180" fontId="6" fillId="0" borderId="16" xfId="3" applyNumberFormat="1" applyFont="1" applyBorder="1" applyAlignment="1">
      <alignment vertical="center"/>
    </xf>
    <xf numFmtId="178" fontId="6" fillId="0" borderId="16" xfId="3" applyNumberFormat="1" applyFont="1" applyBorder="1" applyAlignment="1">
      <alignment vertical="center"/>
    </xf>
    <xf numFmtId="0" fontId="11" fillId="0" borderId="16" xfId="3" applyFont="1" applyBorder="1" applyAlignment="1">
      <alignment vertical="center"/>
    </xf>
    <xf numFmtId="38" fontId="11" fillId="0" borderId="16" xfId="4" applyFont="1" applyBorder="1" applyAlignment="1">
      <alignment vertical="center"/>
    </xf>
    <xf numFmtId="0" fontId="6" fillId="0" borderId="16" xfId="3" applyFont="1" applyBorder="1" applyAlignment="1">
      <alignment vertical="center"/>
    </xf>
    <xf numFmtId="0" fontId="10" fillId="0" borderId="16" xfId="3" applyFont="1" applyBorder="1" applyAlignment="1">
      <alignment horizontal="center" vertical="center"/>
    </xf>
    <xf numFmtId="0" fontId="6" fillId="0" borderId="26" xfId="3" applyFont="1" applyBorder="1" applyAlignment="1">
      <alignment vertical="center"/>
    </xf>
    <xf numFmtId="0" fontId="6" fillId="0" borderId="23" xfId="3" applyFont="1" applyBorder="1" applyAlignment="1">
      <alignment vertical="center"/>
    </xf>
    <xf numFmtId="0" fontId="6" fillId="0" borderId="29" xfId="3" applyFont="1" applyBorder="1" applyAlignment="1">
      <alignment vertical="center"/>
    </xf>
    <xf numFmtId="0" fontId="6" fillId="0" borderId="27" xfId="3" applyFont="1" applyBorder="1" applyAlignment="1">
      <alignment vertical="center"/>
    </xf>
    <xf numFmtId="0" fontId="6" fillId="0" borderId="28" xfId="3" applyFont="1" applyBorder="1" applyAlignment="1">
      <alignment vertical="center"/>
    </xf>
    <xf numFmtId="180" fontId="6" fillId="0" borderId="30" xfId="5" applyNumberFormat="1" applyFont="1" applyBorder="1" applyAlignment="1">
      <alignment vertical="center"/>
    </xf>
    <xf numFmtId="180" fontId="6" fillId="0" borderId="32" xfId="5" applyNumberFormat="1" applyFont="1" applyBorder="1" applyAlignment="1">
      <alignment vertical="center"/>
    </xf>
    <xf numFmtId="38" fontId="11" fillId="0" borderId="32" xfId="4" applyFont="1" applyBorder="1" applyAlignment="1">
      <alignment vertical="center"/>
    </xf>
    <xf numFmtId="38" fontId="11" fillId="0" borderId="0" xfId="4" applyFont="1" applyAlignment="1">
      <alignment vertical="center"/>
    </xf>
    <xf numFmtId="0" fontId="6" fillId="0" borderId="33" xfId="3" applyFont="1" applyBorder="1" applyAlignment="1">
      <alignment vertical="center"/>
    </xf>
    <xf numFmtId="38" fontId="6" fillId="0" borderId="35" xfId="4" applyFont="1" applyBorder="1" applyAlignment="1">
      <alignment vertical="center"/>
    </xf>
    <xf numFmtId="38" fontId="6" fillId="0" borderId="18" xfId="4" applyFont="1" applyBorder="1" applyAlignment="1">
      <alignment vertical="center"/>
    </xf>
    <xf numFmtId="0" fontId="6" fillId="0" borderId="17" xfId="3" applyFont="1" applyBorder="1" applyAlignment="1">
      <alignment vertical="center"/>
    </xf>
    <xf numFmtId="180" fontId="6" fillId="0" borderId="26" xfId="5" applyNumberFormat="1" applyFont="1" applyFill="1" applyBorder="1" applyAlignment="1">
      <alignment vertical="center"/>
    </xf>
    <xf numFmtId="178" fontId="6" fillId="0" borderId="18" xfId="5" applyNumberFormat="1" applyFont="1" applyFill="1" applyBorder="1" applyAlignment="1">
      <alignment vertical="center"/>
    </xf>
    <xf numFmtId="38" fontId="11" fillId="0" borderId="33" xfId="4" applyFont="1" applyFill="1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177" fontId="8" fillId="0" borderId="42" xfId="0" applyNumberFormat="1" applyFont="1" applyBorder="1" applyAlignment="1">
      <alignment horizontal="center" vertical="center"/>
    </xf>
    <xf numFmtId="177" fontId="8" fillId="0" borderId="43" xfId="0" applyNumberFormat="1" applyFont="1" applyBorder="1" applyAlignment="1">
      <alignment horizontal="center" vertical="center"/>
    </xf>
    <xf numFmtId="177" fontId="8" fillId="0" borderId="44" xfId="0" applyNumberFormat="1" applyFont="1" applyBorder="1" applyAlignment="1">
      <alignment horizontal="center" vertical="center"/>
    </xf>
    <xf numFmtId="177" fontId="8" fillId="0" borderId="3" xfId="0" applyNumberFormat="1" applyFont="1" applyBorder="1" applyAlignment="1">
      <alignment horizontal="center" vertical="center"/>
    </xf>
    <xf numFmtId="177" fontId="8" fillId="0" borderId="6" xfId="0" applyNumberFormat="1" applyFont="1" applyBorder="1" applyAlignment="1">
      <alignment horizontal="center" vertical="center"/>
    </xf>
    <xf numFmtId="177" fontId="8" fillId="0" borderId="45" xfId="0" applyNumberFormat="1" applyFont="1" applyBorder="1" applyAlignment="1">
      <alignment horizontal="center" vertical="center"/>
    </xf>
    <xf numFmtId="177" fontId="8" fillId="0" borderId="46" xfId="0" applyNumberFormat="1" applyFont="1" applyBorder="1" applyAlignment="1">
      <alignment horizontal="center" vertical="center"/>
    </xf>
    <xf numFmtId="177" fontId="8" fillId="0" borderId="13" xfId="0" applyNumberFormat="1" applyFont="1" applyBorder="1" applyAlignment="1">
      <alignment horizontal="center" vertical="center"/>
    </xf>
    <xf numFmtId="177" fontId="8" fillId="0" borderId="47" xfId="0" applyNumberFormat="1" applyFont="1" applyBorder="1" applyAlignment="1">
      <alignment horizontal="center" vertical="center"/>
    </xf>
    <xf numFmtId="177" fontId="8" fillId="0" borderId="48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38" fontId="11" fillId="0" borderId="17" xfId="4" applyFont="1" applyBorder="1" applyAlignment="1">
      <alignment horizontal="center" vertical="center"/>
    </xf>
    <xf numFmtId="38" fontId="11" fillId="0" borderId="18" xfId="4" applyFont="1" applyBorder="1" applyAlignment="1">
      <alignment horizontal="center" vertical="center"/>
    </xf>
    <xf numFmtId="0" fontId="6" fillId="0" borderId="9" xfId="3" applyFont="1" applyBorder="1" applyAlignment="1">
      <alignment horizontal="center" vertical="center"/>
    </xf>
    <xf numFmtId="0" fontId="6" fillId="0" borderId="36" xfId="3" applyFont="1" applyBorder="1" applyAlignment="1">
      <alignment horizontal="center" vertical="center"/>
    </xf>
    <xf numFmtId="0" fontId="6" fillId="0" borderId="35" xfId="3" applyFont="1" applyBorder="1" applyAlignment="1">
      <alignment horizontal="center" vertical="center"/>
    </xf>
    <xf numFmtId="38" fontId="6" fillId="0" borderId="16" xfId="4" applyFont="1" applyBorder="1" applyAlignment="1">
      <alignment horizontal="center" vertical="center"/>
    </xf>
    <xf numFmtId="0" fontId="6" fillId="0" borderId="17" xfId="3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/>
    </xf>
    <xf numFmtId="38" fontId="11" fillId="0" borderId="16" xfId="4" applyFont="1" applyBorder="1" applyAlignment="1">
      <alignment horizontal="center" vertical="center"/>
    </xf>
    <xf numFmtId="38" fontId="11" fillId="0" borderId="38" xfId="4" applyFont="1" applyBorder="1" applyAlignment="1">
      <alignment horizontal="center" vertical="center"/>
    </xf>
    <xf numFmtId="0" fontId="6" fillId="0" borderId="9" xfId="3" applyFont="1" applyFill="1" applyBorder="1" applyAlignment="1">
      <alignment horizontal="center" vertical="center"/>
    </xf>
    <xf numFmtId="0" fontId="6" fillId="0" borderId="36" xfId="3" applyFont="1" applyFill="1" applyBorder="1" applyAlignment="1">
      <alignment horizontal="center" vertical="center"/>
    </xf>
    <xf numFmtId="0" fontId="6" fillId="0" borderId="35" xfId="3" applyFont="1" applyFill="1" applyBorder="1" applyAlignment="1">
      <alignment horizontal="center" vertical="center"/>
    </xf>
    <xf numFmtId="38" fontId="6" fillId="0" borderId="16" xfId="4" applyFont="1" applyFill="1" applyBorder="1" applyAlignment="1">
      <alignment horizontal="center" vertical="center"/>
    </xf>
    <xf numFmtId="0" fontId="6" fillId="0" borderId="17" xfId="3" applyFont="1" applyFill="1" applyBorder="1" applyAlignment="1">
      <alignment horizontal="center" vertical="center"/>
    </xf>
    <xf numFmtId="0" fontId="6" fillId="0" borderId="18" xfId="3" applyFont="1" applyFill="1" applyBorder="1" applyAlignment="1">
      <alignment horizontal="center" vertical="center"/>
    </xf>
    <xf numFmtId="0" fontId="6" fillId="0" borderId="16" xfId="3" applyFont="1" applyFill="1" applyBorder="1" applyAlignment="1">
      <alignment horizontal="center" vertical="center"/>
    </xf>
    <xf numFmtId="38" fontId="11" fillId="0" borderId="16" xfId="4" applyFont="1" applyFill="1" applyBorder="1" applyAlignment="1">
      <alignment horizontal="center" vertical="center"/>
    </xf>
    <xf numFmtId="38" fontId="11" fillId="0" borderId="17" xfId="4" applyFont="1" applyFill="1" applyBorder="1" applyAlignment="1">
      <alignment horizontal="center" vertical="center"/>
    </xf>
    <xf numFmtId="38" fontId="11" fillId="0" borderId="18" xfId="4" applyFont="1" applyFill="1" applyBorder="1" applyAlignment="1">
      <alignment horizontal="center" vertical="center"/>
    </xf>
    <xf numFmtId="0" fontId="9" fillId="0" borderId="50" xfId="2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9" fillId="0" borderId="51" xfId="2" applyFont="1" applyBorder="1" applyAlignment="1">
      <alignment horizontal="center" vertical="center"/>
    </xf>
    <xf numFmtId="0" fontId="9" fillId="0" borderId="52" xfId="2" applyFont="1" applyBorder="1" applyAlignment="1">
      <alignment horizontal="center" vertical="center"/>
    </xf>
    <xf numFmtId="0" fontId="9" fillId="0" borderId="53" xfId="2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1" fillId="0" borderId="0" xfId="1" applyBorder="1">
      <alignment vertical="center"/>
    </xf>
    <xf numFmtId="0" fontId="6" fillId="0" borderId="49" xfId="3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6" fillId="0" borderId="34" xfId="3" applyFont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34" xfId="3" applyFont="1" applyFill="1" applyBorder="1" applyAlignment="1">
      <alignment horizontal="center" vertical="center"/>
    </xf>
    <xf numFmtId="0" fontId="7" fillId="0" borderId="36" xfId="2" applyBorder="1"/>
    <xf numFmtId="0" fontId="0" fillId="0" borderId="36" xfId="0" applyBorder="1"/>
    <xf numFmtId="0" fontId="2" fillId="0" borderId="36" xfId="1" applyFont="1" applyBorder="1" applyAlignment="1">
      <alignment horizontal="right" vertical="center"/>
    </xf>
    <xf numFmtId="0" fontId="2" fillId="0" borderId="36" xfId="1" applyFont="1" applyBorder="1" applyAlignment="1">
      <alignment horizontal="left" vertical="center"/>
    </xf>
    <xf numFmtId="0" fontId="1" fillId="0" borderId="36" xfId="1" applyBorder="1">
      <alignment vertical="center"/>
    </xf>
    <xf numFmtId="0" fontId="2" fillId="0" borderId="36" xfId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6">
    <cellStyle name="パーセント 2" xfId="5"/>
    <cellStyle name="ハイパーリンク" xfId="2" builtinId="8"/>
    <cellStyle name="桁区切り 2" xfId="4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externalLink" Target="externalLinks/externalLink1.xml"/><Relationship Id="rId55" Type="http://schemas.openxmlformats.org/officeDocument/2006/relationships/externalLink" Target="externalLinks/externalLink6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5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4.xml"/><Relationship Id="rId58" Type="http://schemas.openxmlformats.org/officeDocument/2006/relationships/externalLink" Target="externalLinks/externalLink9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8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3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7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ader/Desktop/&#12481;&#12455;&#12483;&#12463;&#29992;/WEB&#12469;&#12452;&#12488;&#19968;&#26032;&#65288;R5&#65289;/WEB&#12469;&#12452;&#12488;&#19968;&#26032;&#65288;R5&#65289;/&#36664;&#36865;&#23455;&#32318;/&#36942;&#21435;&#36664;&#36865;&#23455;&#32318;/h19/h19-5-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ader/Desktop/&#12481;&#12455;&#12483;&#12463;&#29992;/WEB&#12469;&#12452;&#12488;&#19968;&#26032;&#65288;R5&#65289;/WEB&#12469;&#12452;&#12488;&#19968;&#26032;&#65288;R5&#65289;/&#36664;&#36865;&#23455;&#32318;/&#36942;&#21435;&#36664;&#36865;&#23455;&#32318;/h19/h20-3-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ader/Desktop/&#12481;&#12455;&#12483;&#12463;&#29992;/WEB&#12469;&#12452;&#12488;&#19968;&#26032;&#65288;R5&#65289;/WEB&#12469;&#12452;&#12488;&#19968;&#26032;&#65288;R5&#65289;/&#36664;&#36865;&#23455;&#32318;/&#36942;&#21435;&#36664;&#36865;&#23455;&#32318;/h19/h19-6-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ader/Desktop/&#12481;&#12455;&#12483;&#12463;&#29992;/WEB&#12469;&#12452;&#12488;&#19968;&#26032;&#65288;R5&#65289;/WEB&#12469;&#12452;&#12488;&#19968;&#26032;&#65288;R5&#65289;/&#36664;&#36865;&#23455;&#32318;/&#36942;&#21435;&#36664;&#36865;&#23455;&#32318;/h19/h19-7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ader/Desktop/&#12481;&#12455;&#12483;&#12463;&#29992;/WEB&#12469;&#12452;&#12488;&#19968;&#26032;&#65288;R5&#65289;/WEB&#12469;&#12452;&#12488;&#19968;&#26032;&#65288;R5&#65289;/&#36664;&#36865;&#23455;&#32318;/&#36942;&#21435;&#36664;&#36865;&#23455;&#32318;/h19/h19-8-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ader/Desktop/&#12481;&#12455;&#12483;&#12463;&#29992;/WEB&#12469;&#12452;&#12488;&#19968;&#26032;&#65288;R5&#65289;/WEB&#12469;&#12452;&#12488;&#19968;&#26032;&#65288;R5&#65289;/&#36664;&#36865;&#23455;&#32318;/&#36942;&#21435;&#36664;&#36865;&#23455;&#32318;/h19/h19-9-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ader/Desktop/&#12481;&#12455;&#12483;&#12463;&#29992;/WEB&#12469;&#12452;&#12488;&#19968;&#26032;&#65288;R5&#65289;/WEB&#12469;&#12452;&#12488;&#19968;&#26032;&#65288;R5&#65289;/&#36664;&#36865;&#23455;&#32318;/&#36942;&#21435;&#36664;&#36865;&#23455;&#32318;/h19/h19-10-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ader/Desktop/&#12481;&#12455;&#12483;&#12463;&#29992;/WEB&#12469;&#12452;&#12488;&#19968;&#26032;&#65288;R5&#65289;/WEB&#12469;&#12452;&#12488;&#19968;&#26032;&#65288;R5&#65289;/&#36664;&#36865;&#23455;&#32318;/&#36942;&#21435;&#36664;&#36865;&#23455;&#32318;/h19/h19-11-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ader/Desktop/&#12481;&#12455;&#12483;&#12463;&#29992;/WEB&#12469;&#12452;&#12488;&#19968;&#26032;&#65288;R5&#65289;/WEB&#12469;&#12452;&#12488;&#19968;&#26032;&#65288;R5&#65289;/&#36664;&#36865;&#23455;&#32318;/&#36942;&#21435;&#36664;&#36865;&#23455;&#32318;/h19/h19-12-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ader/Desktop/&#12481;&#12455;&#12483;&#12463;&#29992;/WEB&#12469;&#12452;&#12488;&#19968;&#26032;&#65288;R5&#65289;/WEB&#12469;&#12452;&#12488;&#19968;&#26032;&#65288;R5&#65289;/&#36664;&#36865;&#23455;&#32318;/&#36942;&#21435;&#36664;&#36865;&#23455;&#32318;/h19/h20-1-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月動向(20)"/>
    </sheetNames>
    <sheetDataSet>
      <sheetData sheetId="0">
        <row r="8">
          <cell r="B8">
            <v>60446</v>
          </cell>
          <cell r="C8">
            <v>64611</v>
          </cell>
          <cell r="F8">
            <v>100495</v>
          </cell>
          <cell r="G8">
            <v>104716</v>
          </cell>
        </row>
        <row r="9">
          <cell r="B9">
            <v>9028</v>
          </cell>
          <cell r="C9">
            <v>8563</v>
          </cell>
          <cell r="F9">
            <v>10000</v>
          </cell>
          <cell r="G9">
            <v>9084</v>
          </cell>
        </row>
        <row r="10">
          <cell r="B10">
            <v>12408</v>
          </cell>
          <cell r="C10">
            <v>8127</v>
          </cell>
          <cell r="F10">
            <v>23720</v>
          </cell>
          <cell r="G10">
            <v>10701</v>
          </cell>
        </row>
        <row r="11">
          <cell r="B11">
            <v>11054</v>
          </cell>
          <cell r="C11">
            <v>11879</v>
          </cell>
          <cell r="F11">
            <v>14761</v>
          </cell>
          <cell r="G11">
            <v>18630</v>
          </cell>
        </row>
        <row r="12">
          <cell r="B12">
            <v>11097</v>
          </cell>
          <cell r="C12">
            <v>12187</v>
          </cell>
          <cell r="F12">
            <v>21840</v>
          </cell>
          <cell r="G12">
            <v>22623</v>
          </cell>
        </row>
        <row r="13">
          <cell r="B13">
            <v>5243</v>
          </cell>
          <cell r="C13">
            <v>4955</v>
          </cell>
          <cell r="F13">
            <v>9489</v>
          </cell>
          <cell r="G13">
            <v>8109</v>
          </cell>
        </row>
        <row r="14">
          <cell r="B14">
            <v>0</v>
          </cell>
          <cell r="C14">
            <v>0</v>
          </cell>
          <cell r="F14">
            <v>0</v>
          </cell>
          <cell r="G14">
            <v>0</v>
          </cell>
        </row>
        <row r="15">
          <cell r="B15">
            <v>8658</v>
          </cell>
          <cell r="C15">
            <v>10808</v>
          </cell>
          <cell r="F15">
            <v>9990</v>
          </cell>
          <cell r="G15">
            <v>16692</v>
          </cell>
        </row>
        <row r="16">
          <cell r="B16">
            <v>138</v>
          </cell>
          <cell r="C16">
            <v>1851</v>
          </cell>
          <cell r="F16">
            <v>163</v>
          </cell>
          <cell r="G16">
            <v>5220</v>
          </cell>
        </row>
        <row r="18">
          <cell r="B18">
            <v>1516</v>
          </cell>
          <cell r="C18">
            <v>1900</v>
          </cell>
          <cell r="F18">
            <v>2975</v>
          </cell>
          <cell r="G18">
            <v>3150</v>
          </cell>
        </row>
        <row r="19">
          <cell r="B19">
            <v>1779</v>
          </cell>
          <cell r="C19">
            <v>2366</v>
          </cell>
          <cell r="F19">
            <v>3000</v>
          </cell>
          <cell r="G19">
            <v>3150</v>
          </cell>
        </row>
        <row r="20">
          <cell r="B20">
            <v>1477</v>
          </cell>
          <cell r="C20">
            <v>1698</v>
          </cell>
          <cell r="F20">
            <v>2910</v>
          </cell>
          <cell r="G20">
            <v>2975</v>
          </cell>
        </row>
        <row r="21">
          <cell r="B21">
            <v>4637</v>
          </cell>
          <cell r="C21">
            <v>4213</v>
          </cell>
          <cell r="F21">
            <v>5990</v>
          </cell>
          <cell r="G21">
            <v>6000</v>
          </cell>
        </row>
        <row r="22">
          <cell r="B22">
            <v>2675</v>
          </cell>
          <cell r="C22">
            <v>2684</v>
          </cell>
          <cell r="F22">
            <v>3000</v>
          </cell>
          <cell r="G22">
            <v>3000</v>
          </cell>
        </row>
        <row r="23">
          <cell r="B23">
            <v>0</v>
          </cell>
          <cell r="C23">
            <v>0</v>
          </cell>
          <cell r="F23">
            <v>0</v>
          </cell>
          <cell r="G23">
            <v>0</v>
          </cell>
        </row>
        <row r="24">
          <cell r="B24">
            <v>2298</v>
          </cell>
          <cell r="C24">
            <v>2048</v>
          </cell>
          <cell r="F24">
            <v>3000</v>
          </cell>
          <cell r="G24">
            <v>3000</v>
          </cell>
        </row>
        <row r="25">
          <cell r="B25">
            <v>0</v>
          </cell>
          <cell r="C25">
            <v>2473</v>
          </cell>
          <cell r="F25">
            <v>0</v>
          </cell>
          <cell r="G25">
            <v>3000</v>
          </cell>
        </row>
        <row r="26">
          <cell r="B26">
            <v>1339</v>
          </cell>
          <cell r="C26">
            <v>1402</v>
          </cell>
          <cell r="F26">
            <v>1800</v>
          </cell>
          <cell r="G26">
            <v>1667</v>
          </cell>
        </row>
        <row r="27">
          <cell r="B27">
            <v>663</v>
          </cell>
          <cell r="C27">
            <v>652</v>
          </cell>
          <cell r="F27">
            <v>1200</v>
          </cell>
          <cell r="G27">
            <v>1350</v>
          </cell>
        </row>
        <row r="28">
          <cell r="B28">
            <v>5000</v>
          </cell>
          <cell r="C28">
            <v>3326</v>
          </cell>
          <cell r="F28">
            <v>6000</v>
          </cell>
          <cell r="G28">
            <v>4212</v>
          </cell>
        </row>
        <row r="29">
          <cell r="B29">
            <v>1878</v>
          </cell>
          <cell r="C29">
            <v>1774</v>
          </cell>
          <cell r="F29">
            <v>2995</v>
          </cell>
          <cell r="G29">
            <v>3000</v>
          </cell>
        </row>
        <row r="30">
          <cell r="B30">
            <v>2498</v>
          </cell>
          <cell r="C30">
            <v>2753</v>
          </cell>
          <cell r="F30">
            <v>3000</v>
          </cell>
          <cell r="G30">
            <v>3000</v>
          </cell>
        </row>
        <row r="31">
          <cell r="B31">
            <v>0</v>
          </cell>
          <cell r="C31">
            <v>0</v>
          </cell>
          <cell r="F31">
            <v>0</v>
          </cell>
          <cell r="G31">
            <v>0</v>
          </cell>
        </row>
        <row r="32">
          <cell r="B32">
            <v>1607</v>
          </cell>
          <cell r="C32">
            <v>1776</v>
          </cell>
          <cell r="F32">
            <v>3000</v>
          </cell>
          <cell r="G32">
            <v>3000</v>
          </cell>
        </row>
        <row r="34">
          <cell r="B34">
            <v>871</v>
          </cell>
          <cell r="C34">
            <v>978</v>
          </cell>
          <cell r="F34">
            <v>1053</v>
          </cell>
          <cell r="G34">
            <v>1560</v>
          </cell>
        </row>
        <row r="35">
          <cell r="B35">
            <v>552</v>
          </cell>
          <cell r="C35">
            <v>530</v>
          </cell>
          <cell r="F35">
            <v>791</v>
          </cell>
          <cell r="G35">
            <v>780</v>
          </cell>
        </row>
        <row r="37">
          <cell r="B37">
            <v>49980</v>
          </cell>
          <cell r="C37">
            <v>51700</v>
          </cell>
          <cell r="F37">
            <v>90298</v>
          </cell>
          <cell r="G37">
            <v>84805</v>
          </cell>
        </row>
        <row r="38">
          <cell r="B38">
            <v>2535</v>
          </cell>
          <cell r="C38">
            <v>0</v>
          </cell>
          <cell r="F38">
            <v>3200</v>
          </cell>
          <cell r="G38">
            <v>0</v>
          </cell>
        </row>
        <row r="39">
          <cell r="B39">
            <v>8955</v>
          </cell>
          <cell r="C39">
            <v>8454</v>
          </cell>
          <cell r="F39">
            <v>10480</v>
          </cell>
          <cell r="G39">
            <v>10480</v>
          </cell>
        </row>
        <row r="40">
          <cell r="B40">
            <v>16732</v>
          </cell>
          <cell r="C40">
            <v>19281</v>
          </cell>
          <cell r="F40">
            <v>27350</v>
          </cell>
          <cell r="G40">
            <v>27290</v>
          </cell>
        </row>
        <row r="41">
          <cell r="B41">
            <v>9834</v>
          </cell>
          <cell r="C41">
            <v>4721</v>
          </cell>
          <cell r="F41">
            <v>14593</v>
          </cell>
          <cell r="G41">
            <v>5580</v>
          </cell>
        </row>
        <row r="42">
          <cell r="B42">
            <v>21486</v>
          </cell>
          <cell r="C42">
            <v>21064</v>
          </cell>
          <cell r="F42">
            <v>39871</v>
          </cell>
          <cell r="G42">
            <v>34226</v>
          </cell>
        </row>
        <row r="43">
          <cell r="B43">
            <v>13205</v>
          </cell>
          <cell r="C43">
            <v>11788</v>
          </cell>
          <cell r="F43">
            <v>22552</v>
          </cell>
          <cell r="G43">
            <v>17200</v>
          </cell>
        </row>
        <row r="44">
          <cell r="B44">
            <v>3163</v>
          </cell>
          <cell r="C44">
            <v>3027</v>
          </cell>
          <cell r="F44">
            <v>5580</v>
          </cell>
          <cell r="G44">
            <v>5580</v>
          </cell>
        </row>
        <row r="45">
          <cell r="B45">
            <v>1461</v>
          </cell>
          <cell r="C45">
            <v>1849</v>
          </cell>
          <cell r="F45">
            <v>3320</v>
          </cell>
          <cell r="G45">
            <v>3320</v>
          </cell>
        </row>
        <row r="46">
          <cell r="B46">
            <v>4674</v>
          </cell>
          <cell r="C46">
            <v>4170</v>
          </cell>
          <cell r="F46">
            <v>5580</v>
          </cell>
          <cell r="G46">
            <v>5580</v>
          </cell>
        </row>
        <row r="47">
          <cell r="B47">
            <v>2839</v>
          </cell>
          <cell r="C47">
            <v>2702</v>
          </cell>
          <cell r="F47">
            <v>5580</v>
          </cell>
          <cell r="G47">
            <v>5301</v>
          </cell>
        </row>
        <row r="48">
          <cell r="B48">
            <v>1613</v>
          </cell>
          <cell r="C48">
            <v>1522</v>
          </cell>
          <cell r="F48">
            <v>3320</v>
          </cell>
          <cell r="G48">
            <v>3320</v>
          </cell>
        </row>
        <row r="49">
          <cell r="B49">
            <v>5212</v>
          </cell>
          <cell r="C49">
            <v>5446</v>
          </cell>
          <cell r="F49">
            <v>6804</v>
          </cell>
          <cell r="G49">
            <v>8267</v>
          </cell>
        </row>
        <row r="50">
          <cell r="B50">
            <v>5388</v>
          </cell>
          <cell r="C50">
            <v>4878</v>
          </cell>
          <cell r="F50">
            <v>7760</v>
          </cell>
          <cell r="G50">
            <v>7551</v>
          </cell>
        </row>
        <row r="51">
          <cell r="B51">
            <v>1401</v>
          </cell>
          <cell r="C51">
            <v>1577</v>
          </cell>
          <cell r="F51">
            <v>2520</v>
          </cell>
          <cell r="G51">
            <v>2520</v>
          </cell>
        </row>
        <row r="52">
          <cell r="B52">
            <v>1823</v>
          </cell>
          <cell r="C52">
            <v>1777</v>
          </cell>
          <cell r="F52">
            <v>3320</v>
          </cell>
          <cell r="G52">
            <v>2520</v>
          </cell>
        </row>
        <row r="53">
          <cell r="B53">
            <v>0</v>
          </cell>
          <cell r="C53">
            <v>1135</v>
          </cell>
          <cell r="F53">
            <v>0</v>
          </cell>
          <cell r="G53">
            <v>2520</v>
          </cell>
        </row>
        <row r="54">
          <cell r="B54">
            <v>0</v>
          </cell>
          <cell r="C54">
            <v>2141</v>
          </cell>
          <cell r="F54">
            <v>0</v>
          </cell>
          <cell r="G54">
            <v>2520</v>
          </cell>
        </row>
        <row r="55">
          <cell r="B55">
            <v>0</v>
          </cell>
          <cell r="C55">
            <v>1786</v>
          </cell>
          <cell r="F55">
            <v>0</v>
          </cell>
          <cell r="G55">
            <v>2653</v>
          </cell>
        </row>
        <row r="56">
          <cell r="B56">
            <v>0</v>
          </cell>
          <cell r="C56">
            <v>2015</v>
          </cell>
          <cell r="F56">
            <v>0</v>
          </cell>
          <cell r="G56">
            <v>2520</v>
          </cell>
        </row>
        <row r="57">
          <cell r="B57">
            <v>0</v>
          </cell>
          <cell r="C57">
            <v>1930</v>
          </cell>
          <cell r="F57">
            <v>0</v>
          </cell>
          <cell r="G57">
            <v>2520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月上中旬"/>
    </sheetNames>
    <sheetDataSet>
      <sheetData sheetId="0">
        <row r="8">
          <cell r="B8">
            <v>88320</v>
          </cell>
          <cell r="C8">
            <v>82047</v>
          </cell>
          <cell r="F8">
            <v>106862</v>
          </cell>
          <cell r="G8">
            <v>103087</v>
          </cell>
        </row>
        <row r="9">
          <cell r="B9">
            <v>8311</v>
          </cell>
          <cell r="C9">
            <v>6822</v>
          </cell>
          <cell r="F9">
            <v>10000</v>
          </cell>
          <cell r="G9">
            <v>7940</v>
          </cell>
        </row>
        <row r="10">
          <cell r="B10">
            <v>16308</v>
          </cell>
          <cell r="C10">
            <v>10352</v>
          </cell>
          <cell r="F10">
            <v>20440</v>
          </cell>
          <cell r="G10">
            <v>12852</v>
          </cell>
        </row>
        <row r="11">
          <cell r="B11">
            <v>13270</v>
          </cell>
          <cell r="C11">
            <v>14507</v>
          </cell>
          <cell r="F11">
            <v>18760</v>
          </cell>
          <cell r="G11">
            <v>17930</v>
          </cell>
        </row>
        <row r="12">
          <cell r="B12">
            <v>18970</v>
          </cell>
          <cell r="C12">
            <v>16761</v>
          </cell>
          <cell r="F12">
            <v>25528</v>
          </cell>
          <cell r="G12">
            <v>21840</v>
          </cell>
        </row>
        <row r="13">
          <cell r="B13">
            <v>0</v>
          </cell>
          <cell r="C13">
            <v>6437</v>
          </cell>
          <cell r="F13">
            <v>0</v>
          </cell>
          <cell r="G13">
            <v>8202</v>
          </cell>
        </row>
        <row r="14">
          <cell r="B14">
            <v>0</v>
          </cell>
          <cell r="C14">
            <v>2108</v>
          </cell>
          <cell r="F14">
            <v>0</v>
          </cell>
          <cell r="G14">
            <v>3000</v>
          </cell>
        </row>
        <row r="15">
          <cell r="B15">
            <v>4925</v>
          </cell>
          <cell r="C15">
            <v>10634</v>
          </cell>
          <cell r="F15">
            <v>5220</v>
          </cell>
          <cell r="G15">
            <v>15540</v>
          </cell>
        </row>
        <row r="16">
          <cell r="B16">
            <v>0</v>
          </cell>
          <cell r="C16">
            <v>1450</v>
          </cell>
          <cell r="F16">
            <v>0</v>
          </cell>
          <cell r="G16">
            <v>5220</v>
          </cell>
        </row>
        <row r="17">
          <cell r="B17">
            <v>701</v>
          </cell>
          <cell r="F17">
            <v>966</v>
          </cell>
          <cell r="G17">
            <v>750</v>
          </cell>
        </row>
        <row r="19">
          <cell r="B19">
            <v>1971</v>
          </cell>
          <cell r="C19">
            <v>1937</v>
          </cell>
          <cell r="F19">
            <v>3000</v>
          </cell>
          <cell r="G19">
            <v>3000</v>
          </cell>
        </row>
        <row r="20">
          <cell r="B20">
            <v>1425</v>
          </cell>
          <cell r="C20">
            <v>2089</v>
          </cell>
          <cell r="F20">
            <v>2845</v>
          </cell>
          <cell r="G20">
            <v>3000</v>
          </cell>
        </row>
        <row r="21">
          <cell r="B21">
            <v>1833</v>
          </cell>
          <cell r="C21">
            <v>1547</v>
          </cell>
          <cell r="F21">
            <v>2910</v>
          </cell>
          <cell r="G21">
            <v>2925</v>
          </cell>
        </row>
        <row r="22">
          <cell r="B22">
            <v>5201</v>
          </cell>
          <cell r="C22">
            <v>5368</v>
          </cell>
          <cell r="F22">
            <v>6000</v>
          </cell>
          <cell r="G22">
            <v>5995</v>
          </cell>
        </row>
        <row r="23">
          <cell r="B23">
            <v>2170</v>
          </cell>
          <cell r="C23">
            <v>2623</v>
          </cell>
          <cell r="F23">
            <v>3000</v>
          </cell>
          <cell r="G23">
            <v>3000</v>
          </cell>
        </row>
        <row r="24">
          <cell r="B24">
            <v>0</v>
          </cell>
          <cell r="C24">
            <v>0</v>
          </cell>
          <cell r="F24">
            <v>0</v>
          </cell>
          <cell r="G24">
            <v>0</v>
          </cell>
        </row>
        <row r="25">
          <cell r="B25">
            <v>2401</v>
          </cell>
          <cell r="C25">
            <v>2426</v>
          </cell>
          <cell r="F25">
            <v>3000</v>
          </cell>
          <cell r="G25">
            <v>3000</v>
          </cell>
        </row>
        <row r="26">
          <cell r="B26">
            <v>2144</v>
          </cell>
          <cell r="C26">
            <v>0</v>
          </cell>
          <cell r="F26">
            <v>3000</v>
          </cell>
          <cell r="G26">
            <v>0</v>
          </cell>
        </row>
        <row r="27">
          <cell r="B27">
            <v>0</v>
          </cell>
          <cell r="C27">
            <v>2655</v>
          </cell>
          <cell r="F27">
            <v>0</v>
          </cell>
          <cell r="G27">
            <v>3000</v>
          </cell>
        </row>
        <row r="28">
          <cell r="B28">
            <v>1159</v>
          </cell>
          <cell r="C28">
            <v>1307</v>
          </cell>
          <cell r="F28">
            <v>1650</v>
          </cell>
          <cell r="G28">
            <v>1650</v>
          </cell>
        </row>
        <row r="29">
          <cell r="B29">
            <v>832</v>
          </cell>
          <cell r="C29">
            <v>771</v>
          </cell>
          <cell r="F29">
            <v>1350</v>
          </cell>
          <cell r="G29">
            <v>1350</v>
          </cell>
        </row>
        <row r="30">
          <cell r="B30">
            <v>2264</v>
          </cell>
          <cell r="C30">
            <v>2641</v>
          </cell>
          <cell r="F30">
            <v>2995</v>
          </cell>
          <cell r="G30">
            <v>3000</v>
          </cell>
        </row>
        <row r="31">
          <cell r="B31">
            <v>1843</v>
          </cell>
          <cell r="C31">
            <v>1930</v>
          </cell>
          <cell r="F31">
            <v>3000</v>
          </cell>
          <cell r="G31">
            <v>2995</v>
          </cell>
        </row>
        <row r="32">
          <cell r="B32">
            <v>2417</v>
          </cell>
          <cell r="C32">
            <v>2780</v>
          </cell>
          <cell r="F32">
            <v>3000</v>
          </cell>
          <cell r="G32">
            <v>3000</v>
          </cell>
        </row>
        <row r="33">
          <cell r="B33">
            <v>0</v>
          </cell>
          <cell r="C33">
            <v>0</v>
          </cell>
          <cell r="F33">
            <v>0</v>
          </cell>
          <cell r="G33">
            <v>0</v>
          </cell>
        </row>
        <row r="34">
          <cell r="B34">
            <v>2312</v>
          </cell>
          <cell r="C34">
            <v>2352</v>
          </cell>
          <cell r="F34">
            <v>3000</v>
          </cell>
          <cell r="G34">
            <v>3000</v>
          </cell>
        </row>
        <row r="35">
          <cell r="B35">
            <v>1590</v>
          </cell>
          <cell r="C35">
            <v>0</v>
          </cell>
          <cell r="F35">
            <v>2995</v>
          </cell>
          <cell r="G35">
            <v>0</v>
          </cell>
        </row>
        <row r="37">
          <cell r="B37">
            <v>888</v>
          </cell>
          <cell r="C37">
            <v>824</v>
          </cell>
          <cell r="F37">
            <v>1368</v>
          </cell>
          <cell r="G37">
            <v>1170</v>
          </cell>
        </row>
        <row r="38">
          <cell r="B38">
            <v>454</v>
          </cell>
          <cell r="C38">
            <v>466</v>
          </cell>
          <cell r="F38">
            <v>780</v>
          </cell>
          <cell r="G38">
            <v>780</v>
          </cell>
        </row>
        <row r="40">
          <cell r="B40">
            <v>74862</v>
          </cell>
          <cell r="C40">
            <v>71641</v>
          </cell>
          <cell r="F40">
            <v>89368</v>
          </cell>
          <cell r="G40">
            <v>89515</v>
          </cell>
        </row>
        <row r="41">
          <cell r="B41">
            <v>3006</v>
          </cell>
          <cell r="C41">
            <v>1711</v>
          </cell>
          <cell r="F41">
            <v>4319</v>
          </cell>
          <cell r="G41">
            <v>2720</v>
          </cell>
        </row>
        <row r="42">
          <cell r="B42">
            <v>9192</v>
          </cell>
          <cell r="C42">
            <v>9217</v>
          </cell>
          <cell r="F42">
            <v>10480</v>
          </cell>
          <cell r="G42">
            <v>10480</v>
          </cell>
        </row>
        <row r="43">
          <cell r="B43">
            <v>21655</v>
          </cell>
          <cell r="C43">
            <v>19761</v>
          </cell>
          <cell r="F43">
            <v>30480</v>
          </cell>
          <cell r="G43">
            <v>30279</v>
          </cell>
        </row>
        <row r="44">
          <cell r="B44">
            <v>12394</v>
          </cell>
          <cell r="C44">
            <v>9048</v>
          </cell>
          <cell r="F44">
            <v>14480</v>
          </cell>
          <cell r="G44">
            <v>16600</v>
          </cell>
        </row>
        <row r="45">
          <cell r="B45">
            <v>27809</v>
          </cell>
          <cell r="C45">
            <v>25813</v>
          </cell>
          <cell r="F45">
            <v>41347</v>
          </cell>
          <cell r="G45">
            <v>38453</v>
          </cell>
        </row>
        <row r="46">
          <cell r="B46">
            <v>19210</v>
          </cell>
          <cell r="C46">
            <v>19473</v>
          </cell>
          <cell r="F46">
            <v>22306</v>
          </cell>
          <cell r="G46">
            <v>22320</v>
          </cell>
        </row>
        <row r="47">
          <cell r="B47">
            <v>4788</v>
          </cell>
          <cell r="C47">
            <v>4563</v>
          </cell>
          <cell r="F47">
            <v>5580</v>
          </cell>
          <cell r="G47">
            <v>5580</v>
          </cell>
        </row>
        <row r="48">
          <cell r="B48">
            <v>2399</v>
          </cell>
          <cell r="C48">
            <v>2543</v>
          </cell>
          <cell r="F48">
            <v>3320</v>
          </cell>
          <cell r="G48">
            <v>3320</v>
          </cell>
        </row>
        <row r="49">
          <cell r="B49">
            <v>5289</v>
          </cell>
          <cell r="C49">
            <v>5216</v>
          </cell>
          <cell r="F49">
            <v>5580</v>
          </cell>
          <cell r="G49">
            <v>5580</v>
          </cell>
        </row>
        <row r="50">
          <cell r="B50">
            <v>2998</v>
          </cell>
          <cell r="C50">
            <v>2864</v>
          </cell>
          <cell r="F50">
            <v>5580</v>
          </cell>
          <cell r="G50">
            <v>5580</v>
          </cell>
        </row>
        <row r="51">
          <cell r="B51">
            <v>0</v>
          </cell>
          <cell r="C51">
            <v>2349</v>
          </cell>
          <cell r="F51">
            <v>0</v>
          </cell>
          <cell r="G51">
            <v>3320</v>
          </cell>
        </row>
        <row r="52">
          <cell r="B52">
            <v>3351</v>
          </cell>
          <cell r="C52">
            <v>3214</v>
          </cell>
          <cell r="F52">
            <v>5301</v>
          </cell>
          <cell r="G52">
            <v>5580</v>
          </cell>
        </row>
        <row r="53">
          <cell r="B53">
            <v>4995</v>
          </cell>
          <cell r="C53">
            <v>4926</v>
          </cell>
          <cell r="F53">
            <v>7600</v>
          </cell>
          <cell r="G53">
            <v>7633</v>
          </cell>
        </row>
        <row r="54">
          <cell r="B54">
            <v>1878</v>
          </cell>
          <cell r="C54">
            <v>1831</v>
          </cell>
          <cell r="F54">
            <v>2720</v>
          </cell>
          <cell r="G54">
            <v>2520</v>
          </cell>
        </row>
        <row r="55">
          <cell r="B55">
            <v>2167</v>
          </cell>
          <cell r="C55">
            <v>1821</v>
          </cell>
          <cell r="F55">
            <v>3320</v>
          </cell>
          <cell r="G55">
            <v>3320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月動向(20)"/>
    </sheetNames>
    <sheetDataSet>
      <sheetData sheetId="0">
        <row r="8">
          <cell r="B8">
            <v>57618</v>
          </cell>
          <cell r="C8">
            <v>59619</v>
          </cell>
          <cell r="F8">
            <v>97831</v>
          </cell>
          <cell r="G8">
            <v>99793</v>
          </cell>
        </row>
        <row r="9">
          <cell r="B9">
            <v>8816</v>
          </cell>
          <cell r="C9">
            <v>7729</v>
          </cell>
          <cell r="F9">
            <v>10000</v>
          </cell>
          <cell r="G9">
            <v>8320</v>
          </cell>
        </row>
        <row r="10">
          <cell r="B10">
            <v>10942</v>
          </cell>
          <cell r="C10">
            <v>6685</v>
          </cell>
          <cell r="F10">
            <v>23736</v>
          </cell>
          <cell r="G10">
            <v>10440</v>
          </cell>
        </row>
        <row r="11">
          <cell r="B11">
            <v>10032</v>
          </cell>
          <cell r="C11">
            <v>10999</v>
          </cell>
          <cell r="F11">
            <v>14500</v>
          </cell>
          <cell r="G11">
            <v>18600</v>
          </cell>
        </row>
        <row r="12">
          <cell r="B12">
            <v>12240</v>
          </cell>
          <cell r="C12">
            <v>10477</v>
          </cell>
          <cell r="F12">
            <v>21840</v>
          </cell>
          <cell r="G12">
            <v>21840</v>
          </cell>
        </row>
        <row r="13">
          <cell r="B13">
            <v>0</v>
          </cell>
          <cell r="C13">
            <v>0</v>
          </cell>
          <cell r="F13">
            <v>0</v>
          </cell>
          <cell r="G13">
            <v>0</v>
          </cell>
        </row>
        <row r="14">
          <cell r="B14">
            <v>0</v>
          </cell>
          <cell r="C14">
            <v>0</v>
          </cell>
          <cell r="F14">
            <v>0</v>
          </cell>
          <cell r="G14">
            <v>0</v>
          </cell>
        </row>
        <row r="15">
          <cell r="B15">
            <v>5632</v>
          </cell>
          <cell r="C15">
            <v>7758</v>
          </cell>
          <cell r="F15">
            <v>8078</v>
          </cell>
          <cell r="G15">
            <v>15920</v>
          </cell>
        </row>
        <row r="16">
          <cell r="B16">
            <v>0</v>
          </cell>
          <cell r="C16">
            <v>1744</v>
          </cell>
          <cell r="F16">
            <v>0</v>
          </cell>
          <cell r="G16">
            <v>5220</v>
          </cell>
        </row>
        <row r="18">
          <cell r="B18">
            <v>1796</v>
          </cell>
          <cell r="C18">
            <v>1811</v>
          </cell>
          <cell r="F18">
            <v>2935</v>
          </cell>
          <cell r="G18">
            <v>3000</v>
          </cell>
        </row>
        <row r="19">
          <cell r="B19">
            <v>1750</v>
          </cell>
          <cell r="C19">
            <v>2414</v>
          </cell>
          <cell r="F19">
            <v>3000</v>
          </cell>
          <cell r="G19">
            <v>2995</v>
          </cell>
        </row>
        <row r="20">
          <cell r="B20">
            <v>1453</v>
          </cell>
          <cell r="C20">
            <v>1801</v>
          </cell>
          <cell r="F20">
            <v>2900</v>
          </cell>
          <cell r="G20">
            <v>2935</v>
          </cell>
        </row>
        <row r="21">
          <cell r="B21">
            <v>4242</v>
          </cell>
          <cell r="C21">
            <v>2503</v>
          </cell>
          <cell r="F21">
            <v>6000</v>
          </cell>
          <cell r="G21">
            <v>3000</v>
          </cell>
        </row>
        <row r="22">
          <cell r="B22">
            <v>2401</v>
          </cell>
          <cell r="C22">
            <v>2384</v>
          </cell>
          <cell r="F22">
            <v>3000</v>
          </cell>
          <cell r="G22">
            <v>3000</v>
          </cell>
        </row>
        <row r="23">
          <cell r="B23">
            <v>0</v>
          </cell>
          <cell r="C23">
            <v>1118</v>
          </cell>
          <cell r="F23">
            <v>0</v>
          </cell>
          <cell r="G23">
            <v>3000</v>
          </cell>
        </row>
        <row r="24">
          <cell r="B24">
            <v>1958</v>
          </cell>
          <cell r="C24">
            <v>1418</v>
          </cell>
          <cell r="F24">
            <v>3000</v>
          </cell>
          <cell r="G24">
            <v>3000</v>
          </cell>
        </row>
        <row r="25">
          <cell r="B25">
            <v>0</v>
          </cell>
          <cell r="C25">
            <v>2323</v>
          </cell>
          <cell r="F25">
            <v>0</v>
          </cell>
          <cell r="G25">
            <v>3000</v>
          </cell>
        </row>
        <row r="26">
          <cell r="B26">
            <v>1090</v>
          </cell>
          <cell r="C26">
            <v>1166</v>
          </cell>
          <cell r="F26">
            <v>1817</v>
          </cell>
          <cell r="G26">
            <v>1667</v>
          </cell>
        </row>
        <row r="27">
          <cell r="B27">
            <v>410</v>
          </cell>
          <cell r="C27">
            <v>521</v>
          </cell>
          <cell r="F27">
            <v>1200</v>
          </cell>
          <cell r="G27">
            <v>1200</v>
          </cell>
        </row>
        <row r="28">
          <cell r="B28">
            <v>2510</v>
          </cell>
          <cell r="C28">
            <v>2653</v>
          </cell>
          <cell r="F28">
            <v>3317</v>
          </cell>
          <cell r="G28">
            <v>3150</v>
          </cell>
        </row>
        <row r="29">
          <cell r="B29">
            <v>1573</v>
          </cell>
          <cell r="C29">
            <v>1805</v>
          </cell>
          <cell r="F29">
            <v>3000</v>
          </cell>
          <cell r="G29">
            <v>3334</v>
          </cell>
        </row>
        <row r="30">
          <cell r="B30">
            <v>2536</v>
          </cell>
          <cell r="C30">
            <v>2662</v>
          </cell>
          <cell r="F30">
            <v>3317</v>
          </cell>
          <cell r="G30">
            <v>3934</v>
          </cell>
        </row>
        <row r="31">
          <cell r="B31">
            <v>0</v>
          </cell>
          <cell r="C31">
            <v>0</v>
          </cell>
          <cell r="F31">
            <v>0</v>
          </cell>
          <cell r="G31">
            <v>0</v>
          </cell>
        </row>
        <row r="32">
          <cell r="B32">
            <v>1376</v>
          </cell>
          <cell r="C32">
            <v>1669</v>
          </cell>
          <cell r="F32">
            <v>3000</v>
          </cell>
          <cell r="G32">
            <v>2995</v>
          </cell>
        </row>
        <row r="34">
          <cell r="B34">
            <v>644</v>
          </cell>
          <cell r="C34">
            <v>959</v>
          </cell>
          <cell r="F34">
            <v>1209</v>
          </cell>
          <cell r="G34">
            <v>2106</v>
          </cell>
        </row>
        <row r="35">
          <cell r="B35">
            <v>396</v>
          </cell>
          <cell r="C35">
            <v>415</v>
          </cell>
          <cell r="F35">
            <v>780</v>
          </cell>
          <cell r="G35">
            <v>741</v>
          </cell>
        </row>
        <row r="37">
          <cell r="B37">
            <v>47998</v>
          </cell>
          <cell r="C37">
            <v>49927</v>
          </cell>
          <cell r="F37">
            <v>86323</v>
          </cell>
          <cell r="G37">
            <v>84324</v>
          </cell>
        </row>
        <row r="38">
          <cell r="B38">
            <v>2723</v>
          </cell>
          <cell r="C38">
            <v>0</v>
          </cell>
          <cell r="F38">
            <v>3200</v>
          </cell>
          <cell r="G38">
            <v>0</v>
          </cell>
        </row>
        <row r="39">
          <cell r="B39">
            <v>6719</v>
          </cell>
          <cell r="C39">
            <v>7284</v>
          </cell>
          <cell r="F39">
            <v>8300</v>
          </cell>
          <cell r="G39">
            <v>10480</v>
          </cell>
        </row>
        <row r="40">
          <cell r="B40">
            <v>10114</v>
          </cell>
          <cell r="C40">
            <v>17133</v>
          </cell>
          <cell r="F40">
            <v>22638</v>
          </cell>
          <cell r="G40">
            <v>25128</v>
          </cell>
        </row>
        <row r="41">
          <cell r="B41">
            <v>7578</v>
          </cell>
          <cell r="C41">
            <v>5808</v>
          </cell>
          <cell r="F41">
            <v>14480</v>
          </cell>
          <cell r="G41">
            <v>13220</v>
          </cell>
        </row>
        <row r="42">
          <cell r="B42">
            <v>21417</v>
          </cell>
          <cell r="C42">
            <v>19442</v>
          </cell>
          <cell r="F42">
            <v>41247</v>
          </cell>
          <cell r="G42">
            <v>35201</v>
          </cell>
        </row>
        <row r="43">
          <cell r="B43">
            <v>14645</v>
          </cell>
          <cell r="C43">
            <v>11573</v>
          </cell>
          <cell r="F43">
            <v>22180</v>
          </cell>
          <cell r="G43">
            <v>20060</v>
          </cell>
        </row>
        <row r="44">
          <cell r="B44">
            <v>2590</v>
          </cell>
          <cell r="C44">
            <v>2787</v>
          </cell>
          <cell r="F44">
            <v>5580</v>
          </cell>
          <cell r="G44">
            <v>5580</v>
          </cell>
        </row>
        <row r="45">
          <cell r="B45">
            <v>0</v>
          </cell>
          <cell r="C45">
            <v>0</v>
          </cell>
          <cell r="F45">
            <v>0</v>
          </cell>
          <cell r="G45">
            <v>0</v>
          </cell>
        </row>
        <row r="46">
          <cell r="B46">
            <v>4442</v>
          </cell>
          <cell r="C46">
            <v>3772</v>
          </cell>
          <cell r="F46">
            <v>5580</v>
          </cell>
          <cell r="G46">
            <v>5580</v>
          </cell>
        </row>
        <row r="47">
          <cell r="B47">
            <v>2203</v>
          </cell>
          <cell r="C47">
            <v>2091</v>
          </cell>
          <cell r="F47">
            <v>5580</v>
          </cell>
          <cell r="G47">
            <v>5580</v>
          </cell>
        </row>
        <row r="48">
          <cell r="B48">
            <v>1800</v>
          </cell>
          <cell r="C48">
            <v>1144</v>
          </cell>
          <cell r="F48">
            <v>3320</v>
          </cell>
          <cell r="G48">
            <v>3154</v>
          </cell>
        </row>
        <row r="49">
          <cell r="B49">
            <v>2878</v>
          </cell>
          <cell r="C49">
            <v>3464</v>
          </cell>
          <cell r="F49">
            <v>5580</v>
          </cell>
          <cell r="G49">
            <v>5580</v>
          </cell>
        </row>
        <row r="50">
          <cell r="B50">
            <v>4809</v>
          </cell>
          <cell r="C50">
            <v>4029</v>
          </cell>
          <cell r="F50">
            <v>7633</v>
          </cell>
          <cell r="G50">
            <v>7693</v>
          </cell>
        </row>
        <row r="51">
          <cell r="B51">
            <v>1263</v>
          </cell>
          <cell r="C51">
            <v>1334</v>
          </cell>
          <cell r="F51">
            <v>2639</v>
          </cell>
          <cell r="G51">
            <v>2520</v>
          </cell>
        </row>
        <row r="52">
          <cell r="B52">
            <v>1495</v>
          </cell>
          <cell r="C52">
            <v>1747</v>
          </cell>
          <cell r="F52">
            <v>3320</v>
          </cell>
          <cell r="G52">
            <v>2394</v>
          </cell>
        </row>
        <row r="53">
          <cell r="B53">
            <v>0</v>
          </cell>
          <cell r="C53">
            <v>1296</v>
          </cell>
          <cell r="F53">
            <v>0</v>
          </cell>
          <cell r="G53">
            <v>2519</v>
          </cell>
        </row>
        <row r="54">
          <cell r="B54">
            <v>0</v>
          </cell>
          <cell r="C54">
            <v>1819</v>
          </cell>
          <cell r="F54">
            <v>0</v>
          </cell>
          <cell r="G54">
            <v>2520</v>
          </cell>
        </row>
        <row r="55">
          <cell r="B55">
            <v>0</v>
          </cell>
          <cell r="C55">
            <v>1768</v>
          </cell>
          <cell r="F55">
            <v>0</v>
          </cell>
          <cell r="G55">
            <v>2660</v>
          </cell>
        </row>
        <row r="56">
          <cell r="B56">
            <v>0</v>
          </cell>
          <cell r="C56">
            <v>1543</v>
          </cell>
          <cell r="F56">
            <v>0</v>
          </cell>
          <cell r="G56">
            <v>2520</v>
          </cell>
        </row>
        <row r="57">
          <cell r="B57">
            <v>0</v>
          </cell>
          <cell r="C57">
            <v>2237</v>
          </cell>
          <cell r="F57">
            <v>0</v>
          </cell>
          <cell r="G57">
            <v>2520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月動向(20)"/>
    </sheetNames>
    <sheetDataSet>
      <sheetData sheetId="0">
        <row r="8">
          <cell r="B8">
            <v>64877</v>
          </cell>
          <cell r="C8">
            <v>72495</v>
          </cell>
          <cell r="F8">
            <v>93796</v>
          </cell>
          <cell r="G8">
            <v>103755</v>
          </cell>
        </row>
        <row r="9">
          <cell r="B9">
            <v>8094</v>
          </cell>
          <cell r="C9">
            <v>7614</v>
          </cell>
          <cell r="F9">
            <v>11224</v>
          </cell>
          <cell r="G9">
            <v>9675</v>
          </cell>
        </row>
        <row r="10">
          <cell r="B10">
            <v>10870</v>
          </cell>
          <cell r="C10">
            <v>7176</v>
          </cell>
          <cell r="F10">
            <v>21943</v>
          </cell>
          <cell r="G10">
            <v>10672</v>
          </cell>
        </row>
        <row r="11">
          <cell r="B11">
            <v>10035</v>
          </cell>
          <cell r="C11">
            <v>11259</v>
          </cell>
          <cell r="F11">
            <v>13490</v>
          </cell>
          <cell r="G11">
            <v>18309</v>
          </cell>
        </row>
        <row r="12">
          <cell r="B12">
            <v>9414</v>
          </cell>
          <cell r="C12">
            <v>10197</v>
          </cell>
          <cell r="F12">
            <v>20116</v>
          </cell>
          <cell r="G12">
            <v>21840</v>
          </cell>
        </row>
        <row r="13">
          <cell r="B13">
            <v>0</v>
          </cell>
          <cell r="C13">
            <v>0</v>
          </cell>
          <cell r="F13">
            <v>0</v>
          </cell>
          <cell r="G13">
            <v>0</v>
          </cell>
        </row>
        <row r="14">
          <cell r="B14">
            <v>0</v>
          </cell>
          <cell r="C14">
            <v>0</v>
          </cell>
          <cell r="F14">
            <v>0</v>
          </cell>
          <cell r="G14">
            <v>0</v>
          </cell>
        </row>
        <row r="15">
          <cell r="B15">
            <v>3649</v>
          </cell>
          <cell r="C15">
            <v>6487</v>
          </cell>
          <cell r="F15">
            <v>4959</v>
          </cell>
          <cell r="G15">
            <v>15068</v>
          </cell>
        </row>
        <row r="16">
          <cell r="B16">
            <v>0</v>
          </cell>
          <cell r="C16">
            <v>1200</v>
          </cell>
          <cell r="F16">
            <v>0</v>
          </cell>
          <cell r="G16">
            <v>4959</v>
          </cell>
        </row>
        <row r="18">
          <cell r="B18">
            <v>1705</v>
          </cell>
          <cell r="C18">
            <v>1968</v>
          </cell>
          <cell r="F18">
            <v>2700</v>
          </cell>
          <cell r="G18">
            <v>3000</v>
          </cell>
        </row>
        <row r="19">
          <cell r="B19">
            <v>1472</v>
          </cell>
          <cell r="C19">
            <v>2325</v>
          </cell>
          <cell r="F19">
            <v>2695</v>
          </cell>
          <cell r="G19">
            <v>3150</v>
          </cell>
        </row>
        <row r="20">
          <cell r="B20">
            <v>1342</v>
          </cell>
          <cell r="C20">
            <v>1583</v>
          </cell>
          <cell r="F20">
            <v>2470</v>
          </cell>
          <cell r="G20">
            <v>2910</v>
          </cell>
        </row>
        <row r="21">
          <cell r="B21">
            <v>4488</v>
          </cell>
          <cell r="C21">
            <v>2672</v>
          </cell>
          <cell r="F21">
            <v>4770</v>
          </cell>
          <cell r="G21">
            <v>2901</v>
          </cell>
        </row>
        <row r="22">
          <cell r="B22">
            <v>3114</v>
          </cell>
          <cell r="C22">
            <v>2971</v>
          </cell>
          <cell r="F22">
            <v>3888</v>
          </cell>
          <cell r="G22">
            <v>3690</v>
          </cell>
        </row>
        <row r="23">
          <cell r="B23">
            <v>331</v>
          </cell>
          <cell r="C23">
            <v>1320</v>
          </cell>
          <cell r="F23">
            <v>1025</v>
          </cell>
          <cell r="G23">
            <v>2850</v>
          </cell>
        </row>
        <row r="24">
          <cell r="B24">
            <v>2598</v>
          </cell>
          <cell r="C24">
            <v>1856</v>
          </cell>
          <cell r="F24">
            <v>3000</v>
          </cell>
          <cell r="G24">
            <v>2850</v>
          </cell>
        </row>
        <row r="25">
          <cell r="B25">
            <v>2053</v>
          </cell>
          <cell r="C25">
            <v>0</v>
          </cell>
          <cell r="F25">
            <v>2985</v>
          </cell>
          <cell r="G25">
            <v>0</v>
          </cell>
        </row>
        <row r="26">
          <cell r="B26">
            <v>0</v>
          </cell>
          <cell r="C26">
            <v>2435</v>
          </cell>
          <cell r="F26">
            <v>0</v>
          </cell>
          <cell r="G26">
            <v>2850</v>
          </cell>
        </row>
        <row r="27">
          <cell r="B27">
            <v>1195</v>
          </cell>
          <cell r="C27">
            <v>1023</v>
          </cell>
          <cell r="F27">
            <v>1645</v>
          </cell>
          <cell r="G27">
            <v>1684</v>
          </cell>
        </row>
        <row r="28">
          <cell r="B28">
            <v>352</v>
          </cell>
          <cell r="C28">
            <v>744</v>
          </cell>
          <cell r="F28">
            <v>1050</v>
          </cell>
          <cell r="G28">
            <v>1367</v>
          </cell>
        </row>
        <row r="29">
          <cell r="B29">
            <v>2222</v>
          </cell>
          <cell r="C29">
            <v>2323</v>
          </cell>
          <cell r="F29">
            <v>2845</v>
          </cell>
          <cell r="G29">
            <v>3150</v>
          </cell>
        </row>
        <row r="30">
          <cell r="B30">
            <v>1193</v>
          </cell>
          <cell r="C30">
            <v>1561</v>
          </cell>
          <cell r="F30">
            <v>2850</v>
          </cell>
          <cell r="G30">
            <v>3000</v>
          </cell>
        </row>
        <row r="31">
          <cell r="B31">
            <v>2108</v>
          </cell>
          <cell r="C31">
            <v>2340</v>
          </cell>
          <cell r="F31">
            <v>3140</v>
          </cell>
          <cell r="G31">
            <v>3450</v>
          </cell>
        </row>
        <row r="32">
          <cell r="B32">
            <v>0</v>
          </cell>
          <cell r="C32">
            <v>0</v>
          </cell>
          <cell r="F32">
            <v>0</v>
          </cell>
          <cell r="G32">
            <v>0</v>
          </cell>
        </row>
        <row r="33">
          <cell r="B33">
            <v>1532</v>
          </cell>
          <cell r="C33">
            <v>1680</v>
          </cell>
          <cell r="F33">
            <v>2700</v>
          </cell>
          <cell r="G33">
            <v>3000</v>
          </cell>
        </row>
        <row r="34">
          <cell r="B34">
            <v>1482</v>
          </cell>
          <cell r="C34">
            <v>0</v>
          </cell>
          <cell r="F34">
            <v>2690</v>
          </cell>
          <cell r="G34">
            <v>0</v>
          </cell>
        </row>
        <row r="36">
          <cell r="B36">
            <v>1230</v>
          </cell>
          <cell r="C36">
            <v>1375</v>
          </cell>
          <cell r="F36">
            <v>2221</v>
          </cell>
          <cell r="G36">
            <v>2418</v>
          </cell>
        </row>
        <row r="37">
          <cell r="B37">
            <v>409</v>
          </cell>
          <cell r="C37">
            <v>519</v>
          </cell>
          <cell r="F37">
            <v>741</v>
          </cell>
          <cell r="G37">
            <v>780</v>
          </cell>
        </row>
        <row r="39">
          <cell r="B39">
            <v>59369</v>
          </cell>
          <cell r="C39">
            <v>60086</v>
          </cell>
          <cell r="F39">
            <v>83553</v>
          </cell>
          <cell r="G39">
            <v>85826</v>
          </cell>
        </row>
        <row r="40">
          <cell r="B40">
            <v>2688</v>
          </cell>
          <cell r="C40">
            <v>0</v>
          </cell>
          <cell r="F40">
            <v>3887</v>
          </cell>
          <cell r="G40">
            <v>0</v>
          </cell>
        </row>
        <row r="41">
          <cell r="B41">
            <v>7082</v>
          </cell>
          <cell r="C41">
            <v>7242</v>
          </cell>
          <cell r="F41">
            <v>9838</v>
          </cell>
          <cell r="G41">
            <v>13154</v>
          </cell>
        </row>
        <row r="42">
          <cell r="B42">
            <v>10111</v>
          </cell>
          <cell r="C42">
            <v>13009</v>
          </cell>
          <cell r="F42">
            <v>21755</v>
          </cell>
          <cell r="G42">
            <v>21320</v>
          </cell>
        </row>
        <row r="43">
          <cell r="B43">
            <v>7730</v>
          </cell>
          <cell r="C43">
            <v>5323</v>
          </cell>
          <cell r="F43">
            <v>13477</v>
          </cell>
          <cell r="G43">
            <v>13220</v>
          </cell>
        </row>
        <row r="44">
          <cell r="B44">
            <v>20962</v>
          </cell>
          <cell r="C44">
            <v>19031</v>
          </cell>
          <cell r="F44">
            <v>38549</v>
          </cell>
          <cell r="G44">
            <v>35381</v>
          </cell>
        </row>
        <row r="45">
          <cell r="B45">
            <v>13141</v>
          </cell>
          <cell r="C45">
            <v>10859</v>
          </cell>
          <cell r="F45">
            <v>19962</v>
          </cell>
          <cell r="G45">
            <v>20012</v>
          </cell>
        </row>
        <row r="46">
          <cell r="B46">
            <v>2770</v>
          </cell>
          <cell r="C46">
            <v>2730</v>
          </cell>
          <cell r="F46">
            <v>5301</v>
          </cell>
          <cell r="G46">
            <v>5580</v>
          </cell>
        </row>
        <row r="47">
          <cell r="B47">
            <v>0</v>
          </cell>
          <cell r="C47">
            <v>0</v>
          </cell>
          <cell r="F47">
            <v>0</v>
          </cell>
          <cell r="G47">
            <v>0</v>
          </cell>
        </row>
        <row r="48">
          <cell r="B48">
            <v>3717</v>
          </cell>
          <cell r="C48">
            <v>3755</v>
          </cell>
          <cell r="F48">
            <v>5022</v>
          </cell>
          <cell r="G48">
            <v>5580</v>
          </cell>
        </row>
        <row r="49">
          <cell r="B49">
            <v>2198</v>
          </cell>
          <cell r="C49">
            <v>2235</v>
          </cell>
          <cell r="F49">
            <v>5301</v>
          </cell>
          <cell r="G49">
            <v>5580</v>
          </cell>
        </row>
        <row r="50">
          <cell r="B50">
            <v>0</v>
          </cell>
          <cell r="C50">
            <v>1293</v>
          </cell>
          <cell r="F50">
            <v>0</v>
          </cell>
          <cell r="G50">
            <v>3320</v>
          </cell>
        </row>
        <row r="51">
          <cell r="B51">
            <v>0</v>
          </cell>
          <cell r="C51">
            <v>0</v>
          </cell>
          <cell r="F51">
            <v>0</v>
          </cell>
          <cell r="G51">
            <v>0</v>
          </cell>
        </row>
        <row r="52">
          <cell r="B52">
            <v>3729</v>
          </cell>
          <cell r="C52">
            <v>3563</v>
          </cell>
          <cell r="F52">
            <v>6848</v>
          </cell>
          <cell r="G52">
            <v>7700</v>
          </cell>
        </row>
        <row r="53">
          <cell r="B53">
            <v>1382</v>
          </cell>
          <cell r="C53">
            <v>1367</v>
          </cell>
          <cell r="F53">
            <v>2411</v>
          </cell>
          <cell r="G53">
            <v>2520</v>
          </cell>
        </row>
        <row r="54">
          <cell r="B54">
            <v>1397</v>
          </cell>
          <cell r="C54">
            <v>1344</v>
          </cell>
          <cell r="F54">
            <v>2988</v>
          </cell>
          <cell r="G54">
            <v>2520</v>
          </cell>
        </row>
        <row r="55">
          <cell r="B55">
            <v>0</v>
          </cell>
          <cell r="C55">
            <v>1122</v>
          </cell>
          <cell r="F55">
            <v>0</v>
          </cell>
          <cell r="G55">
            <v>2268</v>
          </cell>
        </row>
        <row r="56">
          <cell r="B56">
            <v>0</v>
          </cell>
          <cell r="C56">
            <v>1776</v>
          </cell>
          <cell r="F56">
            <v>0</v>
          </cell>
          <cell r="G56">
            <v>2394</v>
          </cell>
        </row>
        <row r="57">
          <cell r="B57">
            <v>0</v>
          </cell>
          <cell r="C57">
            <v>1776</v>
          </cell>
          <cell r="F57">
            <v>0</v>
          </cell>
          <cell r="G57">
            <v>2514</v>
          </cell>
        </row>
        <row r="58">
          <cell r="B58">
            <v>0</v>
          </cell>
          <cell r="C58">
            <v>1771</v>
          </cell>
          <cell r="F58">
            <v>0</v>
          </cell>
          <cell r="G58">
            <v>2268</v>
          </cell>
        </row>
        <row r="59">
          <cell r="B59">
            <v>0</v>
          </cell>
          <cell r="C59">
            <v>2067</v>
          </cell>
          <cell r="F59">
            <v>0</v>
          </cell>
          <cell r="G59">
            <v>2275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月動向(20)"/>
    </sheetNames>
    <sheetDataSet>
      <sheetData sheetId="0">
        <row r="8">
          <cell r="B8">
            <v>94929</v>
          </cell>
          <cell r="C8">
            <v>87997</v>
          </cell>
          <cell r="F8">
            <v>111805</v>
          </cell>
          <cell r="G8">
            <v>106419</v>
          </cell>
        </row>
        <row r="9">
          <cell r="B9">
            <v>14145</v>
          </cell>
          <cell r="C9">
            <v>11693</v>
          </cell>
          <cell r="F9">
            <v>15256</v>
          </cell>
          <cell r="G9">
            <v>12483</v>
          </cell>
        </row>
        <row r="10">
          <cell r="B10">
            <v>16078</v>
          </cell>
          <cell r="C10">
            <v>9479</v>
          </cell>
          <cell r="F10">
            <v>23904</v>
          </cell>
          <cell r="G10">
            <v>10792</v>
          </cell>
        </row>
        <row r="11">
          <cell r="B11">
            <v>13154</v>
          </cell>
          <cell r="C11">
            <v>14023</v>
          </cell>
          <cell r="F11">
            <v>14670</v>
          </cell>
          <cell r="G11">
            <v>17898</v>
          </cell>
        </row>
        <row r="12">
          <cell r="B12">
            <v>17269</v>
          </cell>
          <cell r="C12">
            <v>16519</v>
          </cell>
          <cell r="F12">
            <v>22277</v>
          </cell>
          <cell r="G12">
            <v>21697</v>
          </cell>
        </row>
        <row r="13">
          <cell r="B13">
            <v>0</v>
          </cell>
          <cell r="C13">
            <v>0</v>
          </cell>
          <cell r="F13">
            <v>0</v>
          </cell>
          <cell r="G13">
            <v>0</v>
          </cell>
        </row>
        <row r="14">
          <cell r="B14">
            <v>0</v>
          </cell>
          <cell r="C14">
            <v>0</v>
          </cell>
          <cell r="F14">
            <v>0</v>
          </cell>
          <cell r="G14">
            <v>0</v>
          </cell>
        </row>
        <row r="15">
          <cell r="B15">
            <v>4586</v>
          </cell>
          <cell r="C15">
            <v>10730</v>
          </cell>
          <cell r="F15">
            <v>4959</v>
          </cell>
          <cell r="G15">
            <v>14744</v>
          </cell>
        </row>
        <row r="16">
          <cell r="B16">
            <v>0</v>
          </cell>
          <cell r="C16">
            <v>2153</v>
          </cell>
          <cell r="F16">
            <v>0</v>
          </cell>
          <cell r="G16">
            <v>4959</v>
          </cell>
        </row>
        <row r="18">
          <cell r="B18">
            <v>2726</v>
          </cell>
          <cell r="C18">
            <v>2501</v>
          </cell>
          <cell r="F18">
            <v>3140</v>
          </cell>
          <cell r="G18">
            <v>4200</v>
          </cell>
        </row>
        <row r="19">
          <cell r="B19">
            <v>2275</v>
          </cell>
          <cell r="C19">
            <v>2918</v>
          </cell>
          <cell r="F19">
            <v>3285</v>
          </cell>
          <cell r="G19">
            <v>3295</v>
          </cell>
        </row>
        <row r="20">
          <cell r="B20">
            <v>2402</v>
          </cell>
          <cell r="C20">
            <v>2214</v>
          </cell>
          <cell r="F20">
            <v>2905</v>
          </cell>
          <cell r="G20">
            <v>2910</v>
          </cell>
        </row>
        <row r="21">
          <cell r="B21">
            <v>2800</v>
          </cell>
          <cell r="C21">
            <v>2877</v>
          </cell>
          <cell r="F21">
            <v>2985</v>
          </cell>
          <cell r="G21">
            <v>2901</v>
          </cell>
        </row>
        <row r="22">
          <cell r="B22">
            <v>4580</v>
          </cell>
          <cell r="C22">
            <v>4813</v>
          </cell>
          <cell r="F22">
            <v>5220</v>
          </cell>
          <cell r="G22">
            <v>5301</v>
          </cell>
        </row>
        <row r="23">
          <cell r="B23">
            <v>1910</v>
          </cell>
          <cell r="C23">
            <v>2051</v>
          </cell>
          <cell r="F23">
            <v>2830</v>
          </cell>
          <cell r="G23">
            <v>3000</v>
          </cell>
        </row>
        <row r="24">
          <cell r="B24">
            <v>2756</v>
          </cell>
          <cell r="C24">
            <v>2719</v>
          </cell>
          <cell r="F24">
            <v>3000</v>
          </cell>
          <cell r="G24">
            <v>3000</v>
          </cell>
        </row>
        <row r="25">
          <cell r="B25">
            <v>2514</v>
          </cell>
          <cell r="C25">
            <v>0</v>
          </cell>
          <cell r="F25">
            <v>2850</v>
          </cell>
          <cell r="G25">
            <v>0</v>
          </cell>
        </row>
        <row r="26">
          <cell r="B26">
            <v>0</v>
          </cell>
          <cell r="C26">
            <v>2851</v>
          </cell>
          <cell r="F26">
            <v>0</v>
          </cell>
          <cell r="G26">
            <v>3000</v>
          </cell>
        </row>
        <row r="27">
          <cell r="B27">
            <v>1362</v>
          </cell>
          <cell r="C27">
            <v>1473</v>
          </cell>
          <cell r="F27">
            <v>1650</v>
          </cell>
          <cell r="G27">
            <v>1800</v>
          </cell>
        </row>
        <row r="28">
          <cell r="B28">
            <v>968</v>
          </cell>
          <cell r="C28">
            <v>827</v>
          </cell>
          <cell r="F28">
            <v>1350</v>
          </cell>
          <cell r="G28">
            <v>1200</v>
          </cell>
        </row>
        <row r="29">
          <cell r="B29">
            <v>2737</v>
          </cell>
          <cell r="C29">
            <v>2721</v>
          </cell>
          <cell r="F29">
            <v>2990</v>
          </cell>
          <cell r="G29">
            <v>2850</v>
          </cell>
        </row>
        <row r="30">
          <cell r="B30">
            <v>2707</v>
          </cell>
          <cell r="C30">
            <v>2411</v>
          </cell>
          <cell r="F30">
            <v>2995</v>
          </cell>
          <cell r="G30">
            <v>3000</v>
          </cell>
        </row>
        <row r="31">
          <cell r="B31">
            <v>3099</v>
          </cell>
          <cell r="C31">
            <v>3315</v>
          </cell>
          <cell r="F31">
            <v>3900</v>
          </cell>
          <cell r="G31">
            <v>4045</v>
          </cell>
        </row>
        <row r="32">
          <cell r="B32">
            <v>0</v>
          </cell>
          <cell r="C32">
            <v>0</v>
          </cell>
          <cell r="F32">
            <v>0</v>
          </cell>
          <cell r="G32">
            <v>0</v>
          </cell>
        </row>
        <row r="33">
          <cell r="B33">
            <v>2639</v>
          </cell>
          <cell r="C33">
            <v>2477</v>
          </cell>
          <cell r="F33">
            <v>2990</v>
          </cell>
          <cell r="G33">
            <v>3000</v>
          </cell>
        </row>
        <row r="34">
          <cell r="B34">
            <v>2238</v>
          </cell>
          <cell r="C34">
            <v>0</v>
          </cell>
          <cell r="F34">
            <v>2995</v>
          </cell>
          <cell r="G34">
            <v>0</v>
          </cell>
        </row>
        <row r="36">
          <cell r="B36">
            <v>2303</v>
          </cell>
          <cell r="C36">
            <v>2170</v>
          </cell>
          <cell r="F36">
            <v>3321</v>
          </cell>
          <cell r="G36">
            <v>3042</v>
          </cell>
        </row>
        <row r="37">
          <cell r="B37">
            <v>608</v>
          </cell>
          <cell r="C37">
            <v>589</v>
          </cell>
          <cell r="F37">
            <v>741</v>
          </cell>
          <cell r="G37">
            <v>702</v>
          </cell>
        </row>
        <row r="39">
          <cell r="B39">
            <v>79424</v>
          </cell>
          <cell r="C39">
            <v>76409</v>
          </cell>
          <cell r="F39">
            <v>91735</v>
          </cell>
          <cell r="G39">
            <v>87111</v>
          </cell>
        </row>
        <row r="40">
          <cell r="B40">
            <v>3395</v>
          </cell>
          <cell r="C40">
            <v>0</v>
          </cell>
          <cell r="F40">
            <v>4000</v>
          </cell>
          <cell r="G40">
            <v>0</v>
          </cell>
        </row>
        <row r="41">
          <cell r="B41">
            <v>12630</v>
          </cell>
          <cell r="C41">
            <v>15239</v>
          </cell>
          <cell r="F41">
            <v>13880</v>
          </cell>
          <cell r="G41">
            <v>17728</v>
          </cell>
        </row>
        <row r="42">
          <cell r="B42">
            <v>14585</v>
          </cell>
          <cell r="C42">
            <v>17815</v>
          </cell>
          <cell r="F42">
            <v>23240</v>
          </cell>
          <cell r="G42">
            <v>21260</v>
          </cell>
        </row>
        <row r="43">
          <cell r="B43">
            <v>10967</v>
          </cell>
          <cell r="C43">
            <v>8965</v>
          </cell>
          <cell r="F43">
            <v>14480</v>
          </cell>
          <cell r="G43">
            <v>13073</v>
          </cell>
        </row>
        <row r="44">
          <cell r="B44">
            <v>29922</v>
          </cell>
          <cell r="C44">
            <v>24025</v>
          </cell>
          <cell r="F44">
            <v>41805</v>
          </cell>
          <cell r="G44">
            <v>34403</v>
          </cell>
        </row>
        <row r="45">
          <cell r="B45">
            <v>19711</v>
          </cell>
          <cell r="C45">
            <v>15606</v>
          </cell>
          <cell r="F45">
            <v>23160</v>
          </cell>
          <cell r="G45">
            <v>19057</v>
          </cell>
        </row>
        <row r="46">
          <cell r="B46">
            <v>4007</v>
          </cell>
          <cell r="C46">
            <v>3990</v>
          </cell>
          <cell r="F46">
            <v>5580</v>
          </cell>
          <cell r="G46">
            <v>5301</v>
          </cell>
        </row>
        <row r="47">
          <cell r="B47">
            <v>0</v>
          </cell>
          <cell r="C47">
            <v>0</v>
          </cell>
          <cell r="F47">
            <v>0</v>
          </cell>
          <cell r="G47">
            <v>0</v>
          </cell>
        </row>
        <row r="48">
          <cell r="B48">
            <v>5274</v>
          </cell>
          <cell r="C48">
            <v>5045</v>
          </cell>
          <cell r="F48">
            <v>5580</v>
          </cell>
          <cell r="G48">
            <v>5580</v>
          </cell>
        </row>
        <row r="49">
          <cell r="B49">
            <v>4045</v>
          </cell>
          <cell r="C49">
            <v>3478</v>
          </cell>
          <cell r="F49">
            <v>5580</v>
          </cell>
          <cell r="G49">
            <v>5300</v>
          </cell>
        </row>
        <row r="50">
          <cell r="B50">
            <v>0</v>
          </cell>
          <cell r="C50">
            <v>2153</v>
          </cell>
          <cell r="F50">
            <v>0</v>
          </cell>
          <cell r="G50">
            <v>2988</v>
          </cell>
        </row>
        <row r="51">
          <cell r="B51">
            <v>0</v>
          </cell>
          <cell r="C51">
            <v>0</v>
          </cell>
          <cell r="F51">
            <v>0</v>
          </cell>
          <cell r="G51">
            <v>0</v>
          </cell>
        </row>
        <row r="52">
          <cell r="B52">
            <v>6487</v>
          </cell>
          <cell r="C52">
            <v>5242</v>
          </cell>
          <cell r="F52">
            <v>7624</v>
          </cell>
          <cell r="G52">
            <v>7573</v>
          </cell>
        </row>
        <row r="53">
          <cell r="B53">
            <v>2082</v>
          </cell>
          <cell r="C53">
            <v>1940</v>
          </cell>
          <cell r="F53">
            <v>2527</v>
          </cell>
          <cell r="G53">
            <v>2394</v>
          </cell>
        </row>
        <row r="54">
          <cell r="B54">
            <v>2711</v>
          </cell>
          <cell r="C54">
            <v>2095</v>
          </cell>
          <cell r="F54">
            <v>3154</v>
          </cell>
          <cell r="G54">
            <v>2520</v>
          </cell>
        </row>
        <row r="55">
          <cell r="B55">
            <v>0</v>
          </cell>
          <cell r="C55">
            <v>1744</v>
          </cell>
          <cell r="F55">
            <v>0</v>
          </cell>
          <cell r="G55">
            <v>2394</v>
          </cell>
        </row>
        <row r="56">
          <cell r="B56">
            <v>0</v>
          </cell>
          <cell r="C56">
            <v>2215</v>
          </cell>
          <cell r="F56">
            <v>0</v>
          </cell>
          <cell r="G56">
            <v>2520</v>
          </cell>
        </row>
        <row r="57">
          <cell r="B57">
            <v>0</v>
          </cell>
          <cell r="C57">
            <v>2284</v>
          </cell>
          <cell r="F57">
            <v>0</v>
          </cell>
          <cell r="G57">
            <v>2648</v>
          </cell>
        </row>
        <row r="58">
          <cell r="B58">
            <v>0</v>
          </cell>
          <cell r="C58">
            <v>2341</v>
          </cell>
          <cell r="F58">
            <v>0</v>
          </cell>
          <cell r="G58">
            <v>2520</v>
          </cell>
        </row>
        <row r="59">
          <cell r="B59">
            <v>0</v>
          </cell>
          <cell r="C59">
            <v>2294</v>
          </cell>
          <cell r="F59">
            <v>0</v>
          </cell>
          <cell r="G59">
            <v>2520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月動向(20)"/>
    </sheetNames>
    <sheetDataSet>
      <sheetData sheetId="0">
        <row r="8">
          <cell r="B8">
            <v>91563</v>
          </cell>
          <cell r="C8">
            <v>91397</v>
          </cell>
          <cell r="F8">
            <v>111863</v>
          </cell>
          <cell r="G8">
            <v>107439</v>
          </cell>
        </row>
        <row r="9">
          <cell r="B9">
            <v>8825</v>
          </cell>
          <cell r="C9">
            <v>7510</v>
          </cell>
          <cell r="F9">
            <v>10000</v>
          </cell>
          <cell r="G9">
            <v>8024</v>
          </cell>
        </row>
        <row r="10">
          <cell r="B10">
            <v>18603</v>
          </cell>
          <cell r="C10">
            <v>9884</v>
          </cell>
          <cell r="F10">
            <v>22841</v>
          </cell>
          <cell r="G10">
            <v>10440</v>
          </cell>
        </row>
        <row r="11">
          <cell r="B11">
            <v>12019</v>
          </cell>
          <cell r="C11">
            <v>13129</v>
          </cell>
          <cell r="F11">
            <v>14802</v>
          </cell>
          <cell r="G11">
            <v>18053</v>
          </cell>
        </row>
        <row r="12">
          <cell r="B12">
            <v>12672</v>
          </cell>
          <cell r="C12">
            <v>12354</v>
          </cell>
          <cell r="F12">
            <v>20748</v>
          </cell>
          <cell r="G12">
            <v>21840</v>
          </cell>
        </row>
        <row r="13">
          <cell r="B13">
            <v>0</v>
          </cell>
          <cell r="C13">
            <v>6254</v>
          </cell>
          <cell r="F13">
            <v>0</v>
          </cell>
          <cell r="G13">
            <v>9330</v>
          </cell>
        </row>
        <row r="14">
          <cell r="B14">
            <v>0</v>
          </cell>
          <cell r="C14">
            <v>0</v>
          </cell>
          <cell r="F14">
            <v>0</v>
          </cell>
          <cell r="G14">
            <v>0</v>
          </cell>
        </row>
        <row r="15">
          <cell r="B15">
            <v>4721</v>
          </cell>
          <cell r="C15">
            <v>12564</v>
          </cell>
          <cell r="F15">
            <v>4959</v>
          </cell>
          <cell r="G15">
            <v>15624</v>
          </cell>
        </row>
        <row r="16">
          <cell r="B16">
            <v>0</v>
          </cell>
          <cell r="C16">
            <v>1412</v>
          </cell>
          <cell r="F16">
            <v>0</v>
          </cell>
          <cell r="G16">
            <v>4959</v>
          </cell>
        </row>
        <row r="18">
          <cell r="B18">
            <v>2044</v>
          </cell>
          <cell r="C18">
            <v>2586</v>
          </cell>
          <cell r="F18">
            <v>2850</v>
          </cell>
          <cell r="G18">
            <v>3595</v>
          </cell>
        </row>
        <row r="19">
          <cell r="B19">
            <v>2010</v>
          </cell>
          <cell r="C19">
            <v>2612</v>
          </cell>
          <cell r="F19">
            <v>2850</v>
          </cell>
          <cell r="G19">
            <v>3012</v>
          </cell>
        </row>
        <row r="20">
          <cell r="B20">
            <v>1732</v>
          </cell>
          <cell r="C20">
            <v>1698</v>
          </cell>
          <cell r="F20">
            <v>2770</v>
          </cell>
          <cell r="G20">
            <v>2775</v>
          </cell>
        </row>
        <row r="21">
          <cell r="B21">
            <v>2636</v>
          </cell>
          <cell r="C21">
            <v>2620</v>
          </cell>
          <cell r="F21">
            <v>2700</v>
          </cell>
          <cell r="G21">
            <v>2901</v>
          </cell>
        </row>
        <row r="22">
          <cell r="B22">
            <v>2633</v>
          </cell>
          <cell r="C22">
            <v>2709</v>
          </cell>
          <cell r="F22">
            <v>2695</v>
          </cell>
          <cell r="G22">
            <v>2850</v>
          </cell>
        </row>
        <row r="23">
          <cell r="B23">
            <v>1639</v>
          </cell>
          <cell r="C23">
            <v>1811</v>
          </cell>
          <cell r="F23">
            <v>3000</v>
          </cell>
          <cell r="G23">
            <v>2850</v>
          </cell>
        </row>
        <row r="24">
          <cell r="B24">
            <v>2759</v>
          </cell>
          <cell r="C24">
            <v>2303</v>
          </cell>
          <cell r="F24">
            <v>2850</v>
          </cell>
          <cell r="G24">
            <v>2850</v>
          </cell>
        </row>
        <row r="25">
          <cell r="B25">
            <v>2341</v>
          </cell>
          <cell r="C25">
            <v>0</v>
          </cell>
          <cell r="F25">
            <v>2850</v>
          </cell>
          <cell r="G25">
            <v>0</v>
          </cell>
        </row>
        <row r="26">
          <cell r="B26">
            <v>0</v>
          </cell>
          <cell r="C26">
            <v>2469</v>
          </cell>
          <cell r="F26">
            <v>0</v>
          </cell>
          <cell r="G26">
            <v>2840</v>
          </cell>
        </row>
        <row r="27">
          <cell r="B27">
            <v>1409</v>
          </cell>
          <cell r="C27">
            <v>1344</v>
          </cell>
          <cell r="F27">
            <v>1650</v>
          </cell>
          <cell r="G27">
            <v>1800</v>
          </cell>
        </row>
        <row r="28">
          <cell r="B28">
            <v>975</v>
          </cell>
          <cell r="C28">
            <v>882</v>
          </cell>
          <cell r="F28">
            <v>1340</v>
          </cell>
          <cell r="G28">
            <v>1200</v>
          </cell>
        </row>
        <row r="29">
          <cell r="B29">
            <v>2391</v>
          </cell>
          <cell r="C29">
            <v>2528</v>
          </cell>
          <cell r="F29">
            <v>2995</v>
          </cell>
          <cell r="G29">
            <v>3000</v>
          </cell>
        </row>
        <row r="30">
          <cell r="B30">
            <v>1896</v>
          </cell>
          <cell r="C30">
            <v>2056</v>
          </cell>
          <cell r="F30">
            <v>2850</v>
          </cell>
          <cell r="G30">
            <v>3000</v>
          </cell>
        </row>
        <row r="31">
          <cell r="B31">
            <v>2600</v>
          </cell>
          <cell r="C31">
            <v>2850</v>
          </cell>
          <cell r="F31">
            <v>3895</v>
          </cell>
          <cell r="G31">
            <v>3801</v>
          </cell>
        </row>
        <row r="32">
          <cell r="B32">
            <v>0</v>
          </cell>
          <cell r="C32">
            <v>0</v>
          </cell>
          <cell r="F32">
            <v>0</v>
          </cell>
          <cell r="G32">
            <v>0</v>
          </cell>
        </row>
        <row r="33">
          <cell r="B33">
            <v>2591</v>
          </cell>
          <cell r="C33">
            <v>2199</v>
          </cell>
          <cell r="F33">
            <v>2990</v>
          </cell>
          <cell r="G33">
            <v>2995</v>
          </cell>
        </row>
        <row r="34">
          <cell r="B34">
            <v>1636</v>
          </cell>
          <cell r="C34">
            <v>0</v>
          </cell>
          <cell r="F34">
            <v>2830</v>
          </cell>
          <cell r="G34">
            <v>0</v>
          </cell>
        </row>
        <row r="36">
          <cell r="B36">
            <v>1405</v>
          </cell>
          <cell r="C36">
            <v>748</v>
          </cell>
          <cell r="F36">
            <v>2067</v>
          </cell>
          <cell r="G36">
            <v>819</v>
          </cell>
        </row>
        <row r="37">
          <cell r="B37">
            <v>465</v>
          </cell>
          <cell r="C37">
            <v>465</v>
          </cell>
          <cell r="F37">
            <v>741</v>
          </cell>
          <cell r="G37">
            <v>741</v>
          </cell>
        </row>
        <row r="39">
          <cell r="B39">
            <v>77556</v>
          </cell>
          <cell r="C39">
            <v>73890</v>
          </cell>
          <cell r="F39">
            <v>87177</v>
          </cell>
          <cell r="G39">
            <v>85491</v>
          </cell>
        </row>
        <row r="40">
          <cell r="B40">
            <v>2863</v>
          </cell>
          <cell r="C40">
            <v>0</v>
          </cell>
          <cell r="F40">
            <v>4000</v>
          </cell>
          <cell r="G40">
            <v>0</v>
          </cell>
        </row>
        <row r="41">
          <cell r="B41">
            <v>7184</v>
          </cell>
          <cell r="C41">
            <v>8462</v>
          </cell>
          <cell r="F41">
            <v>8300</v>
          </cell>
          <cell r="G41">
            <v>10480</v>
          </cell>
        </row>
        <row r="42">
          <cell r="B42">
            <v>16520</v>
          </cell>
          <cell r="C42">
            <v>16010</v>
          </cell>
          <cell r="F42">
            <v>23591</v>
          </cell>
          <cell r="G42">
            <v>21041</v>
          </cell>
        </row>
        <row r="43">
          <cell r="B43">
            <v>12621</v>
          </cell>
          <cell r="C43">
            <v>8696</v>
          </cell>
          <cell r="F43">
            <v>14201</v>
          </cell>
          <cell r="G43">
            <v>12941</v>
          </cell>
        </row>
        <row r="44">
          <cell r="B44">
            <v>27964</v>
          </cell>
          <cell r="C44">
            <v>22418</v>
          </cell>
          <cell r="F44">
            <v>41272</v>
          </cell>
          <cell r="G44">
            <v>33590</v>
          </cell>
        </row>
        <row r="45">
          <cell r="B45">
            <v>15566</v>
          </cell>
          <cell r="C45">
            <v>13138</v>
          </cell>
          <cell r="F45">
            <v>19339</v>
          </cell>
          <cell r="G45">
            <v>19892</v>
          </cell>
        </row>
        <row r="46">
          <cell r="B46">
            <v>4081</v>
          </cell>
          <cell r="C46">
            <v>3961</v>
          </cell>
          <cell r="F46">
            <v>5301</v>
          </cell>
          <cell r="G46">
            <v>5580</v>
          </cell>
        </row>
        <row r="47">
          <cell r="B47">
            <v>0</v>
          </cell>
          <cell r="C47">
            <v>0</v>
          </cell>
          <cell r="F47">
            <v>0</v>
          </cell>
          <cell r="G47">
            <v>0</v>
          </cell>
        </row>
        <row r="48">
          <cell r="B48">
            <v>5107</v>
          </cell>
          <cell r="C48">
            <v>4391</v>
          </cell>
          <cell r="F48">
            <v>5580</v>
          </cell>
          <cell r="G48">
            <v>5301</v>
          </cell>
        </row>
        <row r="49">
          <cell r="B49">
            <v>2950</v>
          </cell>
          <cell r="C49">
            <v>2361</v>
          </cell>
          <cell r="F49">
            <v>5580</v>
          </cell>
          <cell r="G49">
            <v>5580</v>
          </cell>
        </row>
        <row r="50">
          <cell r="B50">
            <v>0</v>
          </cell>
          <cell r="C50">
            <v>1353</v>
          </cell>
          <cell r="F50">
            <v>0</v>
          </cell>
          <cell r="G50">
            <v>3320</v>
          </cell>
        </row>
        <row r="51">
          <cell r="B51">
            <v>0</v>
          </cell>
          <cell r="C51">
            <v>0</v>
          </cell>
          <cell r="F51">
            <v>0</v>
          </cell>
          <cell r="G51">
            <v>0</v>
          </cell>
        </row>
        <row r="52">
          <cell r="B52">
            <v>5248</v>
          </cell>
          <cell r="C52">
            <v>4107</v>
          </cell>
          <cell r="F52">
            <v>7648</v>
          </cell>
          <cell r="G52">
            <v>7303</v>
          </cell>
        </row>
        <row r="53">
          <cell r="B53">
            <v>1615</v>
          </cell>
          <cell r="C53">
            <v>1314</v>
          </cell>
          <cell r="F53">
            <v>2520</v>
          </cell>
          <cell r="G53">
            <v>2660</v>
          </cell>
        </row>
        <row r="54">
          <cell r="B54">
            <v>1820</v>
          </cell>
          <cell r="C54">
            <v>1470</v>
          </cell>
          <cell r="F54">
            <v>3320</v>
          </cell>
          <cell r="G54">
            <v>2268</v>
          </cell>
        </row>
        <row r="55">
          <cell r="B55">
            <v>0</v>
          </cell>
          <cell r="C55">
            <v>1475</v>
          </cell>
          <cell r="F55">
            <v>0</v>
          </cell>
          <cell r="G55">
            <v>2394</v>
          </cell>
        </row>
        <row r="56">
          <cell r="B56">
            <v>0</v>
          </cell>
          <cell r="C56">
            <v>1690</v>
          </cell>
          <cell r="F56">
            <v>0</v>
          </cell>
          <cell r="G56">
            <v>2394</v>
          </cell>
        </row>
        <row r="57">
          <cell r="B57">
            <v>0</v>
          </cell>
          <cell r="C57">
            <v>1997</v>
          </cell>
          <cell r="F57">
            <v>0</v>
          </cell>
          <cell r="G57">
            <v>2527</v>
          </cell>
        </row>
        <row r="58">
          <cell r="B58">
            <v>0</v>
          </cell>
          <cell r="C58">
            <v>2103</v>
          </cell>
          <cell r="F58">
            <v>0</v>
          </cell>
          <cell r="G58">
            <v>2394</v>
          </cell>
        </row>
        <row r="59">
          <cell r="B59">
            <v>0</v>
          </cell>
          <cell r="C59">
            <v>2209</v>
          </cell>
          <cell r="F59">
            <v>0</v>
          </cell>
          <cell r="G59">
            <v>2394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月動向(20)"/>
    </sheetNames>
    <sheetDataSet>
      <sheetData sheetId="0">
        <row r="8">
          <cell r="B8">
            <v>81453</v>
          </cell>
          <cell r="C8">
            <v>90305</v>
          </cell>
          <cell r="F8">
            <v>102357</v>
          </cell>
          <cell r="G8">
            <v>102896</v>
          </cell>
        </row>
        <row r="9">
          <cell r="B9">
            <v>6991</v>
          </cell>
          <cell r="C9">
            <v>6968</v>
          </cell>
          <cell r="F9">
            <v>10000</v>
          </cell>
          <cell r="G9">
            <v>7920</v>
          </cell>
        </row>
        <row r="10">
          <cell r="B10">
            <v>13020</v>
          </cell>
          <cell r="C10">
            <v>7955</v>
          </cell>
          <cell r="F10">
            <v>23106</v>
          </cell>
          <cell r="G10">
            <v>10179</v>
          </cell>
        </row>
        <row r="11">
          <cell r="B11">
            <v>11244</v>
          </cell>
          <cell r="C11">
            <v>12771</v>
          </cell>
          <cell r="F11">
            <v>14565</v>
          </cell>
          <cell r="G11">
            <v>18560</v>
          </cell>
        </row>
        <row r="12">
          <cell r="B12">
            <v>13003</v>
          </cell>
          <cell r="C12">
            <v>14615</v>
          </cell>
          <cell r="F12">
            <v>21840</v>
          </cell>
          <cell r="G12">
            <v>21840</v>
          </cell>
        </row>
        <row r="13">
          <cell r="B13">
            <v>883</v>
          </cell>
          <cell r="C13">
            <v>6533</v>
          </cell>
          <cell r="F13">
            <v>983</v>
          </cell>
          <cell r="G13">
            <v>8289</v>
          </cell>
        </row>
        <row r="14">
          <cell r="B14">
            <v>0</v>
          </cell>
          <cell r="C14">
            <v>0</v>
          </cell>
          <cell r="F14">
            <v>0</v>
          </cell>
          <cell r="G14">
            <v>0</v>
          </cell>
        </row>
        <row r="15">
          <cell r="B15">
            <v>4277</v>
          </cell>
          <cell r="C15">
            <v>7992</v>
          </cell>
          <cell r="F15">
            <v>5577</v>
          </cell>
          <cell r="G15">
            <v>15520</v>
          </cell>
        </row>
        <row r="16">
          <cell r="B16">
            <v>0</v>
          </cell>
          <cell r="C16">
            <v>1824</v>
          </cell>
          <cell r="F16">
            <v>0</v>
          </cell>
          <cell r="G16">
            <v>5220</v>
          </cell>
        </row>
        <row r="18">
          <cell r="B18">
            <v>2303</v>
          </cell>
          <cell r="C18">
            <v>2327</v>
          </cell>
          <cell r="F18">
            <v>3000</v>
          </cell>
          <cell r="G18">
            <v>2850</v>
          </cell>
        </row>
        <row r="19">
          <cell r="B19">
            <v>2170</v>
          </cell>
          <cell r="C19">
            <v>2673</v>
          </cell>
          <cell r="F19">
            <v>2995</v>
          </cell>
          <cell r="G19">
            <v>3000</v>
          </cell>
        </row>
        <row r="20">
          <cell r="B20">
            <v>2029</v>
          </cell>
          <cell r="C20">
            <v>2309</v>
          </cell>
          <cell r="F20">
            <v>2900</v>
          </cell>
          <cell r="G20">
            <v>3050</v>
          </cell>
        </row>
        <row r="21">
          <cell r="B21">
            <v>4678</v>
          </cell>
          <cell r="C21">
            <v>5162</v>
          </cell>
          <cell r="F21">
            <v>5690</v>
          </cell>
          <cell r="G21">
            <v>2901</v>
          </cell>
        </row>
        <row r="22">
          <cell r="B22">
            <v>2586</v>
          </cell>
          <cell r="C22">
            <v>2898</v>
          </cell>
          <cell r="F22">
            <v>2700</v>
          </cell>
          <cell r="G22">
            <v>3000</v>
          </cell>
        </row>
        <row r="23">
          <cell r="B23">
            <v>0</v>
          </cell>
          <cell r="C23">
            <v>0</v>
          </cell>
          <cell r="F23">
            <v>0</v>
          </cell>
          <cell r="G23">
            <v>0</v>
          </cell>
        </row>
        <row r="24">
          <cell r="B24">
            <v>2330</v>
          </cell>
          <cell r="C24">
            <v>1835</v>
          </cell>
          <cell r="F24">
            <v>2850</v>
          </cell>
          <cell r="G24">
            <v>3017</v>
          </cell>
        </row>
        <row r="25">
          <cell r="B25">
            <v>1428</v>
          </cell>
          <cell r="C25">
            <v>0</v>
          </cell>
          <cell r="F25">
            <v>2850</v>
          </cell>
          <cell r="G25">
            <v>0</v>
          </cell>
        </row>
        <row r="26">
          <cell r="B26">
            <v>0</v>
          </cell>
          <cell r="C26">
            <v>2551</v>
          </cell>
          <cell r="F26">
            <v>0</v>
          </cell>
          <cell r="G26">
            <v>3000</v>
          </cell>
        </row>
        <row r="27">
          <cell r="B27">
            <v>1078</v>
          </cell>
          <cell r="C27">
            <v>1286</v>
          </cell>
          <cell r="F27">
            <v>1800</v>
          </cell>
          <cell r="G27">
            <v>1817</v>
          </cell>
        </row>
        <row r="28">
          <cell r="B28">
            <v>673</v>
          </cell>
          <cell r="C28">
            <v>914</v>
          </cell>
          <cell r="F28">
            <v>1350</v>
          </cell>
          <cell r="G28">
            <v>1534</v>
          </cell>
        </row>
        <row r="29">
          <cell r="B29">
            <v>2287</v>
          </cell>
          <cell r="C29">
            <v>2425</v>
          </cell>
          <cell r="F29">
            <v>3145</v>
          </cell>
          <cell r="G29">
            <v>3000</v>
          </cell>
        </row>
        <row r="30">
          <cell r="B30">
            <v>2280</v>
          </cell>
          <cell r="C30">
            <v>2032</v>
          </cell>
          <cell r="F30">
            <v>2995</v>
          </cell>
          <cell r="G30">
            <v>3000</v>
          </cell>
        </row>
        <row r="31">
          <cell r="B31">
            <v>2840</v>
          </cell>
          <cell r="C31">
            <v>2885</v>
          </cell>
          <cell r="F31">
            <v>3750</v>
          </cell>
          <cell r="G31">
            <v>3900</v>
          </cell>
        </row>
        <row r="32">
          <cell r="B32">
            <v>0</v>
          </cell>
          <cell r="C32">
            <v>0</v>
          </cell>
          <cell r="F32">
            <v>0</v>
          </cell>
          <cell r="G32">
            <v>0</v>
          </cell>
        </row>
        <row r="33">
          <cell r="B33">
            <v>2288</v>
          </cell>
          <cell r="C33">
            <v>2120</v>
          </cell>
          <cell r="F33">
            <v>3150</v>
          </cell>
          <cell r="G33">
            <v>3000</v>
          </cell>
        </row>
        <row r="34">
          <cell r="B34">
            <v>1677</v>
          </cell>
          <cell r="C34">
            <v>0</v>
          </cell>
          <cell r="F34">
            <v>3000</v>
          </cell>
          <cell r="G34">
            <v>0</v>
          </cell>
        </row>
        <row r="36">
          <cell r="B36">
            <v>1034</v>
          </cell>
          <cell r="C36">
            <v>977</v>
          </cell>
          <cell r="F36">
            <v>1791</v>
          </cell>
          <cell r="G36">
            <v>1443</v>
          </cell>
        </row>
        <row r="37">
          <cell r="B37">
            <v>497</v>
          </cell>
          <cell r="C37">
            <v>551</v>
          </cell>
          <cell r="F37">
            <v>780</v>
          </cell>
          <cell r="G37">
            <v>780</v>
          </cell>
        </row>
        <row r="39">
          <cell r="B39">
            <v>74569</v>
          </cell>
          <cell r="C39">
            <v>75790</v>
          </cell>
          <cell r="F39">
            <v>88628</v>
          </cell>
          <cell r="G39">
            <v>86012</v>
          </cell>
        </row>
        <row r="40">
          <cell r="B40">
            <v>2595</v>
          </cell>
          <cell r="C40">
            <v>0</v>
          </cell>
          <cell r="F40">
            <v>4306</v>
          </cell>
          <cell r="G40">
            <v>0</v>
          </cell>
        </row>
        <row r="41">
          <cell r="B41">
            <v>6051</v>
          </cell>
          <cell r="C41">
            <v>8753</v>
          </cell>
          <cell r="F41">
            <v>8273</v>
          </cell>
          <cell r="G41">
            <v>10480</v>
          </cell>
        </row>
        <row r="42">
          <cell r="B42">
            <v>13918</v>
          </cell>
          <cell r="C42">
            <v>16953</v>
          </cell>
          <cell r="F42">
            <v>24672</v>
          </cell>
          <cell r="G42">
            <v>21848</v>
          </cell>
        </row>
        <row r="43">
          <cell r="B43">
            <v>9936</v>
          </cell>
          <cell r="C43">
            <v>7383</v>
          </cell>
          <cell r="F43">
            <v>14480</v>
          </cell>
          <cell r="G43">
            <v>13622</v>
          </cell>
        </row>
        <row r="44">
          <cell r="B44">
            <v>26937</v>
          </cell>
          <cell r="C44">
            <v>24457</v>
          </cell>
          <cell r="F44">
            <v>41706</v>
          </cell>
          <cell r="G44">
            <v>35812</v>
          </cell>
        </row>
        <row r="45">
          <cell r="B45">
            <v>16570</v>
          </cell>
          <cell r="C45">
            <v>15532</v>
          </cell>
          <cell r="F45">
            <v>22452</v>
          </cell>
          <cell r="G45">
            <v>18026</v>
          </cell>
        </row>
        <row r="46">
          <cell r="B46">
            <v>3717</v>
          </cell>
          <cell r="C46">
            <v>3978</v>
          </cell>
          <cell r="F46">
            <v>5580</v>
          </cell>
          <cell r="G46">
            <v>5580</v>
          </cell>
        </row>
        <row r="47">
          <cell r="B47">
            <v>2504</v>
          </cell>
          <cell r="C47">
            <v>2654</v>
          </cell>
          <cell r="F47">
            <v>3320</v>
          </cell>
          <cell r="G47">
            <v>3320</v>
          </cell>
        </row>
        <row r="48">
          <cell r="B48">
            <v>4598</v>
          </cell>
          <cell r="C48">
            <v>4716</v>
          </cell>
          <cell r="F48">
            <v>5580</v>
          </cell>
          <cell r="G48">
            <v>5580</v>
          </cell>
        </row>
        <row r="49">
          <cell r="B49">
            <v>2589</v>
          </cell>
          <cell r="C49">
            <v>2652</v>
          </cell>
          <cell r="F49">
            <v>5580</v>
          </cell>
          <cell r="G49">
            <v>5580</v>
          </cell>
        </row>
        <row r="50">
          <cell r="B50">
            <v>0</v>
          </cell>
          <cell r="C50">
            <v>1642</v>
          </cell>
          <cell r="F50">
            <v>0</v>
          </cell>
          <cell r="G50">
            <v>3320</v>
          </cell>
        </row>
        <row r="51">
          <cell r="B51">
            <v>2812</v>
          </cell>
          <cell r="C51">
            <v>3368</v>
          </cell>
          <cell r="F51">
            <v>5580</v>
          </cell>
          <cell r="G51">
            <v>5580</v>
          </cell>
        </row>
        <row r="52">
          <cell r="B52">
            <v>4840</v>
          </cell>
          <cell r="C52">
            <v>4755</v>
          </cell>
          <cell r="F52">
            <v>7801</v>
          </cell>
          <cell r="G52">
            <v>7693</v>
          </cell>
        </row>
        <row r="53">
          <cell r="B53">
            <v>1604</v>
          </cell>
          <cell r="C53">
            <v>1654</v>
          </cell>
          <cell r="F53">
            <v>2520</v>
          </cell>
          <cell r="G53">
            <v>2659</v>
          </cell>
        </row>
        <row r="54">
          <cell r="B54">
            <v>1790</v>
          </cell>
          <cell r="C54">
            <v>1803</v>
          </cell>
          <cell r="F54">
            <v>3320</v>
          </cell>
          <cell r="G54">
            <v>2520</v>
          </cell>
        </row>
        <row r="55">
          <cell r="B55">
            <v>0</v>
          </cell>
          <cell r="C55">
            <v>1772</v>
          </cell>
          <cell r="F55">
            <v>0</v>
          </cell>
          <cell r="G55">
            <v>2720</v>
          </cell>
        </row>
        <row r="56">
          <cell r="B56">
            <v>0</v>
          </cell>
          <cell r="C56">
            <v>2169</v>
          </cell>
          <cell r="F56">
            <v>0</v>
          </cell>
          <cell r="G56">
            <v>2520</v>
          </cell>
        </row>
        <row r="57">
          <cell r="B57">
            <v>0</v>
          </cell>
          <cell r="C57">
            <v>2288</v>
          </cell>
          <cell r="F57">
            <v>0</v>
          </cell>
          <cell r="G57">
            <v>2641</v>
          </cell>
        </row>
        <row r="58">
          <cell r="B58">
            <v>0</v>
          </cell>
          <cell r="C58">
            <v>2275</v>
          </cell>
          <cell r="F58">
            <v>0</v>
          </cell>
          <cell r="G58">
            <v>2520</v>
          </cell>
        </row>
        <row r="59">
          <cell r="B59">
            <v>0</v>
          </cell>
          <cell r="C59">
            <v>2202</v>
          </cell>
          <cell r="F59">
            <v>0</v>
          </cell>
          <cell r="G59">
            <v>2517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月動向(20)"/>
    </sheetNames>
    <sheetDataSet>
      <sheetData sheetId="0">
        <row r="8">
          <cell r="B8">
            <v>72519</v>
          </cell>
          <cell r="C8">
            <v>79050</v>
          </cell>
          <cell r="F8">
            <v>104624</v>
          </cell>
          <cell r="G8">
            <v>104723</v>
          </cell>
        </row>
        <row r="9">
          <cell r="B9">
            <v>7337</v>
          </cell>
          <cell r="C9">
            <v>5919</v>
          </cell>
          <cell r="F9">
            <v>10000</v>
          </cell>
          <cell r="G9">
            <v>7920</v>
          </cell>
        </row>
        <row r="10">
          <cell r="B10">
            <v>10485</v>
          </cell>
          <cell r="C10">
            <v>8050</v>
          </cell>
          <cell r="F10">
            <v>18120</v>
          </cell>
          <cell r="G10">
            <v>12986</v>
          </cell>
        </row>
        <row r="11">
          <cell r="B11">
            <v>11371</v>
          </cell>
          <cell r="C11">
            <v>13223</v>
          </cell>
          <cell r="F11">
            <v>14670</v>
          </cell>
          <cell r="G11">
            <v>17108</v>
          </cell>
        </row>
        <row r="12">
          <cell r="B12">
            <v>13720</v>
          </cell>
          <cell r="C12">
            <v>13364</v>
          </cell>
          <cell r="F12">
            <v>24694</v>
          </cell>
          <cell r="G12">
            <v>21840</v>
          </cell>
        </row>
        <row r="13">
          <cell r="B13">
            <v>7937</v>
          </cell>
          <cell r="C13">
            <v>6263</v>
          </cell>
          <cell r="F13">
            <v>9613</v>
          </cell>
          <cell r="G13">
            <v>8128</v>
          </cell>
        </row>
        <row r="14">
          <cell r="B14">
            <v>0</v>
          </cell>
          <cell r="C14">
            <v>1873</v>
          </cell>
          <cell r="F14">
            <v>0</v>
          </cell>
          <cell r="G14">
            <v>2850</v>
          </cell>
        </row>
        <row r="15">
          <cell r="B15">
            <v>4139</v>
          </cell>
          <cell r="C15">
            <v>7317</v>
          </cell>
          <cell r="F15">
            <v>5714</v>
          </cell>
          <cell r="G15">
            <v>15520</v>
          </cell>
        </row>
        <row r="16">
          <cell r="B16">
            <v>0</v>
          </cell>
          <cell r="C16">
            <v>1987</v>
          </cell>
          <cell r="F16">
            <v>0</v>
          </cell>
          <cell r="G16">
            <v>5220</v>
          </cell>
        </row>
        <row r="18">
          <cell r="B18">
            <v>1909</v>
          </cell>
          <cell r="C18">
            <v>1792</v>
          </cell>
          <cell r="F18">
            <v>2990</v>
          </cell>
          <cell r="G18">
            <v>2935</v>
          </cell>
        </row>
        <row r="19">
          <cell r="B19">
            <v>2054</v>
          </cell>
          <cell r="C19">
            <v>2485</v>
          </cell>
          <cell r="F19">
            <v>3000</v>
          </cell>
          <cell r="G19">
            <v>2980</v>
          </cell>
        </row>
        <row r="20">
          <cell r="B20">
            <v>2155</v>
          </cell>
          <cell r="C20">
            <v>2393</v>
          </cell>
          <cell r="F20">
            <v>2900</v>
          </cell>
          <cell r="G20">
            <v>3050</v>
          </cell>
        </row>
        <row r="21">
          <cell r="B21">
            <v>4450</v>
          </cell>
          <cell r="C21">
            <v>5141</v>
          </cell>
          <cell r="F21">
            <v>6000</v>
          </cell>
          <cell r="G21">
            <v>2901</v>
          </cell>
        </row>
        <row r="22">
          <cell r="B22">
            <v>2407</v>
          </cell>
          <cell r="C22">
            <v>2489</v>
          </cell>
          <cell r="F22">
            <v>2985</v>
          </cell>
          <cell r="G22">
            <v>3000</v>
          </cell>
        </row>
        <row r="23">
          <cell r="B23">
            <v>0</v>
          </cell>
          <cell r="C23">
            <v>0</v>
          </cell>
          <cell r="F23">
            <v>0</v>
          </cell>
          <cell r="G23">
            <v>0</v>
          </cell>
        </row>
        <row r="24">
          <cell r="B24">
            <v>2232</v>
          </cell>
          <cell r="C24">
            <v>1846</v>
          </cell>
          <cell r="F24">
            <v>2985</v>
          </cell>
          <cell r="G24">
            <v>3000</v>
          </cell>
        </row>
        <row r="25">
          <cell r="B25">
            <v>1807</v>
          </cell>
          <cell r="C25">
            <v>0</v>
          </cell>
          <cell r="F25">
            <v>2985</v>
          </cell>
          <cell r="G25">
            <v>0</v>
          </cell>
        </row>
        <row r="26">
          <cell r="B26">
            <v>0</v>
          </cell>
          <cell r="C26">
            <v>2387</v>
          </cell>
          <cell r="F26">
            <v>0</v>
          </cell>
          <cell r="G26">
            <v>3000</v>
          </cell>
        </row>
        <row r="27">
          <cell r="B27">
            <v>976</v>
          </cell>
          <cell r="C27">
            <v>1116</v>
          </cell>
          <cell r="F27">
            <v>1640</v>
          </cell>
          <cell r="G27">
            <v>1650</v>
          </cell>
        </row>
        <row r="28">
          <cell r="B28">
            <v>765</v>
          </cell>
          <cell r="C28">
            <v>844</v>
          </cell>
          <cell r="F28">
            <v>1340</v>
          </cell>
          <cell r="G28">
            <v>1340</v>
          </cell>
        </row>
        <row r="29">
          <cell r="B29">
            <v>2243</v>
          </cell>
          <cell r="C29">
            <v>2644</v>
          </cell>
          <cell r="F29">
            <v>2995</v>
          </cell>
          <cell r="G29">
            <v>3000</v>
          </cell>
        </row>
        <row r="30">
          <cell r="B30">
            <v>3130</v>
          </cell>
          <cell r="C30">
            <v>3407</v>
          </cell>
          <cell r="F30">
            <v>4195</v>
          </cell>
          <cell r="G30">
            <v>4045</v>
          </cell>
        </row>
        <row r="31">
          <cell r="B31">
            <v>2392</v>
          </cell>
          <cell r="C31">
            <v>2582</v>
          </cell>
          <cell r="F31">
            <v>3000</v>
          </cell>
          <cell r="G31">
            <v>3000</v>
          </cell>
        </row>
        <row r="32">
          <cell r="B32">
            <v>0</v>
          </cell>
          <cell r="C32">
            <v>0</v>
          </cell>
          <cell r="F32">
            <v>0</v>
          </cell>
          <cell r="G32">
            <v>0</v>
          </cell>
        </row>
        <row r="33">
          <cell r="B33">
            <v>1853</v>
          </cell>
          <cell r="C33">
            <v>1946</v>
          </cell>
          <cell r="F33">
            <v>2990</v>
          </cell>
          <cell r="G33">
            <v>2980</v>
          </cell>
        </row>
        <row r="34">
          <cell r="B34">
            <v>1864</v>
          </cell>
          <cell r="C34">
            <v>0</v>
          </cell>
          <cell r="F34">
            <v>2985</v>
          </cell>
          <cell r="G34">
            <v>0</v>
          </cell>
        </row>
        <row r="35">
          <cell r="B35">
            <v>148</v>
          </cell>
          <cell r="C35">
            <v>0</v>
          </cell>
          <cell r="F35">
            <v>150</v>
          </cell>
          <cell r="G35">
            <v>0</v>
          </cell>
        </row>
        <row r="36">
          <cell r="B36">
            <v>146</v>
          </cell>
          <cell r="C36">
            <v>0</v>
          </cell>
          <cell r="F36">
            <v>150</v>
          </cell>
          <cell r="G36">
            <v>0</v>
          </cell>
        </row>
        <row r="38">
          <cell r="B38">
            <v>705</v>
          </cell>
          <cell r="C38">
            <v>624</v>
          </cell>
          <cell r="F38">
            <v>874</v>
          </cell>
          <cell r="G38">
            <v>780</v>
          </cell>
        </row>
        <row r="39">
          <cell r="B39">
            <v>443</v>
          </cell>
          <cell r="C39">
            <v>570</v>
          </cell>
          <cell r="F39">
            <v>780</v>
          </cell>
          <cell r="G39">
            <v>780</v>
          </cell>
        </row>
        <row r="41">
          <cell r="B41">
            <v>65784</v>
          </cell>
          <cell r="C41">
            <v>66776</v>
          </cell>
          <cell r="F41">
            <v>88306</v>
          </cell>
          <cell r="G41">
            <v>89733</v>
          </cell>
        </row>
        <row r="42">
          <cell r="B42">
            <v>2844</v>
          </cell>
          <cell r="C42">
            <v>1537</v>
          </cell>
          <cell r="F42">
            <v>4318</v>
          </cell>
          <cell r="G42">
            <v>2071</v>
          </cell>
        </row>
        <row r="43">
          <cell r="B43">
            <v>5219</v>
          </cell>
          <cell r="C43">
            <v>7192</v>
          </cell>
          <cell r="F43">
            <v>8300</v>
          </cell>
          <cell r="G43">
            <v>10479</v>
          </cell>
        </row>
        <row r="44">
          <cell r="B44">
            <v>14442</v>
          </cell>
          <cell r="C44">
            <v>15905</v>
          </cell>
          <cell r="F44">
            <v>25155</v>
          </cell>
          <cell r="G44">
            <v>27560</v>
          </cell>
        </row>
        <row r="45">
          <cell r="B45">
            <v>9189</v>
          </cell>
          <cell r="C45">
            <v>6280</v>
          </cell>
          <cell r="F45">
            <v>14253</v>
          </cell>
          <cell r="G45">
            <v>13880</v>
          </cell>
        </row>
        <row r="46">
          <cell r="B46">
            <v>28301</v>
          </cell>
          <cell r="C46">
            <v>27296</v>
          </cell>
          <cell r="F46">
            <v>41370</v>
          </cell>
          <cell r="G46">
            <v>38237</v>
          </cell>
        </row>
        <row r="47">
          <cell r="B47">
            <v>17141</v>
          </cell>
          <cell r="C47">
            <v>16903</v>
          </cell>
          <cell r="F47">
            <v>22512</v>
          </cell>
          <cell r="G47">
            <v>22320</v>
          </cell>
        </row>
        <row r="48">
          <cell r="B48">
            <v>4720</v>
          </cell>
          <cell r="C48">
            <v>4000</v>
          </cell>
          <cell r="F48">
            <v>5578</v>
          </cell>
          <cell r="G48">
            <v>5580</v>
          </cell>
        </row>
        <row r="49">
          <cell r="B49">
            <v>1750</v>
          </cell>
          <cell r="C49">
            <v>2632</v>
          </cell>
          <cell r="F49">
            <v>3320</v>
          </cell>
          <cell r="G49">
            <v>3320</v>
          </cell>
        </row>
        <row r="50">
          <cell r="B50">
            <v>4869</v>
          </cell>
          <cell r="C50">
            <v>4265</v>
          </cell>
          <cell r="F50">
            <v>5580</v>
          </cell>
          <cell r="G50">
            <v>5580</v>
          </cell>
        </row>
        <row r="51">
          <cell r="B51">
            <v>2920</v>
          </cell>
          <cell r="C51">
            <v>3027</v>
          </cell>
          <cell r="F51">
            <v>5580</v>
          </cell>
          <cell r="G51">
            <v>5580</v>
          </cell>
        </row>
        <row r="52">
          <cell r="B52">
            <v>0</v>
          </cell>
          <cell r="C52">
            <v>1951</v>
          </cell>
          <cell r="F52">
            <v>0</v>
          </cell>
          <cell r="G52">
            <v>3320</v>
          </cell>
        </row>
        <row r="53">
          <cell r="B53">
            <v>3468</v>
          </cell>
          <cell r="C53">
            <v>3664</v>
          </cell>
          <cell r="F53">
            <v>5579</v>
          </cell>
          <cell r="G53">
            <v>5580</v>
          </cell>
        </row>
        <row r="54">
          <cell r="B54">
            <v>5827</v>
          </cell>
          <cell r="C54">
            <v>5318</v>
          </cell>
          <cell r="F54">
            <v>7560</v>
          </cell>
          <cell r="G54">
            <v>7760</v>
          </cell>
        </row>
        <row r="55">
          <cell r="B55">
            <v>1871</v>
          </cell>
          <cell r="C55">
            <v>1876</v>
          </cell>
          <cell r="F55">
            <v>2720</v>
          </cell>
          <cell r="G55">
            <v>2520</v>
          </cell>
        </row>
        <row r="56">
          <cell r="B56">
            <v>1966</v>
          </cell>
          <cell r="C56">
            <v>1908</v>
          </cell>
          <cell r="F56">
            <v>3320</v>
          </cell>
          <cell r="G56">
            <v>3320</v>
          </cell>
        </row>
        <row r="57">
          <cell r="B57">
            <v>0</v>
          </cell>
          <cell r="C57">
            <v>0</v>
          </cell>
          <cell r="F57">
            <v>0</v>
          </cell>
          <cell r="G57">
            <v>0</v>
          </cell>
        </row>
        <row r="58">
          <cell r="B58">
            <v>0</v>
          </cell>
          <cell r="C58">
            <v>0</v>
          </cell>
          <cell r="F58">
            <v>0</v>
          </cell>
          <cell r="G58">
            <v>0</v>
          </cell>
        </row>
        <row r="59">
          <cell r="B59">
            <v>0</v>
          </cell>
          <cell r="C59">
            <v>0</v>
          </cell>
          <cell r="F59">
            <v>0</v>
          </cell>
          <cell r="G59">
            <v>0</v>
          </cell>
        </row>
        <row r="60">
          <cell r="B60">
            <v>0</v>
          </cell>
          <cell r="C60">
            <v>0</v>
          </cell>
          <cell r="F60">
            <v>0</v>
          </cell>
          <cell r="G60">
            <v>0</v>
          </cell>
        </row>
        <row r="61">
          <cell r="B61">
            <v>0</v>
          </cell>
          <cell r="C61">
            <v>0</v>
          </cell>
          <cell r="F61">
            <v>0</v>
          </cell>
          <cell r="G61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月動向(20)"/>
    </sheetNames>
    <sheetDataSet>
      <sheetData sheetId="0">
        <row r="8">
          <cell r="B8">
            <v>71711</v>
          </cell>
          <cell r="C8">
            <v>74820</v>
          </cell>
          <cell r="F8">
            <v>104108</v>
          </cell>
          <cell r="G8">
            <v>104234</v>
          </cell>
        </row>
        <row r="9">
          <cell r="B9">
            <v>6371</v>
          </cell>
          <cell r="C9">
            <v>5309</v>
          </cell>
          <cell r="F9">
            <v>10000</v>
          </cell>
          <cell r="G9">
            <v>7925</v>
          </cell>
        </row>
        <row r="10">
          <cell r="B10">
            <v>8796</v>
          </cell>
          <cell r="C10">
            <v>6891</v>
          </cell>
          <cell r="F10">
            <v>18120</v>
          </cell>
          <cell r="G10">
            <v>13015</v>
          </cell>
        </row>
        <row r="11">
          <cell r="B11">
            <v>10708</v>
          </cell>
          <cell r="C11">
            <v>12366</v>
          </cell>
          <cell r="F11">
            <v>14500</v>
          </cell>
          <cell r="G11">
            <v>19021</v>
          </cell>
        </row>
        <row r="12">
          <cell r="B12">
            <v>12615</v>
          </cell>
          <cell r="C12">
            <v>10971</v>
          </cell>
          <cell r="F12">
            <v>24677</v>
          </cell>
          <cell r="G12">
            <v>21840</v>
          </cell>
        </row>
        <row r="13">
          <cell r="B13">
            <v>0</v>
          </cell>
          <cell r="C13">
            <v>4320</v>
          </cell>
          <cell r="F13">
            <v>0</v>
          </cell>
          <cell r="G13">
            <v>8138</v>
          </cell>
        </row>
        <row r="14">
          <cell r="B14">
            <v>2193</v>
          </cell>
          <cell r="C14">
            <v>2155</v>
          </cell>
          <cell r="F14">
            <v>2800</v>
          </cell>
          <cell r="G14">
            <v>2800</v>
          </cell>
        </row>
        <row r="15">
          <cell r="B15">
            <v>4285</v>
          </cell>
          <cell r="C15">
            <v>5817</v>
          </cell>
          <cell r="F15">
            <v>6050</v>
          </cell>
          <cell r="G15">
            <v>15525</v>
          </cell>
        </row>
        <row r="16">
          <cell r="B16">
            <v>209</v>
          </cell>
          <cell r="C16">
            <v>1200</v>
          </cell>
          <cell r="F16">
            <v>261</v>
          </cell>
          <cell r="G16">
            <v>5165</v>
          </cell>
        </row>
        <row r="18">
          <cell r="B18">
            <v>1577</v>
          </cell>
          <cell r="C18">
            <v>1577</v>
          </cell>
          <cell r="F18">
            <v>3000</v>
          </cell>
          <cell r="G18">
            <v>2955</v>
          </cell>
        </row>
        <row r="19">
          <cell r="B19">
            <v>1726</v>
          </cell>
          <cell r="C19">
            <v>2045</v>
          </cell>
          <cell r="F19">
            <v>3000</v>
          </cell>
          <cell r="G19">
            <v>2995</v>
          </cell>
        </row>
        <row r="20">
          <cell r="B20">
            <v>2101</v>
          </cell>
          <cell r="C20">
            <v>1947</v>
          </cell>
          <cell r="F20">
            <v>2900</v>
          </cell>
          <cell r="G20">
            <v>3200</v>
          </cell>
        </row>
        <row r="21">
          <cell r="B21">
            <v>3719</v>
          </cell>
          <cell r="C21">
            <v>4236</v>
          </cell>
          <cell r="F21">
            <v>5850</v>
          </cell>
          <cell r="G21">
            <v>5995</v>
          </cell>
        </row>
        <row r="22">
          <cell r="B22">
            <v>1895</v>
          </cell>
          <cell r="C22">
            <v>2001</v>
          </cell>
          <cell r="F22">
            <v>3000</v>
          </cell>
          <cell r="G22">
            <v>3000</v>
          </cell>
        </row>
        <row r="23">
          <cell r="B23">
            <v>0</v>
          </cell>
          <cell r="C23">
            <v>0</v>
          </cell>
          <cell r="F23">
            <v>0</v>
          </cell>
          <cell r="G23">
            <v>0</v>
          </cell>
        </row>
        <row r="24">
          <cell r="B24">
            <v>1817</v>
          </cell>
          <cell r="C24">
            <v>1389</v>
          </cell>
          <cell r="F24">
            <v>3000</v>
          </cell>
          <cell r="G24">
            <v>2995</v>
          </cell>
        </row>
        <row r="25">
          <cell r="B25">
            <v>1623</v>
          </cell>
          <cell r="C25">
            <v>0</v>
          </cell>
          <cell r="F25">
            <v>3000</v>
          </cell>
          <cell r="G25">
            <v>0</v>
          </cell>
        </row>
        <row r="26">
          <cell r="B26">
            <v>0</v>
          </cell>
          <cell r="C26">
            <v>2092</v>
          </cell>
          <cell r="F26">
            <v>0</v>
          </cell>
          <cell r="G26">
            <v>3000</v>
          </cell>
        </row>
        <row r="27">
          <cell r="B27">
            <v>680</v>
          </cell>
          <cell r="C27">
            <v>637</v>
          </cell>
          <cell r="F27">
            <v>1650</v>
          </cell>
          <cell r="G27">
            <v>1650</v>
          </cell>
        </row>
        <row r="28">
          <cell r="B28">
            <v>523</v>
          </cell>
          <cell r="C28">
            <v>364</v>
          </cell>
          <cell r="F28">
            <v>1350</v>
          </cell>
          <cell r="G28">
            <v>1200</v>
          </cell>
        </row>
        <row r="29">
          <cell r="B29">
            <v>1894</v>
          </cell>
          <cell r="C29">
            <v>1750</v>
          </cell>
          <cell r="F29">
            <v>2850</v>
          </cell>
          <cell r="G29">
            <v>2995</v>
          </cell>
        </row>
        <row r="30">
          <cell r="B30">
            <v>1729</v>
          </cell>
          <cell r="C30">
            <v>1688</v>
          </cell>
          <cell r="F30">
            <v>3000</v>
          </cell>
          <cell r="G30">
            <v>3000</v>
          </cell>
        </row>
        <row r="31">
          <cell r="B31">
            <v>1659</v>
          </cell>
          <cell r="C31">
            <v>2157</v>
          </cell>
          <cell r="F31">
            <v>3000</v>
          </cell>
          <cell r="G31">
            <v>3600</v>
          </cell>
        </row>
        <row r="32">
          <cell r="B32">
            <v>0</v>
          </cell>
          <cell r="C32">
            <v>0</v>
          </cell>
          <cell r="F32">
            <v>0</v>
          </cell>
          <cell r="G32">
            <v>0</v>
          </cell>
        </row>
        <row r="33">
          <cell r="B33">
            <v>1342</v>
          </cell>
          <cell r="C33">
            <v>1271</v>
          </cell>
          <cell r="F33">
            <v>3000</v>
          </cell>
          <cell r="G33">
            <v>2995</v>
          </cell>
        </row>
        <row r="34">
          <cell r="B34">
            <v>1449</v>
          </cell>
          <cell r="C34">
            <v>0</v>
          </cell>
          <cell r="F34">
            <v>2850</v>
          </cell>
          <cell r="G34">
            <v>0</v>
          </cell>
        </row>
        <row r="35">
          <cell r="B35">
            <v>0</v>
          </cell>
          <cell r="C35">
            <v>0</v>
          </cell>
          <cell r="F35">
            <v>0</v>
          </cell>
          <cell r="G35">
            <v>0</v>
          </cell>
        </row>
        <row r="36">
          <cell r="B36">
            <v>0</v>
          </cell>
          <cell r="C36">
            <v>0</v>
          </cell>
          <cell r="F36">
            <v>0</v>
          </cell>
          <cell r="G36">
            <v>0</v>
          </cell>
        </row>
        <row r="38">
          <cell r="B38">
            <v>469</v>
          </cell>
          <cell r="C38">
            <v>481</v>
          </cell>
          <cell r="F38">
            <v>989</v>
          </cell>
          <cell r="G38">
            <v>780</v>
          </cell>
        </row>
        <row r="39">
          <cell r="B39">
            <v>399</v>
          </cell>
          <cell r="C39">
            <v>443</v>
          </cell>
          <cell r="F39">
            <v>780</v>
          </cell>
          <cell r="G39">
            <v>780</v>
          </cell>
        </row>
        <row r="41">
          <cell r="B41">
            <v>57728</v>
          </cell>
          <cell r="C41">
            <v>60369</v>
          </cell>
          <cell r="F41">
            <v>88546</v>
          </cell>
          <cell r="G41">
            <v>88324</v>
          </cell>
        </row>
        <row r="42">
          <cell r="B42">
            <v>2596</v>
          </cell>
          <cell r="C42">
            <v>1493</v>
          </cell>
          <cell r="F42">
            <v>4304</v>
          </cell>
          <cell r="G42">
            <v>2719</v>
          </cell>
        </row>
        <row r="43">
          <cell r="B43">
            <v>4406</v>
          </cell>
          <cell r="C43">
            <v>6836</v>
          </cell>
          <cell r="F43">
            <v>8300</v>
          </cell>
          <cell r="G43">
            <v>10480</v>
          </cell>
        </row>
        <row r="44">
          <cell r="B44">
            <v>10828</v>
          </cell>
          <cell r="C44">
            <v>13777</v>
          </cell>
          <cell r="F44">
            <v>24484</v>
          </cell>
          <cell r="G44">
            <v>27574</v>
          </cell>
        </row>
        <row r="45">
          <cell r="B45">
            <v>7184</v>
          </cell>
          <cell r="C45">
            <v>4546</v>
          </cell>
          <cell r="F45">
            <v>14479</v>
          </cell>
          <cell r="G45">
            <v>14152</v>
          </cell>
        </row>
        <row r="46">
          <cell r="B46">
            <v>24732</v>
          </cell>
          <cell r="C46">
            <v>23899</v>
          </cell>
          <cell r="F46">
            <v>41247</v>
          </cell>
          <cell r="G46">
            <v>38187</v>
          </cell>
        </row>
        <row r="47">
          <cell r="B47">
            <v>13357</v>
          </cell>
          <cell r="C47">
            <v>13785</v>
          </cell>
          <cell r="F47">
            <v>22180</v>
          </cell>
          <cell r="G47">
            <v>22320</v>
          </cell>
        </row>
        <row r="48">
          <cell r="B48">
            <v>4402</v>
          </cell>
          <cell r="C48">
            <v>4854</v>
          </cell>
          <cell r="F48">
            <v>5580</v>
          </cell>
          <cell r="G48">
            <v>5580</v>
          </cell>
        </row>
        <row r="49">
          <cell r="B49">
            <v>2587</v>
          </cell>
          <cell r="C49">
            <v>2906</v>
          </cell>
          <cell r="F49">
            <v>3320</v>
          </cell>
          <cell r="G49">
            <v>3320</v>
          </cell>
        </row>
        <row r="50">
          <cell r="B50">
            <v>4649</v>
          </cell>
          <cell r="C50">
            <v>4575</v>
          </cell>
          <cell r="F50">
            <v>5580</v>
          </cell>
          <cell r="G50">
            <v>5580</v>
          </cell>
        </row>
        <row r="51">
          <cell r="B51">
            <v>3017</v>
          </cell>
          <cell r="C51">
            <v>3023</v>
          </cell>
          <cell r="F51">
            <v>5580</v>
          </cell>
          <cell r="G51">
            <v>5580</v>
          </cell>
        </row>
        <row r="52">
          <cell r="B52">
            <v>0</v>
          </cell>
          <cell r="C52">
            <v>1080</v>
          </cell>
          <cell r="F52">
            <v>0</v>
          </cell>
          <cell r="G52">
            <v>3320</v>
          </cell>
        </row>
        <row r="53">
          <cell r="B53">
            <v>3233</v>
          </cell>
          <cell r="C53">
            <v>2674</v>
          </cell>
          <cell r="F53">
            <v>5578</v>
          </cell>
          <cell r="G53">
            <v>5578</v>
          </cell>
        </row>
        <row r="54">
          <cell r="B54">
            <v>4293</v>
          </cell>
          <cell r="C54">
            <v>3601</v>
          </cell>
          <cell r="F54">
            <v>7600</v>
          </cell>
          <cell r="G54">
            <v>7644</v>
          </cell>
        </row>
        <row r="55">
          <cell r="B55">
            <v>1505</v>
          </cell>
          <cell r="C55">
            <v>1129</v>
          </cell>
          <cell r="F55">
            <v>2720</v>
          </cell>
          <cell r="G55">
            <v>2527</v>
          </cell>
        </row>
        <row r="56">
          <cell r="B56">
            <v>1311</v>
          </cell>
          <cell r="C56">
            <v>1102</v>
          </cell>
          <cell r="F56">
            <v>3320</v>
          </cell>
          <cell r="G56">
            <v>3320</v>
          </cell>
        </row>
        <row r="57">
          <cell r="B57">
            <v>0</v>
          </cell>
          <cell r="C57">
            <v>0</v>
          </cell>
          <cell r="F57">
            <v>0</v>
          </cell>
          <cell r="G57">
            <v>0</v>
          </cell>
        </row>
        <row r="58">
          <cell r="B58">
            <v>0</v>
          </cell>
          <cell r="C58">
            <v>0</v>
          </cell>
          <cell r="F58">
            <v>0</v>
          </cell>
          <cell r="G58">
            <v>0</v>
          </cell>
        </row>
        <row r="59">
          <cell r="B59">
            <v>0</v>
          </cell>
          <cell r="C59">
            <v>0</v>
          </cell>
          <cell r="F59">
            <v>0</v>
          </cell>
          <cell r="G59">
            <v>0</v>
          </cell>
        </row>
        <row r="60">
          <cell r="B60">
            <v>0</v>
          </cell>
          <cell r="C60">
            <v>0</v>
          </cell>
          <cell r="F60">
            <v>0</v>
          </cell>
          <cell r="G60">
            <v>0</v>
          </cell>
        </row>
        <row r="61">
          <cell r="B61">
            <v>0</v>
          </cell>
          <cell r="C61">
            <v>0</v>
          </cell>
          <cell r="F61">
            <v>0</v>
          </cell>
          <cell r="G61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月動向(20)"/>
    </sheetNames>
    <sheetDataSet>
      <sheetData sheetId="0">
        <row r="8">
          <cell r="B8">
            <v>70165</v>
          </cell>
          <cell r="C8">
            <v>66013</v>
          </cell>
          <cell r="F8">
            <v>104326</v>
          </cell>
          <cell r="G8">
            <v>102610</v>
          </cell>
        </row>
        <row r="9">
          <cell r="B9">
            <v>6803</v>
          </cell>
          <cell r="C9">
            <v>6435</v>
          </cell>
          <cell r="F9">
            <v>11827</v>
          </cell>
          <cell r="G9">
            <v>10852</v>
          </cell>
        </row>
        <row r="10">
          <cell r="B10">
            <v>10792</v>
          </cell>
          <cell r="C10">
            <v>6758</v>
          </cell>
          <cell r="F10">
            <v>18642</v>
          </cell>
          <cell r="G10">
            <v>13149</v>
          </cell>
        </row>
        <row r="11">
          <cell r="B11">
            <v>9071</v>
          </cell>
          <cell r="C11">
            <v>11135</v>
          </cell>
          <cell r="F11">
            <v>14510</v>
          </cell>
          <cell r="G11">
            <v>18303</v>
          </cell>
        </row>
        <row r="12">
          <cell r="B12">
            <v>12447</v>
          </cell>
          <cell r="C12">
            <v>11389</v>
          </cell>
          <cell r="F12">
            <v>24740</v>
          </cell>
          <cell r="G12">
            <v>20748</v>
          </cell>
        </row>
        <row r="13">
          <cell r="B13">
            <v>0</v>
          </cell>
          <cell r="C13">
            <v>6009</v>
          </cell>
          <cell r="F13">
            <v>0</v>
          </cell>
          <cell r="G13">
            <v>8097</v>
          </cell>
        </row>
        <row r="14">
          <cell r="B14">
            <v>1331</v>
          </cell>
          <cell r="C14">
            <v>1555</v>
          </cell>
          <cell r="F14">
            <v>2800</v>
          </cell>
          <cell r="G14">
            <v>2660</v>
          </cell>
        </row>
        <row r="15">
          <cell r="B15">
            <v>3359</v>
          </cell>
          <cell r="C15">
            <v>7731</v>
          </cell>
          <cell r="F15">
            <v>5302</v>
          </cell>
          <cell r="G15">
            <v>16364</v>
          </cell>
        </row>
        <row r="16">
          <cell r="B16">
            <v>0</v>
          </cell>
          <cell r="C16">
            <v>1197</v>
          </cell>
          <cell r="F16">
            <v>0</v>
          </cell>
          <cell r="G16">
            <v>5122</v>
          </cell>
        </row>
        <row r="18">
          <cell r="B18">
            <v>1760</v>
          </cell>
          <cell r="C18">
            <v>1423</v>
          </cell>
          <cell r="F18">
            <v>2990</v>
          </cell>
          <cell r="G18">
            <v>2960</v>
          </cell>
        </row>
        <row r="19">
          <cell r="B19">
            <v>1549</v>
          </cell>
          <cell r="C19">
            <v>1748</v>
          </cell>
          <cell r="F19">
            <v>2990</v>
          </cell>
          <cell r="G19">
            <v>3000</v>
          </cell>
        </row>
        <row r="20">
          <cell r="B20">
            <v>1628</v>
          </cell>
          <cell r="C20">
            <v>1344</v>
          </cell>
          <cell r="F20">
            <v>2900</v>
          </cell>
          <cell r="G20">
            <v>2900</v>
          </cell>
        </row>
        <row r="21">
          <cell r="B21">
            <v>3810</v>
          </cell>
          <cell r="C21">
            <v>4563</v>
          </cell>
          <cell r="F21">
            <v>5985</v>
          </cell>
          <cell r="G21">
            <v>5840</v>
          </cell>
        </row>
        <row r="22">
          <cell r="B22">
            <v>2076</v>
          </cell>
          <cell r="C22">
            <v>2272</v>
          </cell>
          <cell r="F22">
            <v>2985</v>
          </cell>
          <cell r="G22">
            <v>2850</v>
          </cell>
        </row>
        <row r="23">
          <cell r="B23">
            <v>0</v>
          </cell>
          <cell r="C23">
            <v>0</v>
          </cell>
          <cell r="F23">
            <v>0</v>
          </cell>
          <cell r="G23">
            <v>0</v>
          </cell>
        </row>
        <row r="24">
          <cell r="B24">
            <v>1475</v>
          </cell>
          <cell r="C24">
            <v>1286</v>
          </cell>
          <cell r="F24">
            <v>2990</v>
          </cell>
          <cell r="G24">
            <v>3000</v>
          </cell>
        </row>
        <row r="25">
          <cell r="B25">
            <v>1070</v>
          </cell>
          <cell r="C25">
            <v>0</v>
          </cell>
          <cell r="F25">
            <v>2995</v>
          </cell>
          <cell r="G25">
            <v>0</v>
          </cell>
        </row>
        <row r="26">
          <cell r="B26">
            <v>0</v>
          </cell>
          <cell r="C26">
            <v>1709</v>
          </cell>
          <cell r="F26">
            <v>0</v>
          </cell>
          <cell r="G26">
            <v>2995</v>
          </cell>
        </row>
        <row r="27">
          <cell r="B27">
            <v>1088</v>
          </cell>
          <cell r="C27">
            <v>958</v>
          </cell>
          <cell r="F27">
            <v>1795</v>
          </cell>
          <cell r="G27">
            <v>1650</v>
          </cell>
        </row>
        <row r="28">
          <cell r="B28">
            <v>547</v>
          </cell>
          <cell r="C28">
            <v>568</v>
          </cell>
          <cell r="F28">
            <v>1200</v>
          </cell>
          <cell r="G28">
            <v>1350</v>
          </cell>
        </row>
        <row r="29">
          <cell r="B29">
            <v>1902</v>
          </cell>
          <cell r="C29">
            <v>2146</v>
          </cell>
          <cell r="F29">
            <v>2980</v>
          </cell>
          <cell r="G29">
            <v>2835</v>
          </cell>
        </row>
        <row r="30">
          <cell r="B30">
            <v>1430</v>
          </cell>
          <cell r="C30">
            <v>1599</v>
          </cell>
          <cell r="F30">
            <v>2995</v>
          </cell>
          <cell r="G30">
            <v>2980</v>
          </cell>
        </row>
        <row r="31">
          <cell r="B31">
            <v>1765</v>
          </cell>
          <cell r="C31">
            <v>1936</v>
          </cell>
          <cell r="F31">
            <v>2990</v>
          </cell>
          <cell r="G31">
            <v>2995</v>
          </cell>
        </row>
        <row r="32">
          <cell r="B32">
            <v>0</v>
          </cell>
          <cell r="C32">
            <v>0</v>
          </cell>
          <cell r="F32">
            <v>0</v>
          </cell>
          <cell r="G32">
            <v>0</v>
          </cell>
        </row>
        <row r="33">
          <cell r="B33">
            <v>1509</v>
          </cell>
          <cell r="C33">
            <v>1425</v>
          </cell>
          <cell r="F33">
            <v>2990</v>
          </cell>
          <cell r="G33">
            <v>3000</v>
          </cell>
        </row>
        <row r="34">
          <cell r="B34">
            <v>1516</v>
          </cell>
          <cell r="C34">
            <v>0</v>
          </cell>
          <cell r="F34">
            <v>2995</v>
          </cell>
          <cell r="G34">
            <v>0</v>
          </cell>
        </row>
        <row r="35">
          <cell r="B35">
            <v>0</v>
          </cell>
          <cell r="C35">
            <v>0</v>
          </cell>
          <cell r="F35">
            <v>0</v>
          </cell>
          <cell r="G35">
            <v>0</v>
          </cell>
        </row>
        <row r="36">
          <cell r="B36">
            <v>0</v>
          </cell>
          <cell r="C36">
            <v>0</v>
          </cell>
          <cell r="F36">
            <v>0</v>
          </cell>
          <cell r="G36">
            <v>0</v>
          </cell>
        </row>
        <row r="38">
          <cell r="B38">
            <v>1033</v>
          </cell>
          <cell r="C38">
            <v>844</v>
          </cell>
          <cell r="F38">
            <v>1485</v>
          </cell>
          <cell r="G38">
            <v>1326</v>
          </cell>
        </row>
        <row r="39">
          <cell r="B39">
            <v>492</v>
          </cell>
          <cell r="C39">
            <v>480</v>
          </cell>
          <cell r="F39">
            <v>791</v>
          </cell>
          <cell r="G39">
            <v>780</v>
          </cell>
        </row>
        <row r="41">
          <cell r="B41">
            <v>54186</v>
          </cell>
          <cell r="C41">
            <v>54349</v>
          </cell>
          <cell r="F41">
            <v>87441</v>
          </cell>
          <cell r="G41">
            <v>88123</v>
          </cell>
        </row>
        <row r="42">
          <cell r="B42">
            <v>3006</v>
          </cell>
          <cell r="C42">
            <v>1571</v>
          </cell>
          <cell r="F42">
            <v>4308</v>
          </cell>
          <cell r="G42">
            <v>2720</v>
          </cell>
        </row>
        <row r="43">
          <cell r="B43">
            <v>4668</v>
          </cell>
          <cell r="C43">
            <v>8565</v>
          </cell>
          <cell r="F43">
            <v>10253</v>
          </cell>
          <cell r="G43">
            <v>12712</v>
          </cell>
        </row>
        <row r="44">
          <cell r="B44">
            <v>13521</v>
          </cell>
          <cell r="C44">
            <v>15422</v>
          </cell>
          <cell r="F44">
            <v>24890</v>
          </cell>
          <cell r="G44">
            <v>27559</v>
          </cell>
        </row>
        <row r="45">
          <cell r="B45">
            <v>8422</v>
          </cell>
          <cell r="C45">
            <v>6144</v>
          </cell>
          <cell r="F45">
            <v>14480</v>
          </cell>
          <cell r="G45">
            <v>13880</v>
          </cell>
        </row>
        <row r="46">
          <cell r="B46">
            <v>19280</v>
          </cell>
          <cell r="C46">
            <v>19489</v>
          </cell>
          <cell r="F46">
            <v>41240</v>
          </cell>
          <cell r="G46">
            <v>38453</v>
          </cell>
        </row>
        <row r="47">
          <cell r="B47">
            <v>14366</v>
          </cell>
          <cell r="C47">
            <v>14095</v>
          </cell>
          <cell r="F47">
            <v>22316</v>
          </cell>
          <cell r="G47">
            <v>21762</v>
          </cell>
        </row>
        <row r="48">
          <cell r="B48">
            <v>2973</v>
          </cell>
          <cell r="C48">
            <v>3362</v>
          </cell>
          <cell r="F48">
            <v>5580</v>
          </cell>
          <cell r="G48">
            <v>5580</v>
          </cell>
        </row>
        <row r="49">
          <cell r="B49">
            <v>1574</v>
          </cell>
          <cell r="C49">
            <v>1602</v>
          </cell>
          <cell r="F49">
            <v>3320</v>
          </cell>
          <cell r="G49">
            <v>3320</v>
          </cell>
        </row>
        <row r="50">
          <cell r="B50">
            <v>3943</v>
          </cell>
          <cell r="C50">
            <v>4061</v>
          </cell>
          <cell r="F50">
            <v>5301</v>
          </cell>
          <cell r="G50">
            <v>5580</v>
          </cell>
        </row>
        <row r="51">
          <cell r="B51">
            <v>2511</v>
          </cell>
          <cell r="C51">
            <v>2892</v>
          </cell>
          <cell r="F51">
            <v>5579</v>
          </cell>
          <cell r="G51">
            <v>5579</v>
          </cell>
        </row>
        <row r="52">
          <cell r="B52">
            <v>0</v>
          </cell>
          <cell r="C52">
            <v>1294</v>
          </cell>
          <cell r="F52">
            <v>0</v>
          </cell>
          <cell r="G52">
            <v>3320</v>
          </cell>
        </row>
        <row r="53">
          <cell r="B53">
            <v>2190</v>
          </cell>
          <cell r="C53">
            <v>2055</v>
          </cell>
          <cell r="F53">
            <v>5578</v>
          </cell>
          <cell r="G53">
            <v>5574</v>
          </cell>
        </row>
        <row r="54">
          <cell r="B54">
            <v>4744</v>
          </cell>
          <cell r="C54">
            <v>4218</v>
          </cell>
          <cell r="F54">
            <v>7560</v>
          </cell>
          <cell r="G54">
            <v>7760</v>
          </cell>
        </row>
        <row r="55">
          <cell r="B55">
            <v>1580</v>
          </cell>
          <cell r="C55">
            <v>1614</v>
          </cell>
          <cell r="F55">
            <v>2720</v>
          </cell>
          <cell r="G55">
            <v>2527</v>
          </cell>
        </row>
        <row r="56">
          <cell r="B56">
            <v>1817</v>
          </cell>
          <cell r="C56">
            <v>1850</v>
          </cell>
          <cell r="F56">
            <v>3320</v>
          </cell>
          <cell r="G56">
            <v>3320</v>
          </cell>
        </row>
        <row r="57">
          <cell r="B57">
            <v>0</v>
          </cell>
          <cell r="C57">
            <v>0</v>
          </cell>
          <cell r="F57">
            <v>0</v>
          </cell>
          <cell r="G57">
            <v>0</v>
          </cell>
        </row>
        <row r="58">
          <cell r="B58">
            <v>0</v>
          </cell>
          <cell r="C58">
            <v>0</v>
          </cell>
          <cell r="F58">
            <v>0</v>
          </cell>
          <cell r="G58">
            <v>0</v>
          </cell>
        </row>
        <row r="59">
          <cell r="B59">
            <v>0</v>
          </cell>
          <cell r="C59">
            <v>0</v>
          </cell>
          <cell r="F59">
            <v>0</v>
          </cell>
          <cell r="G59">
            <v>0</v>
          </cell>
        </row>
        <row r="60">
          <cell r="B60">
            <v>0</v>
          </cell>
          <cell r="C60">
            <v>0</v>
          </cell>
          <cell r="F60">
            <v>0</v>
          </cell>
          <cell r="G60">
            <v>0</v>
          </cell>
        </row>
        <row r="61">
          <cell r="B61">
            <v>0</v>
          </cell>
          <cell r="C61">
            <v>0</v>
          </cell>
          <cell r="F61">
            <v>0</v>
          </cell>
          <cell r="G6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B4" sqref="B4"/>
    </sheetView>
  </sheetViews>
  <sheetFormatPr defaultRowHeight="12" x14ac:dyDescent="0.4"/>
  <cols>
    <col min="1" max="2" width="10.25" style="2" bestFit="1" customWidth="1"/>
    <col min="3" max="3" width="10.375" style="2" bestFit="1" customWidth="1"/>
    <col min="4" max="4" width="9.375" style="2" bestFit="1" customWidth="1"/>
    <col min="5" max="5" width="9.125" style="2" customWidth="1"/>
    <col min="6" max="16384" width="9" style="2"/>
  </cols>
  <sheetData>
    <row r="1" spans="1:9" ht="21" customHeight="1" x14ac:dyDescent="0.4">
      <c r="A1" s="2" t="s">
        <v>254</v>
      </c>
      <c r="B1" s="272" t="s">
        <v>69</v>
      </c>
    </row>
    <row r="2" spans="1:9" ht="21" customHeight="1" x14ac:dyDescent="0.4">
      <c r="A2" s="230" t="s">
        <v>0</v>
      </c>
      <c r="B2" s="229" t="s">
        <v>12</v>
      </c>
      <c r="C2" s="229"/>
      <c r="D2" s="229"/>
      <c r="E2" s="229" t="s">
        <v>74</v>
      </c>
      <c r="F2" s="229"/>
      <c r="G2" s="229"/>
      <c r="H2" s="229"/>
    </row>
    <row r="3" spans="1:9" ht="21" customHeight="1" x14ac:dyDescent="0.4">
      <c r="A3" s="231"/>
      <c r="B3" s="3" t="s">
        <v>1</v>
      </c>
      <c r="C3" s="4" t="s">
        <v>71</v>
      </c>
      <c r="D3" s="5" t="s">
        <v>2</v>
      </c>
      <c r="E3" s="3" t="s">
        <v>4</v>
      </c>
      <c r="F3" s="4" t="s">
        <v>3</v>
      </c>
      <c r="G3" s="4" t="s">
        <v>5</v>
      </c>
      <c r="H3" s="5" t="s">
        <v>6</v>
      </c>
    </row>
    <row r="4" spans="1:9" ht="21" customHeight="1" x14ac:dyDescent="0.4">
      <c r="A4" s="12" t="s">
        <v>11</v>
      </c>
      <c r="B4" s="222">
        <f>'４月(月間)'!$B$6</f>
        <v>510705</v>
      </c>
      <c r="C4" s="226">
        <f>'４月(月間)'!$F$6</f>
        <v>732634</v>
      </c>
      <c r="D4" s="189">
        <f>B4/C4</f>
        <v>0.69708067056674961</v>
      </c>
      <c r="E4" s="6" t="s">
        <v>7</v>
      </c>
      <c r="F4" s="7" t="s">
        <v>8</v>
      </c>
      <c r="G4" s="7" t="s">
        <v>9</v>
      </c>
      <c r="H4" s="8" t="s">
        <v>10</v>
      </c>
    </row>
    <row r="5" spans="1:9" ht="21" customHeight="1" x14ac:dyDescent="0.4">
      <c r="A5" s="13" t="s">
        <v>13</v>
      </c>
      <c r="B5" s="228">
        <f>'５月(月間)'!$B$6</f>
        <v>450273</v>
      </c>
      <c r="C5" s="225">
        <f>'５月(月間)'!$F$6</f>
        <v>762328</v>
      </c>
      <c r="D5" s="190">
        <f t="shared" ref="D5:D15" si="0">B5/C5</f>
        <v>0.59065520353443657</v>
      </c>
      <c r="E5" s="9" t="s">
        <v>14</v>
      </c>
      <c r="F5" s="10" t="s">
        <v>15</v>
      </c>
      <c r="G5" s="10" t="s">
        <v>16</v>
      </c>
      <c r="H5" s="11" t="s">
        <v>17</v>
      </c>
    </row>
    <row r="6" spans="1:9" ht="21" customHeight="1" x14ac:dyDescent="0.4">
      <c r="A6" s="13" t="s">
        <v>18</v>
      </c>
      <c r="B6" s="228">
        <f>'６月(月間)'!$B$6</f>
        <v>445345</v>
      </c>
      <c r="C6" s="227">
        <f>'６月(月間)'!$F$6</f>
        <v>697517</v>
      </c>
      <c r="D6" s="190">
        <f t="shared" si="0"/>
        <v>0.63847189387498804</v>
      </c>
      <c r="E6" s="9" t="s">
        <v>19</v>
      </c>
      <c r="F6" s="10" t="s">
        <v>20</v>
      </c>
      <c r="G6" s="10" t="s">
        <v>21</v>
      </c>
      <c r="H6" s="11" t="s">
        <v>22</v>
      </c>
    </row>
    <row r="7" spans="1:9" ht="21" customHeight="1" x14ac:dyDescent="0.4">
      <c r="A7" s="13" t="s">
        <v>23</v>
      </c>
      <c r="B7" s="228">
        <f>'７月(月間)'!$B$6</f>
        <v>494397</v>
      </c>
      <c r="C7" s="227">
        <f>'７月(月間)'!$F$6</f>
        <v>718509</v>
      </c>
      <c r="D7" s="190">
        <f t="shared" si="0"/>
        <v>0.6880874143538912</v>
      </c>
      <c r="E7" s="9" t="s">
        <v>24</v>
      </c>
      <c r="F7" s="10" t="s">
        <v>25</v>
      </c>
      <c r="G7" s="10" t="s">
        <v>26</v>
      </c>
      <c r="H7" s="11" t="s">
        <v>27</v>
      </c>
    </row>
    <row r="8" spans="1:9" ht="21" customHeight="1" x14ac:dyDescent="0.4">
      <c r="A8" s="13" t="s">
        <v>28</v>
      </c>
      <c r="B8" s="224">
        <f>'８月(月間)'!$B$6</f>
        <v>647949</v>
      </c>
      <c r="C8" s="223">
        <f>'８月(月間)'!$F$6</f>
        <v>792529</v>
      </c>
      <c r="D8" s="190">
        <f t="shared" si="0"/>
        <v>0.81757134439244494</v>
      </c>
      <c r="E8" s="9" t="s">
        <v>29</v>
      </c>
      <c r="F8" s="10" t="s">
        <v>30</v>
      </c>
      <c r="G8" s="10" t="s">
        <v>31</v>
      </c>
      <c r="H8" s="11" t="s">
        <v>32</v>
      </c>
    </row>
    <row r="9" spans="1:9" ht="21" customHeight="1" x14ac:dyDescent="0.4">
      <c r="A9" s="13" t="s">
        <v>33</v>
      </c>
      <c r="B9" s="221">
        <f>'９月(月間)'!$B$6</f>
        <v>555009</v>
      </c>
      <c r="C9" s="223">
        <f>'９月(月間)'!$F$6</f>
        <v>707781</v>
      </c>
      <c r="D9" s="190">
        <f t="shared" si="0"/>
        <v>0.78415357292721899</v>
      </c>
      <c r="E9" s="9" t="s">
        <v>34</v>
      </c>
      <c r="F9" s="10" t="s">
        <v>35</v>
      </c>
      <c r="G9" s="10" t="s">
        <v>36</v>
      </c>
      <c r="H9" s="11" t="s">
        <v>37</v>
      </c>
    </row>
    <row r="10" spans="1:9" ht="21" customHeight="1" x14ac:dyDescent="0.4">
      <c r="A10" s="13" t="s">
        <v>66</v>
      </c>
      <c r="B10" s="221">
        <f>'10月(月間)'!$B$6</f>
        <v>535743</v>
      </c>
      <c r="C10" s="225">
        <f>'10月(月間)'!$F$6</f>
        <v>744678</v>
      </c>
      <c r="D10" s="190">
        <f t="shared" si="0"/>
        <v>0.71942906867129153</v>
      </c>
      <c r="E10" s="9" t="s">
        <v>53</v>
      </c>
      <c r="F10" s="10" t="s">
        <v>56</v>
      </c>
      <c r="G10" s="10" t="s">
        <v>57</v>
      </c>
      <c r="H10" s="11" t="s">
        <v>58</v>
      </c>
    </row>
    <row r="11" spans="1:9" ht="21" customHeight="1" x14ac:dyDescent="0.4">
      <c r="A11" s="13" t="s">
        <v>67</v>
      </c>
      <c r="B11" s="224">
        <f>'11月(月間)'!$B$6</f>
        <v>513061</v>
      </c>
      <c r="C11" s="224">
        <f>'11月(月間)'!$F$6</f>
        <v>741790</v>
      </c>
      <c r="D11" s="190">
        <f t="shared" si="0"/>
        <v>0.69165262405802186</v>
      </c>
      <c r="E11" s="9" t="s">
        <v>54</v>
      </c>
      <c r="F11" s="10" t="s">
        <v>59</v>
      </c>
      <c r="G11" s="10" t="s">
        <v>60</v>
      </c>
      <c r="H11" s="11" t="s">
        <v>61</v>
      </c>
    </row>
    <row r="12" spans="1:9" ht="21" customHeight="1" x14ac:dyDescent="0.4">
      <c r="A12" s="13" t="s">
        <v>68</v>
      </c>
      <c r="B12" s="221">
        <f>'12月(月間)'!$B$6</f>
        <v>503193</v>
      </c>
      <c r="C12" s="221">
        <f>'12月(月間)'!$F$6</f>
        <v>756723</v>
      </c>
      <c r="D12" s="190">
        <f t="shared" si="0"/>
        <v>0.66496326925440352</v>
      </c>
      <c r="E12" s="9" t="s">
        <v>55</v>
      </c>
      <c r="F12" s="10" t="s">
        <v>62</v>
      </c>
      <c r="G12" s="10" t="s">
        <v>63</v>
      </c>
      <c r="H12" s="253" t="s">
        <v>64</v>
      </c>
      <c r="I12" s="254"/>
    </row>
    <row r="13" spans="1:9" ht="21" customHeight="1" x14ac:dyDescent="0.4">
      <c r="A13" s="13" t="s">
        <v>38</v>
      </c>
      <c r="B13" s="221">
        <f>'１月(月間)'!$B$6</f>
        <v>464862</v>
      </c>
      <c r="C13" s="221">
        <f>'１月(月間)'!$F$6</f>
        <v>753461</v>
      </c>
      <c r="D13" s="190">
        <f t="shared" si="0"/>
        <v>0.61696889420952117</v>
      </c>
      <c r="E13" s="9" t="s">
        <v>41</v>
      </c>
      <c r="F13" s="10" t="s">
        <v>44</v>
      </c>
      <c r="G13" s="10" t="s">
        <v>45</v>
      </c>
      <c r="H13" s="11" t="s">
        <v>46</v>
      </c>
      <c r="I13" s="254"/>
    </row>
    <row r="14" spans="1:9" ht="21" customHeight="1" x14ac:dyDescent="0.4">
      <c r="A14" s="13" t="s">
        <v>39</v>
      </c>
      <c r="B14" s="221">
        <f>'２月(月間)'!$B$6</f>
        <v>509769</v>
      </c>
      <c r="C14" s="221">
        <f>'２月(月間)'!$F$6</f>
        <v>708024</v>
      </c>
      <c r="D14" s="190">
        <f t="shared" si="0"/>
        <v>0.7199883054811701</v>
      </c>
      <c r="E14" s="9" t="s">
        <v>42</v>
      </c>
      <c r="F14" s="10" t="s">
        <v>47</v>
      </c>
      <c r="G14" s="10" t="s">
        <v>48</v>
      </c>
      <c r="H14" s="11" t="s">
        <v>49</v>
      </c>
      <c r="I14" s="254"/>
    </row>
    <row r="15" spans="1:9" ht="21" customHeight="1" thickBot="1" x14ac:dyDescent="0.45">
      <c r="A15" s="14" t="s">
        <v>40</v>
      </c>
      <c r="B15" s="219">
        <f>'３月(月間)'!$B$6</f>
        <v>600022</v>
      </c>
      <c r="C15" s="220">
        <f>'３月(月間)'!$F$6</f>
        <v>784794</v>
      </c>
      <c r="D15" s="191">
        <f t="shared" si="0"/>
        <v>0.76455987176252627</v>
      </c>
      <c r="E15" s="255" t="s">
        <v>43</v>
      </c>
      <c r="F15" s="256" t="s">
        <v>50</v>
      </c>
      <c r="G15" s="256" t="s">
        <v>51</v>
      </c>
      <c r="H15" s="257" t="s">
        <v>52</v>
      </c>
      <c r="I15" s="254"/>
    </row>
    <row r="16" spans="1:9" ht="23.25" customHeight="1" thickTop="1" x14ac:dyDescent="0.4">
      <c r="A16" s="88" t="s">
        <v>65</v>
      </c>
      <c r="B16" s="192">
        <f>SUM(B4:B15)</f>
        <v>6230328</v>
      </c>
      <c r="C16" s="193">
        <f>SUM(C4:C15)</f>
        <v>8900768</v>
      </c>
      <c r="D16" s="194">
        <f t="shared" ref="D16" si="1">B16/C16</f>
        <v>0.69997645147025511</v>
      </c>
      <c r="E16" s="217" t="s">
        <v>72</v>
      </c>
      <c r="F16" s="15"/>
      <c r="G16" s="15"/>
      <c r="H16" s="15"/>
    </row>
    <row r="17" spans="5:5" ht="17.25" customHeight="1" x14ac:dyDescent="0.4">
      <c r="E17" s="218" t="s">
        <v>73</v>
      </c>
    </row>
  </sheetData>
  <mergeCells count="3">
    <mergeCell ref="E2:H2"/>
    <mergeCell ref="B2:D2"/>
    <mergeCell ref="A2:A3"/>
  </mergeCells>
  <phoneticPr fontId="3"/>
  <hyperlinks>
    <hyperlink ref="E4" location="'4月（月間）'!A1" display="４月月間"/>
    <hyperlink ref="F4" location="'4月（上旬）'!A1" display="４月上旬"/>
    <hyperlink ref="G4" location="'4月（中旬）'!A1" display="４月中旬"/>
    <hyperlink ref="H4" location="'4月（下旬）'!A1" display="４月下旬"/>
    <hyperlink ref="E5" location="'５月（月間）'!A1" display="５月月間"/>
    <hyperlink ref="F5" location="'５月(上旬)'!A1" display="５月上旬"/>
    <hyperlink ref="G5" location="'５月(中旬)'!A1" display="５月中旬"/>
    <hyperlink ref="H5" location="'５月(下旬)'!A1" display="５月下旬"/>
    <hyperlink ref="E6" location="'６月(月間)'!A1" display="６月月間"/>
    <hyperlink ref="F6" location="'６月(上旬)'!A1" display="６月上旬"/>
    <hyperlink ref="G6" location="'６月(中旬)'!A1" display="６月中旬"/>
    <hyperlink ref="H6" location="'６月(下旬)'!A1" display="６月下旬"/>
    <hyperlink ref="E7" location="'７月(月間)'!A1" display="７月月間"/>
    <hyperlink ref="F7" location="'７月(上旬)'!A1" display="７月上旬"/>
    <hyperlink ref="G7" location="'７月(中旬)'!A1" display="７月中旬"/>
    <hyperlink ref="H7" location="'７月(下旬)'!A1" display="７月下旬"/>
    <hyperlink ref="E8" location="'８月(月間)'!A1" display="８月月間"/>
    <hyperlink ref="F8" location="'８月(上旬)'!A1" display="８月上旬"/>
    <hyperlink ref="G8" location="'８月(中旬)'!A1" display="８月中旬"/>
    <hyperlink ref="H8" location="'８月(下旬)'!A1" display="８月下旬"/>
    <hyperlink ref="E9" location="'９月(月間)'!A1" display="９月月間"/>
    <hyperlink ref="F9" location="'９月(上旬)'!A1" display="９月上旬"/>
    <hyperlink ref="G9" location="'９月(中旬)'!A1" display="９月中旬"/>
    <hyperlink ref="H9" location="'９月(下旬)'!A1" display="９月下旬"/>
    <hyperlink ref="E10" location="'10月(月間)'!A1" display="10月月間"/>
    <hyperlink ref="F10" location="'10月(上旬)'!A1" display="10月上旬"/>
    <hyperlink ref="G10" location="'10月(中旬)'!A1" display="10月中旬"/>
    <hyperlink ref="H10" location="'10月(下旬)'!A1" display="10月下旬"/>
    <hyperlink ref="H11" location="'11月（下旬）'!A1" display="11月下旬"/>
    <hyperlink ref="E11" location="'11月（月間）'!A1" display="11月月間"/>
    <hyperlink ref="F11" location="'11月（上旬）'!A1" display="11月上旬"/>
    <hyperlink ref="G11" location="'11月（中旬）'!A1" display="11月中旬"/>
    <hyperlink ref="E12" location="'12月（月間）'!A1" display="12月月間"/>
    <hyperlink ref="F12" location="'12月（上旬）'!A1" display="12月上旬"/>
    <hyperlink ref="G12" location="'12月（中旬）'!A1" display="12月中旬"/>
    <hyperlink ref="H12" location="'12月（下旬）'!A1" display="12月下旬"/>
    <hyperlink ref="E13:H15" location="'１月(月間)'!A1" display="１月月間"/>
    <hyperlink ref="F13" location="'１月(上旬)'!A1" display="１月上旬"/>
    <hyperlink ref="G13" location="'１月(中旬)'!A1" display="１月中旬"/>
    <hyperlink ref="H13" location="'１月(下旬)'!A1" display="１月下旬"/>
    <hyperlink ref="E14" location="'２月(月間)'!A1" display="２月月間"/>
    <hyperlink ref="F14" location="'２月(上旬)'!A1" display="２月上旬"/>
    <hyperlink ref="G14" location="'２月(中旬)'!A1" display="２月中旬"/>
    <hyperlink ref="H14" location="'２月(下旬)'!A1" display="２月下旬"/>
    <hyperlink ref="E15" location="'３月(月間)'!A1" display="３月月間"/>
    <hyperlink ref="F15" location="'３月(上旬)'!A1" display="３月上旬"/>
    <hyperlink ref="G15" location="'３月(中旬)'!A1" display="３月中旬"/>
    <hyperlink ref="H15" location="'３月(下旬)'!A1" display="３月下旬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63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.75" style="19" customWidth="1"/>
    <col min="2" max="3" width="11.25" style="50" customWidth="1"/>
    <col min="4" max="5" width="11.25" style="19" customWidth="1"/>
    <col min="6" max="7" width="11.25" style="50" customWidth="1"/>
    <col min="8" max="9" width="11.25" style="19" customWidth="1"/>
    <col min="10" max="11" width="11.25" style="50" customWidth="1"/>
    <col min="12" max="12" width="11.25" style="19" customWidth="1"/>
    <col min="13" max="13" width="9" style="19" bestFit="1" customWidth="1"/>
    <col min="14" max="14" width="6.5" style="19" bestFit="1" customWidth="1"/>
    <col min="15" max="16384" width="15.75" style="19"/>
  </cols>
  <sheetData>
    <row r="1" spans="1:46" s="1" customFormat="1" ht="17.25" customHeight="1" x14ac:dyDescent="0.4">
      <c r="A1" s="266" t="str">
        <f>'h19'!A1</f>
        <v>平成19年度</v>
      </c>
      <c r="B1" s="267"/>
      <c r="C1" s="267"/>
      <c r="D1" s="267"/>
      <c r="E1" s="268" t="str">
        <f ca="1">RIGHT(CELL("filename",$A$1),LEN(CELL("filename",$A$1))-FIND("]",CELL("filename",$A$1)))</f>
        <v>６月(月間)</v>
      </c>
      <c r="F1" s="269" t="s">
        <v>70</v>
      </c>
      <c r="G1" s="270"/>
      <c r="H1" s="270"/>
      <c r="I1" s="271"/>
      <c r="J1" s="270"/>
      <c r="K1" s="270"/>
      <c r="L1" s="271"/>
      <c r="M1" s="258"/>
      <c r="N1" s="258"/>
      <c r="O1" s="258"/>
      <c r="P1" s="258"/>
      <c r="Q1" s="258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</row>
    <row r="2" spans="1:46" x14ac:dyDescent="0.4">
      <c r="A2" s="240"/>
      <c r="B2" s="260" t="s">
        <v>89</v>
      </c>
      <c r="C2" s="261"/>
      <c r="D2" s="261"/>
      <c r="E2" s="262"/>
      <c r="F2" s="260" t="s">
        <v>175</v>
      </c>
      <c r="G2" s="261"/>
      <c r="H2" s="261"/>
      <c r="I2" s="262"/>
      <c r="J2" s="260" t="s">
        <v>174</v>
      </c>
      <c r="K2" s="261"/>
      <c r="L2" s="262"/>
    </row>
    <row r="3" spans="1:46" x14ac:dyDescent="0.4">
      <c r="A3" s="232"/>
      <c r="B3" s="235"/>
      <c r="C3" s="236"/>
      <c r="D3" s="236"/>
      <c r="E3" s="237"/>
      <c r="F3" s="235"/>
      <c r="G3" s="236"/>
      <c r="H3" s="236"/>
      <c r="I3" s="237"/>
      <c r="J3" s="235"/>
      <c r="K3" s="236"/>
      <c r="L3" s="237"/>
    </row>
    <row r="4" spans="1:46" x14ac:dyDescent="0.4">
      <c r="A4" s="232"/>
      <c r="B4" s="233" t="s">
        <v>104</v>
      </c>
      <c r="C4" s="233" t="s">
        <v>192</v>
      </c>
      <c r="D4" s="232" t="s">
        <v>88</v>
      </c>
      <c r="E4" s="232"/>
      <c r="F4" s="238" t="str">
        <f>+B4</f>
        <v>(07'6/1～30)</v>
      </c>
      <c r="G4" s="238" t="str">
        <f>+C4</f>
        <v>(06'6/1～30)</v>
      </c>
      <c r="H4" s="232" t="s">
        <v>88</v>
      </c>
      <c r="I4" s="232"/>
      <c r="J4" s="238" t="str">
        <f>+B4</f>
        <v>(07'6/1～30)</v>
      </c>
      <c r="K4" s="238" t="str">
        <f>+C4</f>
        <v>(06'6/1～30)</v>
      </c>
      <c r="L4" s="239" t="s">
        <v>86</v>
      </c>
    </row>
    <row r="5" spans="1:46" s="53" customFormat="1" x14ac:dyDescent="0.4">
      <c r="A5" s="232"/>
      <c r="B5" s="234"/>
      <c r="C5" s="234"/>
      <c r="D5" s="108" t="s">
        <v>87</v>
      </c>
      <c r="E5" s="108" t="s">
        <v>86</v>
      </c>
      <c r="F5" s="238"/>
      <c r="G5" s="238"/>
      <c r="H5" s="108" t="s">
        <v>87</v>
      </c>
      <c r="I5" s="108" t="s">
        <v>86</v>
      </c>
      <c r="J5" s="238"/>
      <c r="K5" s="238"/>
      <c r="L5" s="240"/>
    </row>
    <row r="6" spans="1:46" s="46" customFormat="1" x14ac:dyDescent="0.4">
      <c r="A6" s="200" t="s">
        <v>97</v>
      </c>
      <c r="B6" s="100">
        <f>+B7+B37+B59</f>
        <v>445345</v>
      </c>
      <c r="C6" s="100">
        <f>+C7+C37+C59</f>
        <v>434906</v>
      </c>
      <c r="D6" s="64">
        <f t="shared" ref="D6:D37" si="0">+B6/C6</f>
        <v>1.0240028879803911</v>
      </c>
      <c r="E6" s="65">
        <f t="shared" ref="E6:E37" si="1">+B6-C6</f>
        <v>10439</v>
      </c>
      <c r="F6" s="100">
        <f>+F7+F37+F59</f>
        <v>697517</v>
      </c>
      <c r="G6" s="100">
        <f>+G7+G37+G59</f>
        <v>695761</v>
      </c>
      <c r="H6" s="64">
        <f t="shared" ref="H6:H37" si="2">+F6/G6</f>
        <v>1.0025238551744062</v>
      </c>
      <c r="I6" s="65">
        <f t="shared" ref="I6:I37" si="3">+F6-G6</f>
        <v>1756</v>
      </c>
      <c r="J6" s="64">
        <f t="shared" ref="J6:J37" si="4">+B6/F6</f>
        <v>0.63847189387498804</v>
      </c>
      <c r="K6" s="64">
        <f t="shared" ref="K6:K37" si="5">+C6/G6</f>
        <v>0.6250795891117783</v>
      </c>
      <c r="L6" s="78">
        <f t="shared" ref="L6:L37" si="6">+J6-K6</f>
        <v>1.3392304763209739E-2</v>
      </c>
    </row>
    <row r="7" spans="1:46" s="46" customFormat="1" x14ac:dyDescent="0.4">
      <c r="A7" s="200" t="s">
        <v>85</v>
      </c>
      <c r="B7" s="100">
        <f>+B8+B18+B34</f>
        <v>212615</v>
      </c>
      <c r="C7" s="100">
        <f>+C8+C18+C34</f>
        <v>213069</v>
      </c>
      <c r="D7" s="64">
        <f t="shared" si="0"/>
        <v>0.99786923484880485</v>
      </c>
      <c r="E7" s="65">
        <f t="shared" si="1"/>
        <v>-454</v>
      </c>
      <c r="F7" s="100">
        <f>+F8+F18+F34</f>
        <v>322805</v>
      </c>
      <c r="G7" s="100">
        <f>+G8+G18+G34</f>
        <v>335914</v>
      </c>
      <c r="H7" s="64">
        <f t="shared" si="2"/>
        <v>0.96097513053936423</v>
      </c>
      <c r="I7" s="65">
        <f t="shared" si="3"/>
        <v>-13109</v>
      </c>
      <c r="J7" s="64">
        <f t="shared" si="4"/>
        <v>0.65864841003082353</v>
      </c>
      <c r="K7" s="64">
        <f t="shared" si="5"/>
        <v>0.63429627821406664</v>
      </c>
      <c r="L7" s="78">
        <f t="shared" si="6"/>
        <v>2.4352131816756883E-2</v>
      </c>
    </row>
    <row r="8" spans="1:46" x14ac:dyDescent="0.4">
      <c r="A8" s="108" t="s">
        <v>92</v>
      </c>
      <c r="B8" s="106">
        <f>SUM(B9:B17)</f>
        <v>173414</v>
      </c>
      <c r="C8" s="106">
        <f>SUM(C9:C17)</f>
        <v>169014</v>
      </c>
      <c r="D8" s="76">
        <f t="shared" si="0"/>
        <v>1.0260333463500064</v>
      </c>
      <c r="E8" s="62">
        <f t="shared" si="1"/>
        <v>4400</v>
      </c>
      <c r="F8" s="106">
        <f>SUM(F9:F17)</f>
        <v>265156</v>
      </c>
      <c r="G8" s="106">
        <f>SUM(G9:G17)</f>
        <v>270661</v>
      </c>
      <c r="H8" s="76">
        <f t="shared" si="2"/>
        <v>0.97966090423075358</v>
      </c>
      <c r="I8" s="62">
        <f t="shared" si="3"/>
        <v>-5505</v>
      </c>
      <c r="J8" s="76">
        <f t="shared" si="4"/>
        <v>0.65400745221680823</v>
      </c>
      <c r="K8" s="76">
        <f t="shared" si="5"/>
        <v>0.62444903403150065</v>
      </c>
      <c r="L8" s="75">
        <f t="shared" si="6"/>
        <v>2.9558418185307578E-2</v>
      </c>
    </row>
    <row r="9" spans="1:46" x14ac:dyDescent="0.4">
      <c r="A9" s="204" t="s">
        <v>83</v>
      </c>
      <c r="B9" s="163">
        <v>97606</v>
      </c>
      <c r="C9" s="163">
        <v>99455</v>
      </c>
      <c r="D9" s="70">
        <f t="shared" si="0"/>
        <v>0.98140867729123726</v>
      </c>
      <c r="E9" s="71">
        <f t="shared" si="1"/>
        <v>-1849</v>
      </c>
      <c r="F9" s="163">
        <v>148052</v>
      </c>
      <c r="G9" s="163">
        <v>150871</v>
      </c>
      <c r="H9" s="70">
        <f t="shared" si="2"/>
        <v>0.98131516328519064</v>
      </c>
      <c r="I9" s="71">
        <f t="shared" si="3"/>
        <v>-2819</v>
      </c>
      <c r="J9" s="70">
        <f t="shared" si="4"/>
        <v>0.65926836516899467</v>
      </c>
      <c r="K9" s="70">
        <f t="shared" si="5"/>
        <v>0.659205546460221</v>
      </c>
      <c r="L9" s="69">
        <f t="shared" si="6"/>
        <v>6.2818708773670906E-5</v>
      </c>
    </row>
    <row r="10" spans="1:46" x14ac:dyDescent="0.4">
      <c r="A10" s="202" t="s">
        <v>84</v>
      </c>
      <c r="B10" s="155">
        <v>13447</v>
      </c>
      <c r="C10" s="155">
        <v>11323</v>
      </c>
      <c r="D10" s="72">
        <f t="shared" si="0"/>
        <v>1.1875827960787777</v>
      </c>
      <c r="E10" s="59">
        <f t="shared" si="1"/>
        <v>2124</v>
      </c>
      <c r="F10" s="155">
        <v>15000</v>
      </c>
      <c r="G10" s="155">
        <v>12120</v>
      </c>
      <c r="H10" s="72">
        <f t="shared" si="2"/>
        <v>1.2376237623762376</v>
      </c>
      <c r="I10" s="59">
        <f t="shared" si="3"/>
        <v>2880</v>
      </c>
      <c r="J10" s="72">
        <f t="shared" si="4"/>
        <v>0.89646666666666663</v>
      </c>
      <c r="K10" s="72">
        <f t="shared" si="5"/>
        <v>0.93424092409240922</v>
      </c>
      <c r="L10" s="77">
        <f t="shared" si="6"/>
        <v>-3.7774257425742586E-2</v>
      </c>
    </row>
    <row r="11" spans="1:46" x14ac:dyDescent="0.4">
      <c r="A11" s="202" t="s">
        <v>172</v>
      </c>
      <c r="B11" s="155">
        <v>17732</v>
      </c>
      <c r="C11" s="155">
        <v>10050</v>
      </c>
      <c r="D11" s="72">
        <f t="shared" si="0"/>
        <v>1.7643781094527362</v>
      </c>
      <c r="E11" s="59">
        <f t="shared" si="1"/>
        <v>7682</v>
      </c>
      <c r="F11" s="155">
        <v>35406</v>
      </c>
      <c r="G11" s="155">
        <v>15660</v>
      </c>
      <c r="H11" s="72">
        <f t="shared" si="2"/>
        <v>2.2609195402298852</v>
      </c>
      <c r="I11" s="59">
        <f t="shared" si="3"/>
        <v>19746</v>
      </c>
      <c r="J11" s="72">
        <f t="shared" si="4"/>
        <v>0.500819070214088</v>
      </c>
      <c r="K11" s="72">
        <f t="shared" si="5"/>
        <v>0.64176245210727967</v>
      </c>
      <c r="L11" s="77">
        <f t="shared" si="6"/>
        <v>-0.14094338189319167</v>
      </c>
    </row>
    <row r="12" spans="1:46" x14ac:dyDescent="0.4">
      <c r="A12" s="202" t="s">
        <v>81</v>
      </c>
      <c r="B12" s="155">
        <v>15900</v>
      </c>
      <c r="C12" s="155">
        <v>17350</v>
      </c>
      <c r="D12" s="72">
        <f t="shared" si="0"/>
        <v>0.91642651296829969</v>
      </c>
      <c r="E12" s="59">
        <f t="shared" si="1"/>
        <v>-1450</v>
      </c>
      <c r="F12" s="155">
        <v>21750</v>
      </c>
      <c r="G12" s="155">
        <v>27900</v>
      </c>
      <c r="H12" s="72">
        <f t="shared" si="2"/>
        <v>0.77956989247311825</v>
      </c>
      <c r="I12" s="59">
        <f t="shared" si="3"/>
        <v>-6150</v>
      </c>
      <c r="J12" s="72">
        <f t="shared" si="4"/>
        <v>0.73103448275862071</v>
      </c>
      <c r="K12" s="72">
        <f t="shared" si="5"/>
        <v>0.62186379928315416</v>
      </c>
      <c r="L12" s="77">
        <f t="shared" si="6"/>
        <v>0.10917068347546655</v>
      </c>
    </row>
    <row r="13" spans="1:46" x14ac:dyDescent="0.4">
      <c r="A13" s="202" t="s">
        <v>82</v>
      </c>
      <c r="B13" s="155">
        <v>19490</v>
      </c>
      <c r="C13" s="155">
        <v>17251</v>
      </c>
      <c r="D13" s="72">
        <f t="shared" si="0"/>
        <v>1.129789577415802</v>
      </c>
      <c r="E13" s="59">
        <f t="shared" si="1"/>
        <v>2239</v>
      </c>
      <c r="F13" s="155">
        <v>32760</v>
      </c>
      <c r="G13" s="155">
        <v>32760</v>
      </c>
      <c r="H13" s="72">
        <f t="shared" si="2"/>
        <v>1</v>
      </c>
      <c r="I13" s="59">
        <f t="shared" si="3"/>
        <v>0</v>
      </c>
      <c r="J13" s="72">
        <f t="shared" si="4"/>
        <v>0.59493284493284493</v>
      </c>
      <c r="K13" s="72">
        <f t="shared" si="5"/>
        <v>0.5265873015873016</v>
      </c>
      <c r="L13" s="77">
        <f t="shared" si="6"/>
        <v>6.8345543345543325E-2</v>
      </c>
    </row>
    <row r="14" spans="1:46" x14ac:dyDescent="0.4">
      <c r="A14" s="202" t="s">
        <v>171</v>
      </c>
      <c r="B14" s="155">
        <v>0</v>
      </c>
      <c r="C14" s="154">
        <v>0</v>
      </c>
      <c r="D14" s="72" t="e">
        <f t="shared" si="0"/>
        <v>#DIV/0!</v>
      </c>
      <c r="E14" s="59">
        <f t="shared" si="1"/>
        <v>0</v>
      </c>
      <c r="F14" s="155">
        <v>0</v>
      </c>
      <c r="G14" s="155">
        <v>0</v>
      </c>
      <c r="H14" s="72" t="e">
        <f t="shared" si="2"/>
        <v>#DIV/0!</v>
      </c>
      <c r="I14" s="59">
        <f t="shared" si="3"/>
        <v>0</v>
      </c>
      <c r="J14" s="72" t="e">
        <f t="shared" si="4"/>
        <v>#DIV/0!</v>
      </c>
      <c r="K14" s="72" t="e">
        <f t="shared" si="5"/>
        <v>#DIV/0!</v>
      </c>
      <c r="L14" s="77" t="e">
        <f t="shared" si="6"/>
        <v>#DIV/0!</v>
      </c>
    </row>
    <row r="15" spans="1:46" x14ac:dyDescent="0.4">
      <c r="A15" s="205" t="s">
        <v>170</v>
      </c>
      <c r="B15" s="155">
        <v>0</v>
      </c>
      <c r="C15" s="154">
        <v>0</v>
      </c>
      <c r="D15" s="24" t="e">
        <f t="shared" si="0"/>
        <v>#DIV/0!</v>
      </c>
      <c r="E15" s="25">
        <f t="shared" si="1"/>
        <v>0</v>
      </c>
      <c r="F15" s="154">
        <v>0</v>
      </c>
      <c r="G15" s="154">
        <v>0</v>
      </c>
      <c r="H15" s="72" t="e">
        <f t="shared" si="2"/>
        <v>#DIV/0!</v>
      </c>
      <c r="I15" s="59">
        <f t="shared" si="3"/>
        <v>0</v>
      </c>
      <c r="J15" s="72" t="e">
        <f t="shared" si="4"/>
        <v>#DIV/0!</v>
      </c>
      <c r="K15" s="72" t="e">
        <f t="shared" si="5"/>
        <v>#DIV/0!</v>
      </c>
      <c r="L15" s="77" t="e">
        <f t="shared" si="6"/>
        <v>#DIV/0!</v>
      </c>
    </row>
    <row r="16" spans="1:46" s="16" customFormat="1" x14ac:dyDescent="0.4">
      <c r="A16" s="33" t="s">
        <v>149</v>
      </c>
      <c r="B16" s="154">
        <v>9239</v>
      </c>
      <c r="C16" s="154">
        <v>11256</v>
      </c>
      <c r="D16" s="24">
        <f t="shared" si="0"/>
        <v>0.8208066808813077</v>
      </c>
      <c r="E16" s="25">
        <f t="shared" si="1"/>
        <v>-2017</v>
      </c>
      <c r="F16" s="154">
        <v>12188</v>
      </c>
      <c r="G16" s="154">
        <v>23520</v>
      </c>
      <c r="H16" s="24">
        <f t="shared" si="2"/>
        <v>0.51819727891156464</v>
      </c>
      <c r="I16" s="37">
        <f t="shared" si="3"/>
        <v>-11332</v>
      </c>
      <c r="J16" s="24">
        <f t="shared" si="4"/>
        <v>0.75804069576632749</v>
      </c>
      <c r="K16" s="24">
        <f t="shared" si="5"/>
        <v>0.47857142857142859</v>
      </c>
      <c r="L16" s="23">
        <f t="shared" si="6"/>
        <v>0.2794692671948989</v>
      </c>
    </row>
    <row r="17" spans="1:12" s="16" customFormat="1" x14ac:dyDescent="0.4">
      <c r="A17" s="22" t="s">
        <v>169</v>
      </c>
      <c r="B17" s="164">
        <v>0</v>
      </c>
      <c r="C17" s="164">
        <v>2329</v>
      </c>
      <c r="D17" s="48">
        <f t="shared" si="0"/>
        <v>0</v>
      </c>
      <c r="E17" s="51">
        <f t="shared" si="1"/>
        <v>-2329</v>
      </c>
      <c r="F17" s="164">
        <v>0</v>
      </c>
      <c r="G17" s="164">
        <v>7830</v>
      </c>
      <c r="H17" s="48">
        <f t="shared" si="2"/>
        <v>0</v>
      </c>
      <c r="I17" s="51">
        <f t="shared" si="3"/>
        <v>-7830</v>
      </c>
      <c r="J17" s="48" t="e">
        <f t="shared" si="4"/>
        <v>#DIV/0!</v>
      </c>
      <c r="K17" s="48">
        <f t="shared" si="5"/>
        <v>0.29744572158365262</v>
      </c>
      <c r="L17" s="107" t="e">
        <f t="shared" si="6"/>
        <v>#DIV/0!</v>
      </c>
    </row>
    <row r="18" spans="1:12" x14ac:dyDescent="0.4">
      <c r="A18" s="108" t="s">
        <v>91</v>
      </c>
      <c r="B18" s="106">
        <f>SUM(B19:B33)</f>
        <v>37277</v>
      </c>
      <c r="C18" s="106">
        <f>SUM(C19:C33)</f>
        <v>41961</v>
      </c>
      <c r="D18" s="76">
        <f t="shared" si="0"/>
        <v>0.8883725364028503</v>
      </c>
      <c r="E18" s="62">
        <f t="shared" si="1"/>
        <v>-4684</v>
      </c>
      <c r="F18" s="106">
        <f>SUM(F19:F33)</f>
        <v>54401</v>
      </c>
      <c r="G18" s="106">
        <f>SUM(G19:G33)</f>
        <v>60885</v>
      </c>
      <c r="H18" s="76">
        <f t="shared" si="2"/>
        <v>0.89350414716268378</v>
      </c>
      <c r="I18" s="62">
        <f t="shared" si="3"/>
        <v>-6484</v>
      </c>
      <c r="J18" s="76">
        <f t="shared" si="4"/>
        <v>0.68522637451517432</v>
      </c>
      <c r="K18" s="76">
        <f t="shared" si="5"/>
        <v>0.6891845282089184</v>
      </c>
      <c r="L18" s="75">
        <f t="shared" si="6"/>
        <v>-3.958153693744082E-3</v>
      </c>
    </row>
    <row r="19" spans="1:12" x14ac:dyDescent="0.4">
      <c r="A19" s="204" t="s">
        <v>168</v>
      </c>
      <c r="B19" s="163">
        <v>2759</v>
      </c>
      <c r="C19" s="158">
        <v>2915</v>
      </c>
      <c r="D19" s="70">
        <f t="shared" si="0"/>
        <v>0.94648370497427103</v>
      </c>
      <c r="E19" s="71">
        <f t="shared" si="1"/>
        <v>-156</v>
      </c>
      <c r="F19" s="163">
        <v>4400</v>
      </c>
      <c r="G19" s="158">
        <v>4500</v>
      </c>
      <c r="H19" s="70">
        <f t="shared" si="2"/>
        <v>0.97777777777777775</v>
      </c>
      <c r="I19" s="71">
        <f t="shared" si="3"/>
        <v>-100</v>
      </c>
      <c r="J19" s="70">
        <f t="shared" si="4"/>
        <v>0.62704545454545457</v>
      </c>
      <c r="K19" s="70">
        <f t="shared" si="5"/>
        <v>0.64777777777777779</v>
      </c>
      <c r="L19" s="69">
        <f t="shared" si="6"/>
        <v>-2.0732323232323213E-2</v>
      </c>
    </row>
    <row r="20" spans="1:12" x14ac:dyDescent="0.4">
      <c r="A20" s="202" t="s">
        <v>150</v>
      </c>
      <c r="B20" s="155">
        <v>2708</v>
      </c>
      <c r="C20" s="154">
        <v>3703</v>
      </c>
      <c r="D20" s="72">
        <f t="shared" si="0"/>
        <v>0.73129894679989194</v>
      </c>
      <c r="E20" s="59">
        <f t="shared" si="1"/>
        <v>-995</v>
      </c>
      <c r="F20" s="155">
        <v>4500</v>
      </c>
      <c r="G20" s="154">
        <v>4495</v>
      </c>
      <c r="H20" s="72">
        <f t="shared" si="2"/>
        <v>1.0011123470522802</v>
      </c>
      <c r="I20" s="59">
        <f t="shared" si="3"/>
        <v>5</v>
      </c>
      <c r="J20" s="72">
        <f t="shared" si="4"/>
        <v>0.60177777777777774</v>
      </c>
      <c r="K20" s="72">
        <f t="shared" si="5"/>
        <v>0.82380422691879862</v>
      </c>
      <c r="L20" s="77">
        <f t="shared" si="6"/>
        <v>-0.22202644914102088</v>
      </c>
    </row>
    <row r="21" spans="1:12" x14ac:dyDescent="0.4">
      <c r="A21" s="202" t="s">
        <v>167</v>
      </c>
      <c r="B21" s="155">
        <v>2256</v>
      </c>
      <c r="C21" s="154">
        <v>2567</v>
      </c>
      <c r="D21" s="72">
        <f t="shared" si="0"/>
        <v>0.87884690299961044</v>
      </c>
      <c r="E21" s="59">
        <f t="shared" si="1"/>
        <v>-311</v>
      </c>
      <c r="F21" s="155">
        <v>4350</v>
      </c>
      <c r="G21" s="154">
        <v>4410</v>
      </c>
      <c r="H21" s="72">
        <f t="shared" si="2"/>
        <v>0.98639455782312924</v>
      </c>
      <c r="I21" s="59">
        <f t="shared" si="3"/>
        <v>-60</v>
      </c>
      <c r="J21" s="72">
        <f t="shared" si="4"/>
        <v>0.51862068965517238</v>
      </c>
      <c r="K21" s="72">
        <f t="shared" si="5"/>
        <v>0.58208616780045352</v>
      </c>
      <c r="L21" s="77">
        <f t="shared" si="6"/>
        <v>-6.346547814528114E-2</v>
      </c>
    </row>
    <row r="22" spans="1:12" x14ac:dyDescent="0.4">
      <c r="A22" s="202" t="s">
        <v>166</v>
      </c>
      <c r="B22" s="155">
        <v>7153</v>
      </c>
      <c r="C22" s="154">
        <v>3983</v>
      </c>
      <c r="D22" s="72">
        <f t="shared" si="0"/>
        <v>1.7958825006276675</v>
      </c>
      <c r="E22" s="59">
        <f t="shared" si="1"/>
        <v>3170</v>
      </c>
      <c r="F22" s="155">
        <v>9000</v>
      </c>
      <c r="G22" s="154">
        <v>4500</v>
      </c>
      <c r="H22" s="72">
        <f t="shared" si="2"/>
        <v>2</v>
      </c>
      <c r="I22" s="59">
        <f t="shared" si="3"/>
        <v>4500</v>
      </c>
      <c r="J22" s="72">
        <f t="shared" si="4"/>
        <v>0.79477777777777781</v>
      </c>
      <c r="K22" s="72">
        <f t="shared" si="5"/>
        <v>0.88511111111111107</v>
      </c>
      <c r="L22" s="77">
        <f t="shared" si="6"/>
        <v>-9.0333333333333266E-2</v>
      </c>
    </row>
    <row r="23" spans="1:12" x14ac:dyDescent="0.4">
      <c r="A23" s="202" t="s">
        <v>165</v>
      </c>
      <c r="B23" s="157">
        <v>3874</v>
      </c>
      <c r="C23" s="156">
        <v>3823</v>
      </c>
      <c r="D23" s="67">
        <f t="shared" si="0"/>
        <v>1.0133403086581219</v>
      </c>
      <c r="E23" s="58">
        <f t="shared" si="1"/>
        <v>51</v>
      </c>
      <c r="F23" s="157">
        <v>4500</v>
      </c>
      <c r="G23" s="156">
        <v>4500</v>
      </c>
      <c r="H23" s="67">
        <f t="shared" si="2"/>
        <v>1</v>
      </c>
      <c r="I23" s="58">
        <f t="shared" si="3"/>
        <v>0</v>
      </c>
      <c r="J23" s="67">
        <f t="shared" si="4"/>
        <v>0.86088888888888893</v>
      </c>
      <c r="K23" s="67">
        <f t="shared" si="5"/>
        <v>0.84955555555555551</v>
      </c>
      <c r="L23" s="66">
        <f t="shared" si="6"/>
        <v>1.1333333333333417E-2</v>
      </c>
    </row>
    <row r="24" spans="1:12" x14ac:dyDescent="0.4">
      <c r="A24" s="203" t="s">
        <v>164</v>
      </c>
      <c r="B24" s="155">
        <v>0</v>
      </c>
      <c r="C24" s="154">
        <v>2074</v>
      </c>
      <c r="D24" s="72">
        <f t="shared" si="0"/>
        <v>0</v>
      </c>
      <c r="E24" s="59">
        <f t="shared" si="1"/>
        <v>-2074</v>
      </c>
      <c r="F24" s="155">
        <v>0</v>
      </c>
      <c r="G24" s="154">
        <v>4500</v>
      </c>
      <c r="H24" s="72">
        <f t="shared" si="2"/>
        <v>0</v>
      </c>
      <c r="I24" s="59">
        <f t="shared" si="3"/>
        <v>-4500</v>
      </c>
      <c r="J24" s="72" t="e">
        <f t="shared" si="4"/>
        <v>#DIV/0!</v>
      </c>
      <c r="K24" s="72">
        <f t="shared" si="5"/>
        <v>0.4608888888888889</v>
      </c>
      <c r="L24" s="77" t="e">
        <f t="shared" si="6"/>
        <v>#DIV/0!</v>
      </c>
    </row>
    <row r="25" spans="1:12" x14ac:dyDescent="0.4">
      <c r="A25" s="203" t="s">
        <v>163</v>
      </c>
      <c r="B25" s="155">
        <v>3433</v>
      </c>
      <c r="C25" s="154">
        <v>2545</v>
      </c>
      <c r="D25" s="72">
        <f t="shared" si="0"/>
        <v>1.3489194499017683</v>
      </c>
      <c r="E25" s="59">
        <f t="shared" si="1"/>
        <v>888</v>
      </c>
      <c r="F25" s="155">
        <v>4500</v>
      </c>
      <c r="G25" s="154">
        <v>4500</v>
      </c>
      <c r="H25" s="72">
        <f t="shared" si="2"/>
        <v>1</v>
      </c>
      <c r="I25" s="59">
        <f t="shared" si="3"/>
        <v>0</v>
      </c>
      <c r="J25" s="72">
        <f t="shared" si="4"/>
        <v>0.76288888888888884</v>
      </c>
      <c r="K25" s="72">
        <f t="shared" si="5"/>
        <v>0.56555555555555559</v>
      </c>
      <c r="L25" s="77">
        <f t="shared" si="6"/>
        <v>0.19733333333333325</v>
      </c>
    </row>
    <row r="26" spans="1:12" x14ac:dyDescent="0.4">
      <c r="A26" s="202" t="s">
        <v>191</v>
      </c>
      <c r="B26" s="155">
        <v>0</v>
      </c>
      <c r="C26" s="154">
        <v>3665</v>
      </c>
      <c r="D26" s="72">
        <f t="shared" si="0"/>
        <v>0</v>
      </c>
      <c r="E26" s="59">
        <f t="shared" si="1"/>
        <v>-3665</v>
      </c>
      <c r="F26" s="155">
        <v>0</v>
      </c>
      <c r="G26" s="154">
        <v>4500</v>
      </c>
      <c r="H26" s="72">
        <f t="shared" si="2"/>
        <v>0</v>
      </c>
      <c r="I26" s="59">
        <f t="shared" si="3"/>
        <v>-4500</v>
      </c>
      <c r="J26" s="72" t="e">
        <f t="shared" si="4"/>
        <v>#DIV/0!</v>
      </c>
      <c r="K26" s="72">
        <f t="shared" si="5"/>
        <v>0.81444444444444442</v>
      </c>
      <c r="L26" s="77" t="e">
        <f t="shared" si="6"/>
        <v>#DIV/0!</v>
      </c>
    </row>
    <row r="27" spans="1:12" x14ac:dyDescent="0.4">
      <c r="A27" s="202" t="s">
        <v>161</v>
      </c>
      <c r="B27" s="157">
        <v>1710</v>
      </c>
      <c r="C27" s="156">
        <v>1672</v>
      </c>
      <c r="D27" s="67">
        <f t="shared" si="0"/>
        <v>1.0227272727272727</v>
      </c>
      <c r="E27" s="58">
        <f t="shared" si="1"/>
        <v>38</v>
      </c>
      <c r="F27" s="157">
        <v>2567</v>
      </c>
      <c r="G27" s="156">
        <v>2567</v>
      </c>
      <c r="H27" s="67">
        <f t="shared" si="2"/>
        <v>1</v>
      </c>
      <c r="I27" s="58">
        <f t="shared" si="3"/>
        <v>0</v>
      </c>
      <c r="J27" s="67">
        <f t="shared" si="4"/>
        <v>0.66614725360342808</v>
      </c>
      <c r="K27" s="67">
        <f t="shared" si="5"/>
        <v>0.65134398130112969</v>
      </c>
      <c r="L27" s="66">
        <f t="shared" si="6"/>
        <v>1.4803272302298387E-2</v>
      </c>
    </row>
    <row r="28" spans="1:12" x14ac:dyDescent="0.4">
      <c r="A28" s="203" t="s">
        <v>160</v>
      </c>
      <c r="B28" s="155">
        <v>762</v>
      </c>
      <c r="C28" s="154">
        <v>937</v>
      </c>
      <c r="D28" s="72">
        <f t="shared" si="0"/>
        <v>0.81323372465314836</v>
      </c>
      <c r="E28" s="59">
        <f t="shared" si="1"/>
        <v>-175</v>
      </c>
      <c r="F28" s="155">
        <v>1950</v>
      </c>
      <c r="G28" s="154">
        <v>1800</v>
      </c>
      <c r="H28" s="72">
        <f t="shared" si="2"/>
        <v>1.0833333333333333</v>
      </c>
      <c r="I28" s="59">
        <f t="shared" si="3"/>
        <v>150</v>
      </c>
      <c r="J28" s="72">
        <f t="shared" si="4"/>
        <v>0.39076923076923076</v>
      </c>
      <c r="K28" s="72">
        <f t="shared" si="5"/>
        <v>0.52055555555555555</v>
      </c>
      <c r="L28" s="77">
        <f t="shared" si="6"/>
        <v>-0.12978632478632479</v>
      </c>
    </row>
    <row r="29" spans="1:12" x14ac:dyDescent="0.4">
      <c r="A29" s="202" t="s">
        <v>159</v>
      </c>
      <c r="B29" s="155">
        <v>3797</v>
      </c>
      <c r="C29" s="154">
        <v>4599</v>
      </c>
      <c r="D29" s="72">
        <f t="shared" si="0"/>
        <v>0.82561426397042836</v>
      </c>
      <c r="E29" s="59">
        <f t="shared" si="1"/>
        <v>-802</v>
      </c>
      <c r="F29" s="155">
        <v>4817</v>
      </c>
      <c r="G29" s="154">
        <v>5550</v>
      </c>
      <c r="H29" s="72">
        <f t="shared" si="2"/>
        <v>0.86792792792792794</v>
      </c>
      <c r="I29" s="59">
        <f t="shared" si="3"/>
        <v>-733</v>
      </c>
      <c r="J29" s="72">
        <f t="shared" si="4"/>
        <v>0.78824994810047744</v>
      </c>
      <c r="K29" s="72">
        <f t="shared" si="5"/>
        <v>0.82864864864864862</v>
      </c>
      <c r="L29" s="77">
        <f t="shared" si="6"/>
        <v>-4.0398700548171185E-2</v>
      </c>
    </row>
    <row r="30" spans="1:12" x14ac:dyDescent="0.4">
      <c r="A30" s="203" t="s">
        <v>158</v>
      </c>
      <c r="B30" s="157">
        <v>2407</v>
      </c>
      <c r="C30" s="156">
        <v>2835</v>
      </c>
      <c r="D30" s="67">
        <f t="shared" si="0"/>
        <v>0.84902998236331573</v>
      </c>
      <c r="E30" s="58">
        <f t="shared" si="1"/>
        <v>-428</v>
      </c>
      <c r="F30" s="157">
        <v>4500</v>
      </c>
      <c r="G30" s="156">
        <v>4834</v>
      </c>
      <c r="H30" s="67">
        <f t="shared" si="2"/>
        <v>0.93090608191973523</v>
      </c>
      <c r="I30" s="58">
        <f t="shared" si="3"/>
        <v>-334</v>
      </c>
      <c r="J30" s="67">
        <f t="shared" si="4"/>
        <v>0.53488888888888886</v>
      </c>
      <c r="K30" s="67">
        <f t="shared" si="5"/>
        <v>0.58647083160943314</v>
      </c>
      <c r="L30" s="66">
        <f t="shared" si="6"/>
        <v>-5.1581942720544283E-2</v>
      </c>
    </row>
    <row r="31" spans="1:12" x14ac:dyDescent="0.4">
      <c r="A31" s="203" t="s">
        <v>157</v>
      </c>
      <c r="B31" s="157">
        <v>3985</v>
      </c>
      <c r="C31" s="156">
        <v>4112</v>
      </c>
      <c r="D31" s="67">
        <f t="shared" si="0"/>
        <v>0.9691147859922179</v>
      </c>
      <c r="E31" s="58">
        <f t="shared" si="1"/>
        <v>-127</v>
      </c>
      <c r="F31" s="157">
        <v>4817</v>
      </c>
      <c r="G31" s="156">
        <v>5734</v>
      </c>
      <c r="H31" s="67">
        <f t="shared" si="2"/>
        <v>0.84007673526334148</v>
      </c>
      <c r="I31" s="58">
        <f t="shared" si="3"/>
        <v>-917</v>
      </c>
      <c r="J31" s="67">
        <f t="shared" si="4"/>
        <v>0.82727838903882089</v>
      </c>
      <c r="K31" s="67">
        <f t="shared" si="5"/>
        <v>0.71712591559121031</v>
      </c>
      <c r="L31" s="66">
        <f t="shared" si="6"/>
        <v>0.11015247344761059</v>
      </c>
    </row>
    <row r="32" spans="1:12" x14ac:dyDescent="0.4">
      <c r="A32" s="202" t="s">
        <v>156</v>
      </c>
      <c r="B32" s="155">
        <v>0</v>
      </c>
      <c r="C32" s="154">
        <v>0</v>
      </c>
      <c r="D32" s="72" t="e">
        <f t="shared" si="0"/>
        <v>#DIV/0!</v>
      </c>
      <c r="E32" s="59">
        <f t="shared" si="1"/>
        <v>0</v>
      </c>
      <c r="F32" s="155">
        <v>0</v>
      </c>
      <c r="G32" s="154">
        <v>0</v>
      </c>
      <c r="H32" s="72" t="e">
        <f t="shared" si="2"/>
        <v>#DIV/0!</v>
      </c>
      <c r="I32" s="59">
        <f t="shared" si="3"/>
        <v>0</v>
      </c>
      <c r="J32" s="72" t="e">
        <f t="shared" si="4"/>
        <v>#DIV/0!</v>
      </c>
      <c r="K32" s="72" t="e">
        <f t="shared" si="5"/>
        <v>#DIV/0!</v>
      </c>
      <c r="L32" s="77" t="e">
        <f t="shared" si="6"/>
        <v>#DIV/0!</v>
      </c>
    </row>
    <row r="33" spans="1:12" x14ac:dyDescent="0.4">
      <c r="A33" s="205" t="s">
        <v>155</v>
      </c>
      <c r="B33" s="177">
        <v>2433</v>
      </c>
      <c r="C33" s="164">
        <v>2531</v>
      </c>
      <c r="D33" s="74">
        <f t="shared" si="0"/>
        <v>0.96128012643224026</v>
      </c>
      <c r="E33" s="59">
        <f t="shared" si="1"/>
        <v>-98</v>
      </c>
      <c r="F33" s="155">
        <v>4500</v>
      </c>
      <c r="G33" s="164">
        <v>4495</v>
      </c>
      <c r="H33" s="72">
        <f t="shared" si="2"/>
        <v>1.0011123470522802</v>
      </c>
      <c r="I33" s="59">
        <f t="shared" si="3"/>
        <v>5</v>
      </c>
      <c r="J33" s="72">
        <f t="shared" si="4"/>
        <v>0.54066666666666663</v>
      </c>
      <c r="K33" s="72">
        <f t="shared" si="5"/>
        <v>0.56307007786429364</v>
      </c>
      <c r="L33" s="77">
        <f t="shared" si="6"/>
        <v>-2.240341119762701E-2</v>
      </c>
    </row>
    <row r="34" spans="1:12" x14ac:dyDescent="0.4">
      <c r="A34" s="108" t="s">
        <v>90</v>
      </c>
      <c r="B34" s="106">
        <f>SUM(B35:B36)</f>
        <v>1924</v>
      </c>
      <c r="C34" s="106">
        <f>SUM(C35:C36)</f>
        <v>2094</v>
      </c>
      <c r="D34" s="76">
        <f t="shared" si="0"/>
        <v>0.91881566380133717</v>
      </c>
      <c r="E34" s="62">
        <f t="shared" si="1"/>
        <v>-170</v>
      </c>
      <c r="F34" s="106">
        <f>SUM(F35:F36)</f>
        <v>3248</v>
      </c>
      <c r="G34" s="106">
        <f>SUM(G35:G36)</f>
        <v>4368</v>
      </c>
      <c r="H34" s="76">
        <f t="shared" si="2"/>
        <v>0.74358974358974361</v>
      </c>
      <c r="I34" s="62">
        <f t="shared" si="3"/>
        <v>-1120</v>
      </c>
      <c r="J34" s="76">
        <f t="shared" si="4"/>
        <v>0.5923645320197044</v>
      </c>
      <c r="K34" s="76">
        <f t="shared" si="5"/>
        <v>0.47939560439560441</v>
      </c>
      <c r="L34" s="75">
        <f t="shared" si="6"/>
        <v>0.11296892762409999</v>
      </c>
    </row>
    <row r="35" spans="1:12" x14ac:dyDescent="0.4">
      <c r="A35" s="204" t="s">
        <v>154</v>
      </c>
      <c r="B35" s="163">
        <v>1219</v>
      </c>
      <c r="C35" s="158">
        <v>1434</v>
      </c>
      <c r="D35" s="70">
        <f t="shared" si="0"/>
        <v>0.85006973500697347</v>
      </c>
      <c r="E35" s="71">
        <f t="shared" si="1"/>
        <v>-215</v>
      </c>
      <c r="F35" s="163">
        <v>2067</v>
      </c>
      <c r="G35" s="158">
        <v>3237</v>
      </c>
      <c r="H35" s="70">
        <f t="shared" si="2"/>
        <v>0.63855421686746983</v>
      </c>
      <c r="I35" s="71">
        <f t="shared" si="3"/>
        <v>-1170</v>
      </c>
      <c r="J35" s="70">
        <f t="shared" si="4"/>
        <v>0.58974358974358976</v>
      </c>
      <c r="K35" s="70">
        <f t="shared" si="5"/>
        <v>0.44300278035217794</v>
      </c>
      <c r="L35" s="69">
        <f t="shared" si="6"/>
        <v>0.14674080939141182</v>
      </c>
    </row>
    <row r="36" spans="1:12" x14ac:dyDescent="0.4">
      <c r="A36" s="202" t="s">
        <v>153</v>
      </c>
      <c r="B36" s="155">
        <v>705</v>
      </c>
      <c r="C36" s="154">
        <v>660</v>
      </c>
      <c r="D36" s="72">
        <f t="shared" si="0"/>
        <v>1.0681818181818181</v>
      </c>
      <c r="E36" s="59">
        <f t="shared" si="1"/>
        <v>45</v>
      </c>
      <c r="F36" s="155">
        <v>1181</v>
      </c>
      <c r="G36" s="154">
        <v>1131</v>
      </c>
      <c r="H36" s="72">
        <f t="shared" si="2"/>
        <v>1.04420866489832</v>
      </c>
      <c r="I36" s="59">
        <f t="shared" si="3"/>
        <v>50</v>
      </c>
      <c r="J36" s="72">
        <f t="shared" si="4"/>
        <v>0.59695173581710415</v>
      </c>
      <c r="K36" s="72">
        <f t="shared" si="5"/>
        <v>0.58355437665782495</v>
      </c>
      <c r="L36" s="77">
        <f t="shared" si="6"/>
        <v>1.3397359159279199E-2</v>
      </c>
    </row>
    <row r="37" spans="1:12" s="46" customFormat="1" x14ac:dyDescent="0.4">
      <c r="A37" s="200" t="s">
        <v>96</v>
      </c>
      <c r="B37" s="100">
        <f>SUM(B38:B58)</f>
        <v>219769</v>
      </c>
      <c r="C37" s="100">
        <f>SUM(C38:C58)</f>
        <v>221837</v>
      </c>
      <c r="D37" s="64">
        <f t="shared" si="0"/>
        <v>0.99067784003570192</v>
      </c>
      <c r="E37" s="65">
        <f t="shared" si="1"/>
        <v>-2068</v>
      </c>
      <c r="F37" s="100">
        <f>SUM(F38:F58)</f>
        <v>358776</v>
      </c>
      <c r="G37" s="100">
        <f>SUM(G38:G58)</f>
        <v>359847</v>
      </c>
      <c r="H37" s="64">
        <f t="shared" si="2"/>
        <v>0.99702373508741216</v>
      </c>
      <c r="I37" s="65">
        <f t="shared" si="3"/>
        <v>-1071</v>
      </c>
      <c r="J37" s="64">
        <f t="shared" si="4"/>
        <v>0.61255212165808193</v>
      </c>
      <c r="K37" s="64">
        <f t="shared" si="5"/>
        <v>0.61647589114262447</v>
      </c>
      <c r="L37" s="78">
        <f t="shared" si="6"/>
        <v>-3.9237694845425386E-3</v>
      </c>
    </row>
    <row r="38" spans="1:12" x14ac:dyDescent="0.4">
      <c r="A38" s="202" t="s">
        <v>83</v>
      </c>
      <c r="B38" s="161">
        <v>85441</v>
      </c>
      <c r="C38" s="162">
        <v>83858</v>
      </c>
      <c r="D38" s="86">
        <f t="shared" ref="D38:D60" si="7">+B38/C38</f>
        <v>1.018877149466956</v>
      </c>
      <c r="E38" s="58">
        <f t="shared" ref="E38:E60" si="8">+B38-C38</f>
        <v>1583</v>
      </c>
      <c r="F38" s="161">
        <v>132181</v>
      </c>
      <c r="G38" s="154">
        <v>127489</v>
      </c>
      <c r="H38" s="67">
        <f t="shared" ref="H38:H60" si="9">+F38/G38</f>
        <v>1.0368031751758975</v>
      </c>
      <c r="I38" s="59">
        <f t="shared" ref="I38:I60" si="10">+F38-G38</f>
        <v>4692</v>
      </c>
      <c r="J38" s="72">
        <f t="shared" ref="J38:J60" si="11">+B38/F38</f>
        <v>0.64639395979755032</v>
      </c>
      <c r="K38" s="72">
        <f t="shared" ref="K38:K60" si="12">+C38/G38</f>
        <v>0.65776655240844306</v>
      </c>
      <c r="L38" s="77">
        <f t="shared" ref="L38:L60" si="13">+J38-K38</f>
        <v>-1.137259261089274E-2</v>
      </c>
    </row>
    <row r="39" spans="1:12" x14ac:dyDescent="0.4">
      <c r="A39" s="202" t="s">
        <v>152</v>
      </c>
      <c r="B39" s="155">
        <v>4154</v>
      </c>
      <c r="C39" s="154">
        <v>0</v>
      </c>
      <c r="D39" s="70" t="e">
        <f t="shared" si="7"/>
        <v>#DIV/0!</v>
      </c>
      <c r="E39" s="58">
        <f t="shared" si="8"/>
        <v>4154</v>
      </c>
      <c r="F39" s="155">
        <v>4800</v>
      </c>
      <c r="G39" s="154">
        <v>0</v>
      </c>
      <c r="H39" s="67" t="e">
        <f t="shared" si="9"/>
        <v>#DIV/0!</v>
      </c>
      <c r="I39" s="59">
        <f t="shared" si="10"/>
        <v>4800</v>
      </c>
      <c r="J39" s="72">
        <f t="shared" si="11"/>
        <v>0.86541666666666661</v>
      </c>
      <c r="K39" s="72" t="e">
        <f t="shared" si="12"/>
        <v>#DIV/0!</v>
      </c>
      <c r="L39" s="77" t="e">
        <f t="shared" si="13"/>
        <v>#DIV/0!</v>
      </c>
    </row>
    <row r="40" spans="1:12" x14ac:dyDescent="0.4">
      <c r="A40" s="202" t="s">
        <v>151</v>
      </c>
      <c r="B40" s="155">
        <v>10170</v>
      </c>
      <c r="C40" s="154">
        <v>11147</v>
      </c>
      <c r="D40" s="70">
        <f t="shared" si="7"/>
        <v>0.91235309948865162</v>
      </c>
      <c r="E40" s="58">
        <f t="shared" si="8"/>
        <v>-977</v>
      </c>
      <c r="F40" s="155">
        <v>12450</v>
      </c>
      <c r="G40" s="154">
        <v>15720</v>
      </c>
      <c r="H40" s="67">
        <f t="shared" si="9"/>
        <v>0.7919847328244275</v>
      </c>
      <c r="I40" s="59">
        <f t="shared" si="10"/>
        <v>-3270</v>
      </c>
      <c r="J40" s="72">
        <f t="shared" si="11"/>
        <v>0.81686746987951808</v>
      </c>
      <c r="K40" s="72">
        <f t="shared" si="12"/>
        <v>0.70909669211195925</v>
      </c>
      <c r="L40" s="77">
        <f t="shared" si="13"/>
        <v>0.10777077776755883</v>
      </c>
    </row>
    <row r="41" spans="1:12" x14ac:dyDescent="0.4">
      <c r="A41" s="202" t="s">
        <v>150</v>
      </c>
      <c r="B41" s="155">
        <v>15731</v>
      </c>
      <c r="C41" s="154">
        <v>25641</v>
      </c>
      <c r="D41" s="70">
        <f t="shared" si="7"/>
        <v>0.61350961350961353</v>
      </c>
      <c r="E41" s="58">
        <f t="shared" si="8"/>
        <v>-9910</v>
      </c>
      <c r="F41" s="155">
        <v>33958</v>
      </c>
      <c r="G41" s="154">
        <v>37691</v>
      </c>
      <c r="H41" s="67">
        <f t="shared" si="9"/>
        <v>0.90095778833143192</v>
      </c>
      <c r="I41" s="59">
        <f t="shared" si="10"/>
        <v>-3733</v>
      </c>
      <c r="J41" s="72">
        <f t="shared" si="11"/>
        <v>0.46324871900583076</v>
      </c>
      <c r="K41" s="72">
        <f t="shared" si="12"/>
        <v>0.68029503064392027</v>
      </c>
      <c r="L41" s="77">
        <f t="shared" si="13"/>
        <v>-0.21704631163808952</v>
      </c>
    </row>
    <row r="42" spans="1:12" x14ac:dyDescent="0.4">
      <c r="A42" s="33" t="s">
        <v>149</v>
      </c>
      <c r="B42" s="155">
        <v>12557</v>
      </c>
      <c r="C42" s="154">
        <v>8615</v>
      </c>
      <c r="D42" s="70">
        <f t="shared" si="7"/>
        <v>1.457573998839234</v>
      </c>
      <c r="E42" s="58">
        <f t="shared" si="8"/>
        <v>3942</v>
      </c>
      <c r="F42" s="155">
        <v>21441</v>
      </c>
      <c r="G42" s="154">
        <v>19830</v>
      </c>
      <c r="H42" s="67">
        <f t="shared" si="9"/>
        <v>1.0812405446293494</v>
      </c>
      <c r="I42" s="59">
        <f t="shared" si="10"/>
        <v>1611</v>
      </c>
      <c r="J42" s="72">
        <f t="shared" si="11"/>
        <v>0.58565365421388926</v>
      </c>
      <c r="K42" s="72">
        <f t="shared" si="12"/>
        <v>0.43444276348966215</v>
      </c>
      <c r="L42" s="77">
        <f t="shared" si="13"/>
        <v>0.15121089072422711</v>
      </c>
    </row>
    <row r="43" spans="1:12" x14ac:dyDescent="0.4">
      <c r="A43" s="202" t="s">
        <v>81</v>
      </c>
      <c r="B43" s="155">
        <v>34249</v>
      </c>
      <c r="C43" s="154">
        <v>29862</v>
      </c>
      <c r="D43" s="70">
        <f t="shared" si="7"/>
        <v>1.1469091152635456</v>
      </c>
      <c r="E43" s="58">
        <f t="shared" si="8"/>
        <v>4387</v>
      </c>
      <c r="F43" s="155">
        <v>61754</v>
      </c>
      <c r="G43" s="154">
        <v>52905</v>
      </c>
      <c r="H43" s="67">
        <f t="shared" si="9"/>
        <v>1.1672620735280219</v>
      </c>
      <c r="I43" s="59">
        <f t="shared" si="10"/>
        <v>8849</v>
      </c>
      <c r="J43" s="72">
        <f t="shared" si="11"/>
        <v>0.55460375036434884</v>
      </c>
      <c r="K43" s="72">
        <f t="shared" si="12"/>
        <v>0.56444570456478593</v>
      </c>
      <c r="L43" s="77">
        <f t="shared" si="13"/>
        <v>-9.8419542004370975E-3</v>
      </c>
    </row>
    <row r="44" spans="1:12" x14ac:dyDescent="0.4">
      <c r="A44" s="202" t="s">
        <v>82</v>
      </c>
      <c r="B44" s="160">
        <v>23211</v>
      </c>
      <c r="C44" s="154">
        <v>18181</v>
      </c>
      <c r="D44" s="70">
        <f t="shared" si="7"/>
        <v>1.2766624498102415</v>
      </c>
      <c r="E44" s="58">
        <f t="shared" si="8"/>
        <v>5030</v>
      </c>
      <c r="F44" s="155">
        <v>33270</v>
      </c>
      <c r="G44" s="154">
        <v>29804</v>
      </c>
      <c r="H44" s="67">
        <f t="shared" si="9"/>
        <v>1.1162931150181183</v>
      </c>
      <c r="I44" s="59">
        <f t="shared" si="10"/>
        <v>3466</v>
      </c>
      <c r="J44" s="72">
        <f t="shared" si="11"/>
        <v>0.69765554553651943</v>
      </c>
      <c r="K44" s="72">
        <f t="shared" si="12"/>
        <v>0.61001878942423837</v>
      </c>
      <c r="L44" s="77">
        <f t="shared" si="13"/>
        <v>8.7636756112281056E-2</v>
      </c>
    </row>
    <row r="45" spans="1:12" x14ac:dyDescent="0.4">
      <c r="A45" s="202" t="s">
        <v>80</v>
      </c>
      <c r="B45" s="159">
        <v>4414</v>
      </c>
      <c r="C45" s="154">
        <v>3840</v>
      </c>
      <c r="D45" s="70">
        <f t="shared" si="7"/>
        <v>1.1494791666666666</v>
      </c>
      <c r="E45" s="58">
        <f t="shared" si="8"/>
        <v>574</v>
      </c>
      <c r="F45" s="155">
        <v>8370</v>
      </c>
      <c r="G45" s="154">
        <v>8370</v>
      </c>
      <c r="H45" s="67">
        <f t="shared" si="9"/>
        <v>1</v>
      </c>
      <c r="I45" s="59">
        <f t="shared" si="10"/>
        <v>0</v>
      </c>
      <c r="J45" s="72">
        <f t="shared" si="11"/>
        <v>0.5273596176821983</v>
      </c>
      <c r="K45" s="72">
        <f t="shared" si="12"/>
        <v>0.45878136200716846</v>
      </c>
      <c r="L45" s="77">
        <f t="shared" si="13"/>
        <v>6.8578255675029842E-2</v>
      </c>
    </row>
    <row r="46" spans="1:12" x14ac:dyDescent="0.4">
      <c r="A46" s="202" t="s">
        <v>148</v>
      </c>
      <c r="B46" s="155">
        <v>0</v>
      </c>
      <c r="C46" s="158">
        <v>0</v>
      </c>
      <c r="D46" s="70" t="e">
        <f t="shared" si="7"/>
        <v>#DIV/0!</v>
      </c>
      <c r="E46" s="58">
        <f t="shared" si="8"/>
        <v>0</v>
      </c>
      <c r="F46" s="155">
        <v>0</v>
      </c>
      <c r="G46" s="154">
        <v>0</v>
      </c>
      <c r="H46" s="67" t="e">
        <f t="shared" si="9"/>
        <v>#DIV/0!</v>
      </c>
      <c r="I46" s="59">
        <f t="shared" si="10"/>
        <v>0</v>
      </c>
      <c r="J46" s="72" t="e">
        <f t="shared" si="11"/>
        <v>#DIV/0!</v>
      </c>
      <c r="K46" s="72" t="e">
        <f t="shared" si="12"/>
        <v>#DIV/0!</v>
      </c>
      <c r="L46" s="77" t="e">
        <f t="shared" si="13"/>
        <v>#DIV/0!</v>
      </c>
    </row>
    <row r="47" spans="1:12" x14ac:dyDescent="0.4">
      <c r="A47" s="202" t="s">
        <v>79</v>
      </c>
      <c r="B47" s="157">
        <v>6773</v>
      </c>
      <c r="C47" s="154">
        <v>5883</v>
      </c>
      <c r="D47" s="70">
        <f t="shared" si="7"/>
        <v>1.1512833588305287</v>
      </c>
      <c r="E47" s="58">
        <f t="shared" si="8"/>
        <v>890</v>
      </c>
      <c r="F47" s="157">
        <v>8370</v>
      </c>
      <c r="G47" s="154">
        <v>8370</v>
      </c>
      <c r="H47" s="67">
        <f t="shared" si="9"/>
        <v>1</v>
      </c>
      <c r="I47" s="59">
        <f t="shared" si="10"/>
        <v>0</v>
      </c>
      <c r="J47" s="72">
        <f t="shared" si="11"/>
        <v>0.80919952210274793</v>
      </c>
      <c r="K47" s="72">
        <f t="shared" si="12"/>
        <v>0.70286738351254485</v>
      </c>
      <c r="L47" s="77">
        <f t="shared" si="13"/>
        <v>0.10633213859020307</v>
      </c>
    </row>
    <row r="48" spans="1:12" x14ac:dyDescent="0.4">
      <c r="A48" s="203" t="s">
        <v>78</v>
      </c>
      <c r="B48" s="155">
        <v>3526</v>
      </c>
      <c r="C48" s="156">
        <v>3164</v>
      </c>
      <c r="D48" s="70">
        <f t="shared" si="7"/>
        <v>1.1144121365360304</v>
      </c>
      <c r="E48" s="58">
        <f t="shared" si="8"/>
        <v>362</v>
      </c>
      <c r="F48" s="155">
        <v>8370</v>
      </c>
      <c r="G48" s="154">
        <v>8370</v>
      </c>
      <c r="H48" s="67">
        <f t="shared" si="9"/>
        <v>1</v>
      </c>
      <c r="I48" s="59">
        <f t="shared" si="10"/>
        <v>0</v>
      </c>
      <c r="J48" s="72">
        <f t="shared" si="11"/>
        <v>0.42126642771804063</v>
      </c>
      <c r="K48" s="67">
        <f t="shared" si="12"/>
        <v>0.37801672640382317</v>
      </c>
      <c r="L48" s="66">
        <f t="shared" si="13"/>
        <v>4.3249701314217459E-2</v>
      </c>
    </row>
    <row r="49" spans="1:12" x14ac:dyDescent="0.4">
      <c r="A49" s="202" t="s">
        <v>147</v>
      </c>
      <c r="B49" s="155">
        <v>2824</v>
      </c>
      <c r="C49" s="154">
        <v>1876</v>
      </c>
      <c r="D49" s="70">
        <f t="shared" si="7"/>
        <v>1.5053304904051172</v>
      </c>
      <c r="E49" s="59">
        <f t="shared" si="8"/>
        <v>948</v>
      </c>
      <c r="F49" s="155">
        <v>4980</v>
      </c>
      <c r="G49" s="156">
        <v>4842</v>
      </c>
      <c r="H49" s="67">
        <f t="shared" si="9"/>
        <v>1.0285006195786865</v>
      </c>
      <c r="I49" s="59">
        <f t="shared" si="10"/>
        <v>138</v>
      </c>
      <c r="J49" s="72">
        <f t="shared" si="11"/>
        <v>0.56706827309236951</v>
      </c>
      <c r="K49" s="72">
        <f t="shared" si="12"/>
        <v>0.38744320528707143</v>
      </c>
      <c r="L49" s="77">
        <f t="shared" si="13"/>
        <v>0.17962506780529808</v>
      </c>
    </row>
    <row r="50" spans="1:12" x14ac:dyDescent="0.4">
      <c r="A50" s="202" t="s">
        <v>94</v>
      </c>
      <c r="B50" s="155">
        <v>4686</v>
      </c>
      <c r="C50" s="154">
        <v>5003</v>
      </c>
      <c r="D50" s="70">
        <f t="shared" si="7"/>
        <v>0.9366380171896862</v>
      </c>
      <c r="E50" s="59">
        <f t="shared" si="8"/>
        <v>-317</v>
      </c>
      <c r="F50" s="155">
        <v>8370</v>
      </c>
      <c r="G50" s="154">
        <v>8370</v>
      </c>
      <c r="H50" s="72">
        <f t="shared" si="9"/>
        <v>1</v>
      </c>
      <c r="I50" s="59">
        <f t="shared" si="10"/>
        <v>0</v>
      </c>
      <c r="J50" s="72">
        <f t="shared" si="11"/>
        <v>0.55985663082437276</v>
      </c>
      <c r="K50" s="72">
        <f t="shared" si="12"/>
        <v>0.59772998805256872</v>
      </c>
      <c r="L50" s="77">
        <f t="shared" si="13"/>
        <v>-3.7873357228195959E-2</v>
      </c>
    </row>
    <row r="51" spans="1:12" x14ac:dyDescent="0.4">
      <c r="A51" s="202" t="s">
        <v>75</v>
      </c>
      <c r="B51" s="155">
        <v>7379</v>
      </c>
      <c r="C51" s="154">
        <v>6121</v>
      </c>
      <c r="D51" s="70">
        <f t="shared" si="7"/>
        <v>1.2055219735337364</v>
      </c>
      <c r="E51" s="59">
        <f t="shared" si="8"/>
        <v>1258</v>
      </c>
      <c r="F51" s="155">
        <v>11513</v>
      </c>
      <c r="G51" s="154">
        <v>11543</v>
      </c>
      <c r="H51" s="72">
        <f t="shared" si="9"/>
        <v>0.99740102226457594</v>
      </c>
      <c r="I51" s="59">
        <f t="shared" si="10"/>
        <v>-30</v>
      </c>
      <c r="J51" s="72">
        <f t="shared" si="11"/>
        <v>0.64092764700773042</v>
      </c>
      <c r="K51" s="72">
        <f t="shared" si="12"/>
        <v>0.53027809061769038</v>
      </c>
      <c r="L51" s="77">
        <f t="shared" si="13"/>
        <v>0.11064955639004004</v>
      </c>
    </row>
    <row r="52" spans="1:12" x14ac:dyDescent="0.4">
      <c r="A52" s="202" t="s">
        <v>77</v>
      </c>
      <c r="B52" s="155">
        <v>2004</v>
      </c>
      <c r="C52" s="154">
        <v>2090</v>
      </c>
      <c r="D52" s="70">
        <f t="shared" si="7"/>
        <v>0.95885167464114829</v>
      </c>
      <c r="E52" s="59">
        <f t="shared" si="8"/>
        <v>-86</v>
      </c>
      <c r="F52" s="155">
        <v>3969</v>
      </c>
      <c r="G52" s="154">
        <v>3780</v>
      </c>
      <c r="H52" s="72">
        <f t="shared" si="9"/>
        <v>1.05</v>
      </c>
      <c r="I52" s="59">
        <f t="shared" si="10"/>
        <v>189</v>
      </c>
      <c r="J52" s="72">
        <f t="shared" si="11"/>
        <v>0.50491307634164773</v>
      </c>
      <c r="K52" s="72">
        <f t="shared" si="12"/>
        <v>0.55291005291005291</v>
      </c>
      <c r="L52" s="77">
        <f t="shared" si="13"/>
        <v>-4.7996976568405181E-2</v>
      </c>
    </row>
    <row r="53" spans="1:12" x14ac:dyDescent="0.4">
      <c r="A53" s="202" t="s">
        <v>76</v>
      </c>
      <c r="B53" s="155">
        <v>2650</v>
      </c>
      <c r="C53" s="154">
        <v>2631</v>
      </c>
      <c r="D53" s="70">
        <f t="shared" si="7"/>
        <v>1.0072215887495248</v>
      </c>
      <c r="E53" s="59">
        <f t="shared" si="8"/>
        <v>19</v>
      </c>
      <c r="F53" s="155">
        <v>4980</v>
      </c>
      <c r="G53" s="154">
        <v>3654</v>
      </c>
      <c r="H53" s="72">
        <f t="shared" si="9"/>
        <v>1.3628899835796386</v>
      </c>
      <c r="I53" s="59">
        <f t="shared" si="10"/>
        <v>1326</v>
      </c>
      <c r="J53" s="72">
        <f t="shared" si="11"/>
        <v>0.53212851405622486</v>
      </c>
      <c r="K53" s="72">
        <f t="shared" si="12"/>
        <v>0.72003284072249585</v>
      </c>
      <c r="L53" s="77">
        <f t="shared" si="13"/>
        <v>-0.18790432666627099</v>
      </c>
    </row>
    <row r="54" spans="1:12" x14ac:dyDescent="0.4">
      <c r="A54" s="202" t="s">
        <v>146</v>
      </c>
      <c r="B54" s="155">
        <v>0</v>
      </c>
      <c r="C54" s="154">
        <v>2012</v>
      </c>
      <c r="D54" s="70">
        <f t="shared" si="7"/>
        <v>0</v>
      </c>
      <c r="E54" s="59">
        <f t="shared" si="8"/>
        <v>-2012</v>
      </c>
      <c r="F54" s="155">
        <v>0</v>
      </c>
      <c r="G54" s="154">
        <v>3779</v>
      </c>
      <c r="H54" s="72">
        <f t="shared" si="9"/>
        <v>0</v>
      </c>
      <c r="I54" s="59">
        <f t="shared" si="10"/>
        <v>-3779</v>
      </c>
      <c r="J54" s="72" t="e">
        <f t="shared" si="11"/>
        <v>#DIV/0!</v>
      </c>
      <c r="K54" s="72">
        <f t="shared" si="12"/>
        <v>0.53241598306430271</v>
      </c>
      <c r="L54" s="77" t="e">
        <f t="shared" si="13"/>
        <v>#DIV/0!</v>
      </c>
    </row>
    <row r="55" spans="1:12" x14ac:dyDescent="0.4">
      <c r="A55" s="202" t="s">
        <v>145</v>
      </c>
      <c r="B55" s="155">
        <v>0</v>
      </c>
      <c r="C55" s="154">
        <v>2914</v>
      </c>
      <c r="D55" s="70">
        <f t="shared" si="7"/>
        <v>0</v>
      </c>
      <c r="E55" s="59">
        <f t="shared" si="8"/>
        <v>-2914</v>
      </c>
      <c r="F55" s="155">
        <v>0</v>
      </c>
      <c r="G55" s="154">
        <v>3780</v>
      </c>
      <c r="H55" s="72">
        <f t="shared" si="9"/>
        <v>0</v>
      </c>
      <c r="I55" s="59">
        <f t="shared" si="10"/>
        <v>-3780</v>
      </c>
      <c r="J55" s="72" t="e">
        <f t="shared" si="11"/>
        <v>#DIV/0!</v>
      </c>
      <c r="K55" s="72">
        <f t="shared" si="12"/>
        <v>0.77089947089947086</v>
      </c>
      <c r="L55" s="77" t="e">
        <f t="shared" si="13"/>
        <v>#DIV/0!</v>
      </c>
    </row>
    <row r="56" spans="1:12" x14ac:dyDescent="0.4">
      <c r="A56" s="202" t="s">
        <v>144</v>
      </c>
      <c r="B56" s="155">
        <v>0</v>
      </c>
      <c r="C56" s="154">
        <v>2867</v>
      </c>
      <c r="D56" s="70">
        <f t="shared" si="7"/>
        <v>0</v>
      </c>
      <c r="E56" s="59">
        <f t="shared" si="8"/>
        <v>-2867</v>
      </c>
      <c r="F56" s="155">
        <v>0</v>
      </c>
      <c r="G56" s="154">
        <v>3990</v>
      </c>
      <c r="H56" s="72">
        <f t="shared" si="9"/>
        <v>0</v>
      </c>
      <c r="I56" s="59">
        <f t="shared" si="10"/>
        <v>-3990</v>
      </c>
      <c r="J56" s="72" t="e">
        <f t="shared" si="11"/>
        <v>#DIV/0!</v>
      </c>
      <c r="K56" s="72">
        <f t="shared" si="12"/>
        <v>0.71854636591478693</v>
      </c>
      <c r="L56" s="77" t="e">
        <f t="shared" si="13"/>
        <v>#DIV/0!</v>
      </c>
    </row>
    <row r="57" spans="1:12" x14ac:dyDescent="0.4">
      <c r="A57" s="202" t="s">
        <v>143</v>
      </c>
      <c r="B57" s="157">
        <v>0</v>
      </c>
      <c r="C57" s="154">
        <v>2664</v>
      </c>
      <c r="D57" s="70">
        <f t="shared" si="7"/>
        <v>0</v>
      </c>
      <c r="E57" s="59">
        <f t="shared" si="8"/>
        <v>-2664</v>
      </c>
      <c r="F57" s="157">
        <v>0</v>
      </c>
      <c r="G57" s="154">
        <v>3780</v>
      </c>
      <c r="H57" s="72">
        <f t="shared" si="9"/>
        <v>0</v>
      </c>
      <c r="I57" s="59">
        <f t="shared" si="10"/>
        <v>-3780</v>
      </c>
      <c r="J57" s="72" t="e">
        <f t="shared" si="11"/>
        <v>#DIV/0!</v>
      </c>
      <c r="K57" s="72">
        <f t="shared" si="12"/>
        <v>0.70476190476190481</v>
      </c>
      <c r="L57" s="77" t="e">
        <f t="shared" si="13"/>
        <v>#DIV/0!</v>
      </c>
    </row>
    <row r="58" spans="1:12" x14ac:dyDescent="0.4">
      <c r="A58" s="201" t="s">
        <v>142</v>
      </c>
      <c r="B58" s="152">
        <v>0</v>
      </c>
      <c r="C58" s="179">
        <v>3468</v>
      </c>
      <c r="D58" s="151">
        <f t="shared" si="7"/>
        <v>0</v>
      </c>
      <c r="E58" s="56">
        <f t="shared" si="8"/>
        <v>-3468</v>
      </c>
      <c r="F58" s="152">
        <v>0</v>
      </c>
      <c r="G58" s="179">
        <v>3780</v>
      </c>
      <c r="H58" s="83">
        <f t="shared" si="9"/>
        <v>0</v>
      </c>
      <c r="I58" s="56">
        <f t="shared" si="10"/>
        <v>-3780</v>
      </c>
      <c r="J58" s="83" t="e">
        <f t="shared" si="11"/>
        <v>#DIV/0!</v>
      </c>
      <c r="K58" s="83">
        <f t="shared" si="12"/>
        <v>0.91746031746031742</v>
      </c>
      <c r="L58" s="82" t="e">
        <f t="shared" si="13"/>
        <v>#DIV/0!</v>
      </c>
    </row>
    <row r="59" spans="1:12" x14ac:dyDescent="0.4">
      <c r="A59" s="200" t="s">
        <v>93</v>
      </c>
      <c r="B59" s="100">
        <f>B60</f>
        <v>12961</v>
      </c>
      <c r="C59" s="100">
        <f>C60</f>
        <v>0</v>
      </c>
      <c r="D59" s="64" t="e">
        <f t="shared" si="7"/>
        <v>#DIV/0!</v>
      </c>
      <c r="E59" s="65">
        <f t="shared" si="8"/>
        <v>12961</v>
      </c>
      <c r="F59" s="100">
        <f>F60</f>
        <v>15936</v>
      </c>
      <c r="G59" s="100">
        <f>G60</f>
        <v>0</v>
      </c>
      <c r="H59" s="64" t="e">
        <f t="shared" si="9"/>
        <v>#DIV/0!</v>
      </c>
      <c r="I59" s="65">
        <f t="shared" si="10"/>
        <v>15936</v>
      </c>
      <c r="J59" s="64">
        <f t="shared" si="11"/>
        <v>0.81331576305220887</v>
      </c>
      <c r="K59" s="64" t="e">
        <f t="shared" si="12"/>
        <v>#DIV/0!</v>
      </c>
      <c r="L59" s="78" t="e">
        <f t="shared" si="13"/>
        <v>#DIV/0!</v>
      </c>
    </row>
    <row r="60" spans="1:12" x14ac:dyDescent="0.4">
      <c r="A60" s="199" t="s">
        <v>141</v>
      </c>
      <c r="B60" s="198">
        <v>12961</v>
      </c>
      <c r="C60" s="198">
        <v>0</v>
      </c>
      <c r="D60" s="76" t="e">
        <f t="shared" si="7"/>
        <v>#DIV/0!</v>
      </c>
      <c r="E60" s="62">
        <f t="shared" si="8"/>
        <v>12961</v>
      </c>
      <c r="F60" s="198">
        <v>15936</v>
      </c>
      <c r="G60" s="197">
        <v>0</v>
      </c>
      <c r="H60" s="76" t="e">
        <f t="shared" si="9"/>
        <v>#DIV/0!</v>
      </c>
      <c r="I60" s="62">
        <f t="shared" si="10"/>
        <v>15936</v>
      </c>
      <c r="J60" s="196">
        <f t="shared" si="11"/>
        <v>0.81331576305220887</v>
      </c>
      <c r="K60" s="196" t="e">
        <f t="shared" si="12"/>
        <v>#DIV/0!</v>
      </c>
      <c r="L60" s="195" t="e">
        <f t="shared" si="13"/>
        <v>#DIV/0!</v>
      </c>
    </row>
    <row r="61" spans="1:12" x14ac:dyDescent="0.4">
      <c r="C61" s="19"/>
      <c r="E61" s="50"/>
      <c r="G61" s="19"/>
      <c r="I61" s="50"/>
      <c r="K61" s="19"/>
    </row>
    <row r="62" spans="1:12" x14ac:dyDescent="0.4">
      <c r="C62" s="19"/>
      <c r="E62" s="50"/>
      <c r="G62" s="19"/>
      <c r="I62" s="50"/>
      <c r="K62" s="19"/>
    </row>
    <row r="63" spans="1:12" x14ac:dyDescent="0.4">
      <c r="C63" s="19"/>
      <c r="E63" s="50"/>
      <c r="G63" s="19"/>
      <c r="I63" s="50"/>
      <c r="K63" s="19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9'!A1" display="'h19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2007年6月月間航空旅客輸送実績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4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9" bestFit="1" customWidth="1"/>
    <col min="2" max="3" width="11.25" style="50" customWidth="1"/>
    <col min="4" max="5" width="11.25" style="19" customWidth="1"/>
    <col min="6" max="7" width="11.25" style="50" customWidth="1"/>
    <col min="8" max="9" width="11.25" style="19" customWidth="1"/>
    <col min="10" max="11" width="11.25" style="50" customWidth="1"/>
    <col min="12" max="12" width="11.25" style="19" customWidth="1"/>
    <col min="13" max="13" width="9" style="19" customWidth="1"/>
    <col min="14" max="14" width="6.5" style="19" bestFit="1" customWidth="1"/>
    <col min="15" max="16384" width="15.75" style="19"/>
  </cols>
  <sheetData>
    <row r="1" spans="1:46" s="1" customFormat="1" ht="17.25" customHeight="1" x14ac:dyDescent="0.4">
      <c r="A1" s="266" t="str">
        <f>'h19'!A1</f>
        <v>平成19年度</v>
      </c>
      <c r="B1" s="267"/>
      <c r="C1" s="267"/>
      <c r="D1" s="267"/>
      <c r="E1" s="268" t="str">
        <f ca="1">RIGHT(CELL("filename",$A$1),LEN(CELL("filename",$A$1))-FIND("]",CELL("filename",$A$1)))</f>
        <v>６月(上旬)</v>
      </c>
      <c r="F1" s="269" t="s">
        <v>70</v>
      </c>
      <c r="G1" s="270"/>
      <c r="H1" s="270"/>
      <c r="I1" s="271"/>
      <c r="J1" s="270"/>
      <c r="K1" s="270"/>
      <c r="L1" s="271"/>
      <c r="M1" s="258"/>
      <c r="N1" s="258"/>
      <c r="O1" s="258"/>
      <c r="P1" s="258"/>
      <c r="Q1" s="258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</row>
    <row r="2" spans="1:46" x14ac:dyDescent="0.4">
      <c r="A2" s="240"/>
      <c r="B2" s="260" t="s">
        <v>89</v>
      </c>
      <c r="C2" s="261"/>
      <c r="D2" s="261"/>
      <c r="E2" s="262"/>
      <c r="F2" s="260" t="s">
        <v>175</v>
      </c>
      <c r="G2" s="261"/>
      <c r="H2" s="261"/>
      <c r="I2" s="262"/>
      <c r="J2" s="260" t="s">
        <v>174</v>
      </c>
      <c r="K2" s="261"/>
      <c r="L2" s="262"/>
    </row>
    <row r="3" spans="1:46" x14ac:dyDescent="0.4">
      <c r="A3" s="232"/>
      <c r="B3" s="235"/>
      <c r="C3" s="236"/>
      <c r="D3" s="236"/>
      <c r="E3" s="237"/>
      <c r="F3" s="235"/>
      <c r="G3" s="236"/>
      <c r="H3" s="236"/>
      <c r="I3" s="237"/>
      <c r="J3" s="235"/>
      <c r="K3" s="236"/>
      <c r="L3" s="237"/>
    </row>
    <row r="4" spans="1:46" x14ac:dyDescent="0.4">
      <c r="A4" s="232"/>
      <c r="B4" s="241" t="s">
        <v>105</v>
      </c>
      <c r="C4" s="233" t="s">
        <v>193</v>
      </c>
      <c r="D4" s="232" t="s">
        <v>88</v>
      </c>
      <c r="E4" s="232"/>
      <c r="F4" s="238" t="str">
        <f>+B4</f>
        <v>(07'6/1～10)</v>
      </c>
      <c r="G4" s="238" t="str">
        <f>+C4</f>
        <v>(06'6/1～10)</v>
      </c>
      <c r="H4" s="232" t="s">
        <v>88</v>
      </c>
      <c r="I4" s="232"/>
      <c r="J4" s="238" t="str">
        <f>+B4</f>
        <v>(07'6/1～10)</v>
      </c>
      <c r="K4" s="238" t="str">
        <f>+C4</f>
        <v>(06'6/1～10)</v>
      </c>
      <c r="L4" s="239" t="s">
        <v>86</v>
      </c>
    </row>
    <row r="5" spans="1:46" s="53" customFormat="1" x14ac:dyDescent="0.4">
      <c r="A5" s="232"/>
      <c r="B5" s="241"/>
      <c r="C5" s="234"/>
      <c r="D5" s="108" t="s">
        <v>87</v>
      </c>
      <c r="E5" s="108" t="s">
        <v>86</v>
      </c>
      <c r="F5" s="238"/>
      <c r="G5" s="238"/>
      <c r="H5" s="108" t="s">
        <v>87</v>
      </c>
      <c r="I5" s="108" t="s">
        <v>86</v>
      </c>
      <c r="J5" s="238"/>
      <c r="K5" s="238"/>
      <c r="L5" s="240"/>
    </row>
    <row r="6" spans="1:46" s="46" customFormat="1" x14ac:dyDescent="0.4">
      <c r="A6" s="200" t="s">
        <v>97</v>
      </c>
      <c r="B6" s="100">
        <f>+B7+B37+B59</f>
        <v>136544</v>
      </c>
      <c r="C6" s="100">
        <f>+C7+C37+C59</f>
        <v>139201</v>
      </c>
      <c r="D6" s="64">
        <f t="shared" ref="D6:D37" si="0">+B6/C6</f>
        <v>0.98091249344473097</v>
      </c>
      <c r="E6" s="65">
        <f t="shared" ref="E6:E37" si="1">+B6-C6</f>
        <v>-2657</v>
      </c>
      <c r="F6" s="100">
        <f>+F7+F37+F59</f>
        <v>227226</v>
      </c>
      <c r="G6" s="100">
        <f>+G7+G37+G59</f>
        <v>232340</v>
      </c>
      <c r="H6" s="64">
        <f t="shared" ref="H6:H17" si="2">+F6/G6</f>
        <v>0.97798915382628904</v>
      </c>
      <c r="I6" s="65">
        <f t="shared" ref="I6:I20" si="3">+F6-G6</f>
        <v>-5114</v>
      </c>
      <c r="J6" s="64">
        <f t="shared" ref="J6:J37" si="4">+B6/F6</f>
        <v>0.60091714856574507</v>
      </c>
      <c r="K6" s="64">
        <f t="shared" ref="K6:K37" si="5">+C6/G6</f>
        <v>0.59912628045106309</v>
      </c>
      <c r="L6" s="78">
        <f t="shared" ref="L6:L37" si="6">+J6-K6</f>
        <v>1.7908681146819871E-3</v>
      </c>
    </row>
    <row r="7" spans="1:46" s="46" customFormat="1" x14ac:dyDescent="0.4">
      <c r="A7" s="200" t="s">
        <v>85</v>
      </c>
      <c r="B7" s="100">
        <f>B8+B18+B34</f>
        <v>68286</v>
      </c>
      <c r="C7" s="100">
        <f>C8+C18+C34</f>
        <v>67128</v>
      </c>
      <c r="D7" s="64">
        <f t="shared" si="0"/>
        <v>1.0172506256703611</v>
      </c>
      <c r="E7" s="65">
        <f t="shared" si="1"/>
        <v>1158</v>
      </c>
      <c r="F7" s="100">
        <f>F8+F18+F34</f>
        <v>108098</v>
      </c>
      <c r="G7" s="100">
        <f>G8+G18+G34</f>
        <v>112444</v>
      </c>
      <c r="H7" s="64">
        <f t="shared" si="2"/>
        <v>0.96134964960335811</v>
      </c>
      <c r="I7" s="65">
        <f t="shared" si="3"/>
        <v>-4346</v>
      </c>
      <c r="J7" s="64">
        <f t="shared" si="4"/>
        <v>0.63170456437676925</v>
      </c>
      <c r="K7" s="64">
        <f t="shared" si="5"/>
        <v>0.59699050193874281</v>
      </c>
      <c r="L7" s="78">
        <f t="shared" si="6"/>
        <v>3.4714062438026438E-2</v>
      </c>
    </row>
    <row r="8" spans="1:46" x14ac:dyDescent="0.4">
      <c r="A8" s="108" t="s">
        <v>92</v>
      </c>
      <c r="B8" s="106">
        <f>SUM(B9:B17)</f>
        <v>55407</v>
      </c>
      <c r="C8" s="106">
        <f>SUM(C9:C17)</f>
        <v>53235</v>
      </c>
      <c r="D8" s="76">
        <f t="shared" si="0"/>
        <v>1.0408002254156101</v>
      </c>
      <c r="E8" s="62">
        <f t="shared" si="1"/>
        <v>2172</v>
      </c>
      <c r="F8" s="106">
        <f>SUM(F9:F17)</f>
        <v>88625</v>
      </c>
      <c r="G8" s="106">
        <f>SUM(G9:G17)</f>
        <v>90401</v>
      </c>
      <c r="H8" s="76">
        <f t="shared" si="2"/>
        <v>0.98035419962168557</v>
      </c>
      <c r="I8" s="62">
        <f t="shared" si="3"/>
        <v>-1776</v>
      </c>
      <c r="J8" s="76">
        <f t="shared" si="4"/>
        <v>0.6251847672778561</v>
      </c>
      <c r="K8" s="76">
        <f t="shared" si="5"/>
        <v>0.58887622924525174</v>
      </c>
      <c r="L8" s="75">
        <f t="shared" si="6"/>
        <v>3.6308538032604365E-2</v>
      </c>
    </row>
    <row r="9" spans="1:46" x14ac:dyDescent="0.4">
      <c r="A9" s="204" t="s">
        <v>83</v>
      </c>
      <c r="B9" s="163">
        <v>30459</v>
      </c>
      <c r="C9" s="163">
        <v>30758</v>
      </c>
      <c r="D9" s="70">
        <f t="shared" si="0"/>
        <v>0.99027895181741332</v>
      </c>
      <c r="E9" s="71">
        <f t="shared" si="1"/>
        <v>-299</v>
      </c>
      <c r="F9" s="158">
        <v>49134</v>
      </c>
      <c r="G9" s="163">
        <v>50226</v>
      </c>
      <c r="H9" s="70">
        <f t="shared" si="2"/>
        <v>0.97825827260781273</v>
      </c>
      <c r="I9" s="71">
        <f t="shared" si="3"/>
        <v>-1092</v>
      </c>
      <c r="J9" s="70">
        <f t="shared" si="4"/>
        <v>0.61991696177799482</v>
      </c>
      <c r="K9" s="70">
        <f t="shared" si="5"/>
        <v>0.61239198821327601</v>
      </c>
      <c r="L9" s="69">
        <f t="shared" si="6"/>
        <v>7.5249735647188176E-3</v>
      </c>
    </row>
    <row r="10" spans="1:46" x14ac:dyDescent="0.4">
      <c r="A10" s="202" t="s">
        <v>84</v>
      </c>
      <c r="B10" s="155">
        <v>4297</v>
      </c>
      <c r="C10" s="155">
        <v>3905</v>
      </c>
      <c r="D10" s="72">
        <f t="shared" si="0"/>
        <v>1.1003841229193343</v>
      </c>
      <c r="E10" s="59">
        <f t="shared" si="1"/>
        <v>392</v>
      </c>
      <c r="F10" s="154">
        <v>5000</v>
      </c>
      <c r="G10" s="155">
        <v>4160</v>
      </c>
      <c r="H10" s="72">
        <f t="shared" si="2"/>
        <v>1.2019230769230769</v>
      </c>
      <c r="I10" s="59">
        <f t="shared" si="3"/>
        <v>840</v>
      </c>
      <c r="J10" s="72">
        <f t="shared" si="4"/>
        <v>0.85940000000000005</v>
      </c>
      <c r="K10" s="72">
        <f t="shared" si="5"/>
        <v>0.93870192307692313</v>
      </c>
      <c r="L10" s="77">
        <f t="shared" si="6"/>
        <v>-7.9301923076923075E-2</v>
      </c>
    </row>
    <row r="11" spans="1:46" x14ac:dyDescent="0.4">
      <c r="A11" s="202" t="s">
        <v>172</v>
      </c>
      <c r="B11" s="155">
        <v>6017</v>
      </c>
      <c r="C11" s="155">
        <v>3375</v>
      </c>
      <c r="D11" s="72">
        <f t="shared" si="0"/>
        <v>1.7828148148148149</v>
      </c>
      <c r="E11" s="59">
        <f t="shared" si="1"/>
        <v>2642</v>
      </c>
      <c r="F11" s="154">
        <v>12092</v>
      </c>
      <c r="G11" s="155">
        <v>5220</v>
      </c>
      <c r="H11" s="72">
        <f t="shared" si="2"/>
        <v>2.3164750957854405</v>
      </c>
      <c r="I11" s="59">
        <f t="shared" si="3"/>
        <v>6872</v>
      </c>
      <c r="J11" s="72">
        <f t="shared" si="4"/>
        <v>0.49760172014555076</v>
      </c>
      <c r="K11" s="72">
        <f t="shared" si="5"/>
        <v>0.64655172413793105</v>
      </c>
      <c r="L11" s="77">
        <f t="shared" si="6"/>
        <v>-0.14895000399238029</v>
      </c>
    </row>
    <row r="12" spans="1:46" x14ac:dyDescent="0.4">
      <c r="A12" s="202" t="s">
        <v>81</v>
      </c>
      <c r="B12" s="155">
        <v>4746</v>
      </c>
      <c r="C12" s="155">
        <v>5044</v>
      </c>
      <c r="D12" s="72">
        <f t="shared" si="0"/>
        <v>0.9409199048374306</v>
      </c>
      <c r="E12" s="59">
        <f t="shared" si="1"/>
        <v>-298</v>
      </c>
      <c r="F12" s="154">
        <v>7250</v>
      </c>
      <c r="G12" s="155">
        <v>9305</v>
      </c>
      <c r="H12" s="72">
        <f t="shared" si="2"/>
        <v>0.7791509940891993</v>
      </c>
      <c r="I12" s="59">
        <f t="shared" si="3"/>
        <v>-2055</v>
      </c>
      <c r="J12" s="72">
        <f t="shared" si="4"/>
        <v>0.65462068965517239</v>
      </c>
      <c r="K12" s="72">
        <f t="shared" si="5"/>
        <v>0.54207415368081679</v>
      </c>
      <c r="L12" s="77">
        <f t="shared" si="6"/>
        <v>0.1125465359743556</v>
      </c>
    </row>
    <row r="13" spans="1:46" x14ac:dyDescent="0.4">
      <c r="A13" s="202" t="s">
        <v>82</v>
      </c>
      <c r="B13" s="155">
        <v>6795</v>
      </c>
      <c r="C13" s="155">
        <v>5553</v>
      </c>
      <c r="D13" s="72">
        <f t="shared" si="0"/>
        <v>1.2236628849270665</v>
      </c>
      <c r="E13" s="59">
        <f t="shared" si="1"/>
        <v>1242</v>
      </c>
      <c r="F13" s="154">
        <v>10920</v>
      </c>
      <c r="G13" s="155">
        <v>10920</v>
      </c>
      <c r="H13" s="72">
        <f t="shared" si="2"/>
        <v>1</v>
      </c>
      <c r="I13" s="59">
        <f t="shared" si="3"/>
        <v>0</v>
      </c>
      <c r="J13" s="72">
        <f t="shared" si="4"/>
        <v>0.62225274725274726</v>
      </c>
      <c r="K13" s="72">
        <f t="shared" si="5"/>
        <v>0.50851648351648349</v>
      </c>
      <c r="L13" s="77">
        <f t="shared" si="6"/>
        <v>0.11373626373626378</v>
      </c>
    </row>
    <row r="14" spans="1:46" x14ac:dyDescent="0.4">
      <c r="A14" s="202" t="s">
        <v>171</v>
      </c>
      <c r="B14" s="155">
        <v>0</v>
      </c>
      <c r="C14" s="155">
        <v>0</v>
      </c>
      <c r="D14" s="72" t="e">
        <f t="shared" si="0"/>
        <v>#DIV/0!</v>
      </c>
      <c r="E14" s="59">
        <f t="shared" si="1"/>
        <v>0</v>
      </c>
      <c r="F14" s="154">
        <v>0</v>
      </c>
      <c r="G14" s="155">
        <v>0</v>
      </c>
      <c r="H14" s="72" t="e">
        <f t="shared" si="2"/>
        <v>#DIV/0!</v>
      </c>
      <c r="I14" s="59">
        <f t="shared" si="3"/>
        <v>0</v>
      </c>
      <c r="J14" s="72" t="e">
        <f t="shared" si="4"/>
        <v>#DIV/0!</v>
      </c>
      <c r="K14" s="72" t="e">
        <f t="shared" si="5"/>
        <v>#DIV/0!</v>
      </c>
      <c r="L14" s="77" t="e">
        <f t="shared" si="6"/>
        <v>#DIV/0!</v>
      </c>
    </row>
    <row r="15" spans="1:46" x14ac:dyDescent="0.4">
      <c r="A15" s="205" t="s">
        <v>170</v>
      </c>
      <c r="B15" s="155">
        <v>0</v>
      </c>
      <c r="C15" s="155">
        <v>0</v>
      </c>
      <c r="D15" s="72" t="e">
        <f t="shared" si="0"/>
        <v>#DIV/0!</v>
      </c>
      <c r="E15" s="73">
        <f t="shared" si="1"/>
        <v>0</v>
      </c>
      <c r="F15" s="154">
        <v>0</v>
      </c>
      <c r="G15" s="177">
        <v>0</v>
      </c>
      <c r="H15" s="70" t="e">
        <f t="shared" si="2"/>
        <v>#DIV/0!</v>
      </c>
      <c r="I15" s="71">
        <f t="shared" si="3"/>
        <v>0</v>
      </c>
      <c r="J15" s="74" t="e">
        <f t="shared" si="4"/>
        <v>#DIV/0!</v>
      </c>
      <c r="K15" s="72" t="e">
        <f t="shared" si="5"/>
        <v>#DIV/0!</v>
      </c>
      <c r="L15" s="77" t="e">
        <f t="shared" si="6"/>
        <v>#DIV/0!</v>
      </c>
    </row>
    <row r="16" spans="1:46" x14ac:dyDescent="0.4">
      <c r="A16" s="33" t="s">
        <v>149</v>
      </c>
      <c r="B16" s="164">
        <v>3093</v>
      </c>
      <c r="C16" s="164">
        <v>3992</v>
      </c>
      <c r="D16" s="74">
        <f t="shared" si="0"/>
        <v>0.7747995991983968</v>
      </c>
      <c r="E16" s="59">
        <f t="shared" si="1"/>
        <v>-899</v>
      </c>
      <c r="F16" s="164">
        <v>4229</v>
      </c>
      <c r="G16" s="156">
        <v>7960</v>
      </c>
      <c r="H16" s="70">
        <f t="shared" si="2"/>
        <v>0.5312814070351759</v>
      </c>
      <c r="I16" s="71">
        <f t="shared" si="3"/>
        <v>-3731</v>
      </c>
      <c r="J16" s="74">
        <f t="shared" si="4"/>
        <v>0.73137857649562543</v>
      </c>
      <c r="K16" s="72">
        <f t="shared" si="5"/>
        <v>0.50150753768844225</v>
      </c>
      <c r="L16" s="77">
        <f t="shared" si="6"/>
        <v>0.22987103880718318</v>
      </c>
    </row>
    <row r="17" spans="1:12" x14ac:dyDescent="0.4">
      <c r="A17" s="22" t="s">
        <v>177</v>
      </c>
      <c r="B17" s="179">
        <v>0</v>
      </c>
      <c r="C17" s="179">
        <v>608</v>
      </c>
      <c r="D17" s="83">
        <f t="shared" si="0"/>
        <v>0</v>
      </c>
      <c r="E17" s="73">
        <f t="shared" si="1"/>
        <v>-608</v>
      </c>
      <c r="F17" s="179">
        <v>0</v>
      </c>
      <c r="G17" s="179">
        <v>2610</v>
      </c>
      <c r="H17" s="70">
        <f t="shared" si="2"/>
        <v>0</v>
      </c>
      <c r="I17" s="71">
        <f t="shared" si="3"/>
        <v>-2610</v>
      </c>
      <c r="J17" s="74" t="e">
        <f t="shared" si="4"/>
        <v>#DIV/0!</v>
      </c>
      <c r="K17" s="72">
        <f t="shared" si="5"/>
        <v>0.23295019157088123</v>
      </c>
      <c r="L17" s="77" t="e">
        <f t="shared" si="6"/>
        <v>#DIV/0!</v>
      </c>
    </row>
    <row r="18" spans="1:12" x14ac:dyDescent="0.4">
      <c r="A18" s="108" t="s">
        <v>91</v>
      </c>
      <c r="B18" s="106">
        <f>SUM(B19:B33)</f>
        <v>12382</v>
      </c>
      <c r="C18" s="106">
        <f>SUM(C19:C33)</f>
        <v>13238</v>
      </c>
      <c r="D18" s="76">
        <f t="shared" si="0"/>
        <v>0.93533766429974319</v>
      </c>
      <c r="E18" s="62">
        <f t="shared" si="1"/>
        <v>-856</v>
      </c>
      <c r="F18" s="106">
        <f>SUM(F19:F33)</f>
        <v>18576</v>
      </c>
      <c r="G18" s="106">
        <f>SUM(G19:G33)</f>
        <v>20600</v>
      </c>
      <c r="H18" s="76">
        <v>0</v>
      </c>
      <c r="I18" s="62">
        <f t="shared" si="3"/>
        <v>-2024</v>
      </c>
      <c r="J18" s="76">
        <f t="shared" si="4"/>
        <v>0.66655900086132647</v>
      </c>
      <c r="K18" s="76">
        <f t="shared" si="5"/>
        <v>0.64262135922330099</v>
      </c>
      <c r="L18" s="75">
        <f t="shared" si="6"/>
        <v>2.3937641638025475E-2</v>
      </c>
    </row>
    <row r="19" spans="1:12" x14ac:dyDescent="0.4">
      <c r="A19" s="204" t="s">
        <v>168</v>
      </c>
      <c r="B19" s="163">
        <v>1004</v>
      </c>
      <c r="C19" s="155">
        <v>873</v>
      </c>
      <c r="D19" s="72">
        <f t="shared" si="0"/>
        <v>1.1500572737686139</v>
      </c>
      <c r="E19" s="59">
        <f t="shared" si="1"/>
        <v>131</v>
      </c>
      <c r="F19" s="163">
        <v>1475</v>
      </c>
      <c r="G19" s="163">
        <v>1500</v>
      </c>
      <c r="H19" s="72">
        <f t="shared" ref="H19:H38" si="7">+F19/G19</f>
        <v>0.98333333333333328</v>
      </c>
      <c r="I19" s="59">
        <f t="shared" si="3"/>
        <v>-25</v>
      </c>
      <c r="J19" s="72">
        <f t="shared" si="4"/>
        <v>0.68067796610169495</v>
      </c>
      <c r="K19" s="72">
        <f t="shared" si="5"/>
        <v>0.58199999999999996</v>
      </c>
      <c r="L19" s="69">
        <f t="shared" si="6"/>
        <v>9.8677966101694992E-2</v>
      </c>
    </row>
    <row r="20" spans="1:12" x14ac:dyDescent="0.4">
      <c r="A20" s="202" t="s">
        <v>150</v>
      </c>
      <c r="B20" s="155">
        <v>925</v>
      </c>
      <c r="C20" s="209">
        <v>1177</v>
      </c>
      <c r="D20" s="72">
        <f t="shared" si="0"/>
        <v>0.7858963466440102</v>
      </c>
      <c r="E20" s="59">
        <f t="shared" si="1"/>
        <v>-252</v>
      </c>
      <c r="F20" s="155">
        <v>1500</v>
      </c>
      <c r="G20" s="155">
        <v>1495</v>
      </c>
      <c r="H20" s="72">
        <f t="shared" si="7"/>
        <v>1.0033444816053512</v>
      </c>
      <c r="I20" s="59">
        <f t="shared" si="3"/>
        <v>5</v>
      </c>
      <c r="J20" s="67">
        <f t="shared" si="4"/>
        <v>0.6166666666666667</v>
      </c>
      <c r="K20" s="72">
        <f t="shared" si="5"/>
        <v>0.78729096989966552</v>
      </c>
      <c r="L20" s="77">
        <f t="shared" si="6"/>
        <v>-0.17062430323299882</v>
      </c>
    </row>
    <row r="21" spans="1:12" x14ac:dyDescent="0.4">
      <c r="A21" s="202" t="s">
        <v>167</v>
      </c>
      <c r="B21" s="155">
        <v>778</v>
      </c>
      <c r="C21" s="155">
        <v>902</v>
      </c>
      <c r="D21" s="72">
        <f t="shared" si="0"/>
        <v>0.86252771618625279</v>
      </c>
      <c r="E21" s="59">
        <f t="shared" si="1"/>
        <v>-124</v>
      </c>
      <c r="F21" s="155">
        <v>1450</v>
      </c>
      <c r="G21" s="155">
        <v>1475</v>
      </c>
      <c r="H21" s="67">
        <f t="shared" si="7"/>
        <v>0.98305084745762716</v>
      </c>
      <c r="I21" s="59">
        <v>1350</v>
      </c>
      <c r="J21" s="72">
        <f t="shared" si="4"/>
        <v>0.53655172413793106</v>
      </c>
      <c r="K21" s="72">
        <f t="shared" si="5"/>
        <v>0.61152542372881358</v>
      </c>
      <c r="L21" s="77">
        <f t="shared" si="6"/>
        <v>-7.4973699590882514E-2</v>
      </c>
    </row>
    <row r="22" spans="1:12" x14ac:dyDescent="0.4">
      <c r="A22" s="202" t="s">
        <v>166</v>
      </c>
      <c r="B22" s="155">
        <v>2204</v>
      </c>
      <c r="C22" s="155">
        <v>1358</v>
      </c>
      <c r="D22" s="72">
        <f t="shared" si="0"/>
        <v>1.6229749631811488</v>
      </c>
      <c r="E22" s="59">
        <f t="shared" si="1"/>
        <v>846</v>
      </c>
      <c r="F22" s="155">
        <v>3000</v>
      </c>
      <c r="G22" s="155">
        <v>1500</v>
      </c>
      <c r="H22" s="72">
        <f t="shared" si="7"/>
        <v>2</v>
      </c>
      <c r="I22" s="59">
        <f t="shared" ref="I22:I58" si="8">+F22-G22</f>
        <v>1500</v>
      </c>
      <c r="J22" s="72">
        <f t="shared" si="4"/>
        <v>0.73466666666666669</v>
      </c>
      <c r="K22" s="72">
        <f t="shared" si="5"/>
        <v>0.90533333333333332</v>
      </c>
      <c r="L22" s="77">
        <f t="shared" si="6"/>
        <v>-0.17066666666666663</v>
      </c>
    </row>
    <row r="23" spans="1:12" x14ac:dyDescent="0.4">
      <c r="A23" s="202" t="s">
        <v>165</v>
      </c>
      <c r="B23" s="157">
        <v>1194</v>
      </c>
      <c r="C23" s="157">
        <v>1231</v>
      </c>
      <c r="D23" s="72">
        <f t="shared" si="0"/>
        <v>0.96994313566206336</v>
      </c>
      <c r="E23" s="58">
        <f t="shared" si="1"/>
        <v>-37</v>
      </c>
      <c r="F23" s="157">
        <v>1500</v>
      </c>
      <c r="G23" s="157">
        <v>1500</v>
      </c>
      <c r="H23" s="67">
        <f t="shared" si="7"/>
        <v>1</v>
      </c>
      <c r="I23" s="58">
        <f t="shared" si="8"/>
        <v>0</v>
      </c>
      <c r="J23" s="67">
        <f t="shared" si="4"/>
        <v>0.79600000000000004</v>
      </c>
      <c r="K23" s="72">
        <f t="shared" si="5"/>
        <v>0.82066666666666666</v>
      </c>
      <c r="L23" s="66">
        <f t="shared" si="6"/>
        <v>-2.4666666666666615E-2</v>
      </c>
    </row>
    <row r="24" spans="1:12" x14ac:dyDescent="0.4">
      <c r="A24" s="203" t="s">
        <v>164</v>
      </c>
      <c r="B24" s="155">
        <v>0</v>
      </c>
      <c r="C24" s="155">
        <v>725</v>
      </c>
      <c r="D24" s="72">
        <f t="shared" si="0"/>
        <v>0</v>
      </c>
      <c r="E24" s="59">
        <f t="shared" si="1"/>
        <v>-725</v>
      </c>
      <c r="F24" s="155">
        <v>0</v>
      </c>
      <c r="G24" s="155">
        <v>1500</v>
      </c>
      <c r="H24" s="72">
        <f t="shared" si="7"/>
        <v>0</v>
      </c>
      <c r="I24" s="59">
        <f t="shared" si="8"/>
        <v>-1500</v>
      </c>
      <c r="J24" s="72" t="e">
        <f t="shared" si="4"/>
        <v>#DIV/0!</v>
      </c>
      <c r="K24" s="72">
        <f t="shared" si="5"/>
        <v>0.48333333333333334</v>
      </c>
      <c r="L24" s="77" t="e">
        <f t="shared" si="6"/>
        <v>#DIV/0!</v>
      </c>
    </row>
    <row r="25" spans="1:12" x14ac:dyDescent="0.4">
      <c r="A25" s="203" t="s">
        <v>163</v>
      </c>
      <c r="B25" s="155">
        <v>1069</v>
      </c>
      <c r="C25" s="155">
        <v>672</v>
      </c>
      <c r="D25" s="72">
        <f t="shared" si="0"/>
        <v>1.5907738095238095</v>
      </c>
      <c r="E25" s="59">
        <f t="shared" si="1"/>
        <v>397</v>
      </c>
      <c r="F25" s="155">
        <v>1500</v>
      </c>
      <c r="G25" s="155">
        <v>1500</v>
      </c>
      <c r="H25" s="72">
        <f t="shared" si="7"/>
        <v>1</v>
      </c>
      <c r="I25" s="59">
        <f t="shared" si="8"/>
        <v>0</v>
      </c>
      <c r="J25" s="72">
        <f t="shared" si="4"/>
        <v>0.71266666666666667</v>
      </c>
      <c r="K25" s="72">
        <f t="shared" si="5"/>
        <v>0.44800000000000001</v>
      </c>
      <c r="L25" s="77">
        <f t="shared" si="6"/>
        <v>0.26466666666666666</v>
      </c>
    </row>
    <row r="26" spans="1:12" x14ac:dyDescent="0.4">
      <c r="A26" s="202" t="s">
        <v>191</v>
      </c>
      <c r="B26" s="155">
        <v>0</v>
      </c>
      <c r="C26" s="155">
        <v>1117</v>
      </c>
      <c r="D26" s="72">
        <f t="shared" si="0"/>
        <v>0</v>
      </c>
      <c r="E26" s="59">
        <f t="shared" si="1"/>
        <v>-1117</v>
      </c>
      <c r="F26" s="155">
        <v>0</v>
      </c>
      <c r="G26" s="155">
        <v>1500</v>
      </c>
      <c r="H26" s="72">
        <f t="shared" si="7"/>
        <v>0</v>
      </c>
      <c r="I26" s="59">
        <f t="shared" si="8"/>
        <v>-1500</v>
      </c>
      <c r="J26" s="72" t="e">
        <f t="shared" si="4"/>
        <v>#DIV/0!</v>
      </c>
      <c r="K26" s="72">
        <f t="shared" si="5"/>
        <v>0.7446666666666667</v>
      </c>
      <c r="L26" s="77" t="e">
        <f t="shared" si="6"/>
        <v>#DIV/0!</v>
      </c>
    </row>
    <row r="27" spans="1:12" x14ac:dyDescent="0.4">
      <c r="A27" s="202" t="s">
        <v>161</v>
      </c>
      <c r="B27" s="157">
        <v>630</v>
      </c>
      <c r="C27" s="157">
        <v>545</v>
      </c>
      <c r="D27" s="72">
        <f t="shared" si="0"/>
        <v>1.1559633027522935</v>
      </c>
      <c r="E27" s="58">
        <f t="shared" si="1"/>
        <v>85</v>
      </c>
      <c r="F27" s="157">
        <v>917</v>
      </c>
      <c r="G27" s="157">
        <v>767</v>
      </c>
      <c r="H27" s="67">
        <f t="shared" si="7"/>
        <v>1.1955671447196872</v>
      </c>
      <c r="I27" s="58">
        <f t="shared" si="8"/>
        <v>150</v>
      </c>
      <c r="J27" s="67">
        <f t="shared" si="4"/>
        <v>0.68702290076335881</v>
      </c>
      <c r="K27" s="72">
        <f t="shared" si="5"/>
        <v>0.71056062581486312</v>
      </c>
      <c r="L27" s="66">
        <f t="shared" si="6"/>
        <v>-2.353772505150431E-2</v>
      </c>
    </row>
    <row r="28" spans="1:12" x14ac:dyDescent="0.4">
      <c r="A28" s="203" t="s">
        <v>160</v>
      </c>
      <c r="B28" s="155">
        <v>184</v>
      </c>
      <c r="C28" s="155">
        <v>281</v>
      </c>
      <c r="D28" s="72">
        <f t="shared" si="0"/>
        <v>0.65480427046263345</v>
      </c>
      <c r="E28" s="59">
        <f t="shared" si="1"/>
        <v>-97</v>
      </c>
      <c r="F28" s="155">
        <v>600</v>
      </c>
      <c r="G28" s="155">
        <v>750</v>
      </c>
      <c r="H28" s="72">
        <f t="shared" si="7"/>
        <v>0.8</v>
      </c>
      <c r="I28" s="59">
        <f t="shared" si="8"/>
        <v>-150</v>
      </c>
      <c r="J28" s="72">
        <f t="shared" si="4"/>
        <v>0.30666666666666664</v>
      </c>
      <c r="K28" s="72">
        <f t="shared" si="5"/>
        <v>0.37466666666666665</v>
      </c>
      <c r="L28" s="77">
        <f t="shared" si="6"/>
        <v>-6.8000000000000005E-2</v>
      </c>
    </row>
    <row r="29" spans="1:12" x14ac:dyDescent="0.4">
      <c r="A29" s="202" t="s">
        <v>159</v>
      </c>
      <c r="B29" s="155">
        <v>1291</v>
      </c>
      <c r="C29" s="155">
        <v>1269</v>
      </c>
      <c r="D29" s="72">
        <f t="shared" si="0"/>
        <v>1.0173364854215918</v>
      </c>
      <c r="E29" s="59">
        <f t="shared" si="1"/>
        <v>22</v>
      </c>
      <c r="F29" s="155">
        <v>1817</v>
      </c>
      <c r="G29" s="155">
        <v>1500</v>
      </c>
      <c r="H29" s="72">
        <f t="shared" si="7"/>
        <v>1.2113333333333334</v>
      </c>
      <c r="I29" s="59">
        <f t="shared" si="8"/>
        <v>317</v>
      </c>
      <c r="J29" s="72">
        <f t="shared" si="4"/>
        <v>0.71051183269124929</v>
      </c>
      <c r="K29" s="72">
        <f t="shared" si="5"/>
        <v>0.84599999999999997</v>
      </c>
      <c r="L29" s="77">
        <f t="shared" si="6"/>
        <v>-0.13548816730875068</v>
      </c>
    </row>
    <row r="30" spans="1:12" x14ac:dyDescent="0.4">
      <c r="A30" s="203" t="s">
        <v>158</v>
      </c>
      <c r="B30" s="157">
        <v>1029</v>
      </c>
      <c r="C30" s="157">
        <v>897</v>
      </c>
      <c r="D30" s="72">
        <f t="shared" si="0"/>
        <v>1.1471571906354514</v>
      </c>
      <c r="E30" s="58">
        <f t="shared" si="1"/>
        <v>132</v>
      </c>
      <c r="F30" s="157">
        <v>1500</v>
      </c>
      <c r="G30" s="157">
        <v>1834</v>
      </c>
      <c r="H30" s="67">
        <f t="shared" si="7"/>
        <v>0.81788440567066523</v>
      </c>
      <c r="I30" s="58">
        <f t="shared" si="8"/>
        <v>-334</v>
      </c>
      <c r="J30" s="67">
        <f t="shared" si="4"/>
        <v>0.68600000000000005</v>
      </c>
      <c r="K30" s="72">
        <f t="shared" si="5"/>
        <v>0.48909487459105777</v>
      </c>
      <c r="L30" s="66">
        <f t="shared" si="6"/>
        <v>0.19690512540894228</v>
      </c>
    </row>
    <row r="31" spans="1:12" x14ac:dyDescent="0.4">
      <c r="A31" s="203" t="s">
        <v>157</v>
      </c>
      <c r="B31" s="157">
        <v>1329</v>
      </c>
      <c r="C31" s="157">
        <v>1501</v>
      </c>
      <c r="D31" s="72">
        <f t="shared" si="0"/>
        <v>0.88540972684876751</v>
      </c>
      <c r="E31" s="58">
        <f t="shared" si="1"/>
        <v>-172</v>
      </c>
      <c r="F31" s="157">
        <v>1817</v>
      </c>
      <c r="G31" s="157">
        <v>2284</v>
      </c>
      <c r="H31" s="67">
        <f t="shared" si="7"/>
        <v>0.79553415061295973</v>
      </c>
      <c r="I31" s="58">
        <f t="shared" si="8"/>
        <v>-467</v>
      </c>
      <c r="J31" s="67">
        <f t="shared" si="4"/>
        <v>0.73142542652724274</v>
      </c>
      <c r="K31" s="72">
        <f t="shared" si="5"/>
        <v>0.65718038528896672</v>
      </c>
      <c r="L31" s="66">
        <f t="shared" si="6"/>
        <v>7.4245041238276022E-2</v>
      </c>
    </row>
    <row r="32" spans="1:12" x14ac:dyDescent="0.4">
      <c r="A32" s="202" t="s">
        <v>156</v>
      </c>
      <c r="B32" s="155">
        <v>0</v>
      </c>
      <c r="C32" s="155">
        <v>0</v>
      </c>
      <c r="D32" s="72" t="e">
        <f t="shared" si="0"/>
        <v>#DIV/0!</v>
      </c>
      <c r="E32" s="59">
        <f t="shared" si="1"/>
        <v>0</v>
      </c>
      <c r="F32" s="155">
        <v>0</v>
      </c>
      <c r="G32" s="155">
        <v>0</v>
      </c>
      <c r="H32" s="72" t="e">
        <f t="shared" si="7"/>
        <v>#DIV/0!</v>
      </c>
      <c r="I32" s="59">
        <f t="shared" si="8"/>
        <v>0</v>
      </c>
      <c r="J32" s="72" t="e">
        <f t="shared" si="4"/>
        <v>#DIV/0!</v>
      </c>
      <c r="K32" s="72" t="e">
        <f t="shared" si="5"/>
        <v>#DIV/0!</v>
      </c>
      <c r="L32" s="77" t="e">
        <f t="shared" si="6"/>
        <v>#DIV/0!</v>
      </c>
    </row>
    <row r="33" spans="1:64" x14ac:dyDescent="0.4">
      <c r="A33" s="205" t="s">
        <v>155</v>
      </c>
      <c r="B33" s="177">
        <v>745</v>
      </c>
      <c r="C33" s="177">
        <v>690</v>
      </c>
      <c r="D33" s="72">
        <f t="shared" si="0"/>
        <v>1.0797101449275361</v>
      </c>
      <c r="E33" s="73">
        <f t="shared" si="1"/>
        <v>55</v>
      </c>
      <c r="F33" s="177">
        <v>1500</v>
      </c>
      <c r="G33" s="177">
        <v>1495</v>
      </c>
      <c r="H33" s="74">
        <f t="shared" si="7"/>
        <v>1.0033444816053512</v>
      </c>
      <c r="I33" s="73">
        <f t="shared" si="8"/>
        <v>5</v>
      </c>
      <c r="J33" s="74">
        <f t="shared" si="4"/>
        <v>0.49666666666666665</v>
      </c>
      <c r="K33" s="86">
        <f t="shared" si="5"/>
        <v>0.46153846153846156</v>
      </c>
      <c r="L33" s="143">
        <f t="shared" si="6"/>
        <v>3.5128205128205081E-2</v>
      </c>
    </row>
    <row r="34" spans="1:64" x14ac:dyDescent="0.4">
      <c r="A34" s="108" t="s">
        <v>90</v>
      </c>
      <c r="B34" s="106">
        <f>SUM(B35:B36)</f>
        <v>497</v>
      </c>
      <c r="C34" s="106">
        <f>SUM(C35:C36)</f>
        <v>655</v>
      </c>
      <c r="D34" s="76">
        <f t="shared" si="0"/>
        <v>0.75877862595419843</v>
      </c>
      <c r="E34" s="62">
        <f t="shared" si="1"/>
        <v>-158</v>
      </c>
      <c r="F34" s="106">
        <f>SUM(F35:F36)</f>
        <v>897</v>
      </c>
      <c r="G34" s="106">
        <f>SUM(G35:G36)</f>
        <v>1443</v>
      </c>
      <c r="H34" s="76">
        <f t="shared" si="7"/>
        <v>0.6216216216216216</v>
      </c>
      <c r="I34" s="62">
        <f t="shared" si="8"/>
        <v>-546</v>
      </c>
      <c r="J34" s="76">
        <f t="shared" si="4"/>
        <v>0.55406911928651059</v>
      </c>
      <c r="K34" s="76">
        <f t="shared" si="5"/>
        <v>0.4539154539154539</v>
      </c>
      <c r="L34" s="75">
        <f t="shared" si="6"/>
        <v>0.10015366537105669</v>
      </c>
    </row>
    <row r="35" spans="1:64" x14ac:dyDescent="0.4">
      <c r="A35" s="204" t="s">
        <v>154</v>
      </c>
      <c r="B35" s="163">
        <v>314</v>
      </c>
      <c r="C35" s="163">
        <v>470</v>
      </c>
      <c r="D35" s="70">
        <f t="shared" si="0"/>
        <v>0.66808510638297869</v>
      </c>
      <c r="E35" s="71">
        <f t="shared" si="1"/>
        <v>-156</v>
      </c>
      <c r="F35" s="163">
        <v>507</v>
      </c>
      <c r="G35" s="163">
        <v>1053</v>
      </c>
      <c r="H35" s="70">
        <f t="shared" si="7"/>
        <v>0.48148148148148145</v>
      </c>
      <c r="I35" s="71">
        <f t="shared" si="8"/>
        <v>-546</v>
      </c>
      <c r="J35" s="70">
        <f t="shared" si="4"/>
        <v>0.61932938856015785</v>
      </c>
      <c r="K35" s="70">
        <f t="shared" si="5"/>
        <v>0.44634377967711303</v>
      </c>
      <c r="L35" s="69">
        <f t="shared" si="6"/>
        <v>0.17298560888304482</v>
      </c>
    </row>
    <row r="36" spans="1:64" x14ac:dyDescent="0.4">
      <c r="A36" s="202" t="s">
        <v>153</v>
      </c>
      <c r="B36" s="155">
        <v>183</v>
      </c>
      <c r="C36" s="155">
        <v>185</v>
      </c>
      <c r="D36" s="72">
        <f t="shared" si="0"/>
        <v>0.98918918918918919</v>
      </c>
      <c r="E36" s="59">
        <f t="shared" si="1"/>
        <v>-2</v>
      </c>
      <c r="F36" s="155">
        <v>390</v>
      </c>
      <c r="G36" s="155">
        <v>390</v>
      </c>
      <c r="H36" s="72">
        <f t="shared" si="7"/>
        <v>1</v>
      </c>
      <c r="I36" s="59">
        <f t="shared" si="8"/>
        <v>0</v>
      </c>
      <c r="J36" s="72">
        <f t="shared" si="4"/>
        <v>0.46923076923076923</v>
      </c>
      <c r="K36" s="72">
        <f t="shared" si="5"/>
        <v>0.47435897435897434</v>
      </c>
      <c r="L36" s="77">
        <f t="shared" si="6"/>
        <v>-5.12820512820511E-3</v>
      </c>
    </row>
    <row r="37" spans="1:64" s="46" customFormat="1" x14ac:dyDescent="0.4">
      <c r="A37" s="200" t="s">
        <v>96</v>
      </c>
      <c r="B37" s="100">
        <f>SUM(B38:B58)</f>
        <v>68258</v>
      </c>
      <c r="C37" s="100">
        <f>SUM(C38:C58)</f>
        <v>72073</v>
      </c>
      <c r="D37" s="64">
        <f t="shared" si="0"/>
        <v>0.94706755650521002</v>
      </c>
      <c r="E37" s="65">
        <f t="shared" si="1"/>
        <v>-3815</v>
      </c>
      <c r="F37" s="100">
        <f>SUM(F38:F58)</f>
        <v>119128</v>
      </c>
      <c r="G37" s="100">
        <f>SUM(G38:G58)</f>
        <v>119896</v>
      </c>
      <c r="H37" s="64">
        <f t="shared" si="7"/>
        <v>0.99359444852205248</v>
      </c>
      <c r="I37" s="65">
        <f t="shared" si="8"/>
        <v>-768</v>
      </c>
      <c r="J37" s="64">
        <f t="shared" si="4"/>
        <v>0.5729803236854476</v>
      </c>
      <c r="K37" s="64">
        <f t="shared" si="5"/>
        <v>0.60112931207046105</v>
      </c>
      <c r="L37" s="78">
        <f t="shared" si="6"/>
        <v>-2.8148988385013451E-2</v>
      </c>
    </row>
    <row r="38" spans="1:64" x14ac:dyDescent="0.4">
      <c r="A38" s="202" t="s">
        <v>83</v>
      </c>
      <c r="B38" s="161">
        <v>24936</v>
      </c>
      <c r="C38" s="161">
        <v>26892</v>
      </c>
      <c r="D38" s="86">
        <f t="shared" ref="D38:D58" si="9">+B38/C38</f>
        <v>0.92726461401160198</v>
      </c>
      <c r="E38" s="58">
        <f t="shared" ref="E38:E58" si="10">+B38-C38</f>
        <v>-1956</v>
      </c>
      <c r="F38" s="161">
        <v>43554</v>
      </c>
      <c r="G38" s="155">
        <v>42529</v>
      </c>
      <c r="H38" s="67">
        <f t="shared" si="7"/>
        <v>1.0241012015330715</v>
      </c>
      <c r="I38" s="79">
        <f t="shared" si="8"/>
        <v>1025</v>
      </c>
      <c r="J38" s="72">
        <f t="shared" ref="J38:J58" si="11">+B38/F38</f>
        <v>0.57253065160490424</v>
      </c>
      <c r="K38" s="72">
        <f t="shared" ref="K38:K58" si="12">+C38/G38</f>
        <v>0.63232147475840017</v>
      </c>
      <c r="L38" s="206">
        <f t="shared" ref="L38:L58" si="13">+J38-K38</f>
        <v>-5.9790823153495931E-2</v>
      </c>
    </row>
    <row r="39" spans="1:64" x14ac:dyDescent="0.4">
      <c r="A39" s="202" t="s">
        <v>176</v>
      </c>
      <c r="B39" s="163">
        <v>1380</v>
      </c>
      <c r="C39" s="188">
        <v>0</v>
      </c>
      <c r="D39" s="70" t="e">
        <f t="shared" si="9"/>
        <v>#DIV/0!</v>
      </c>
      <c r="E39" s="58">
        <f t="shared" si="10"/>
        <v>1380</v>
      </c>
      <c r="F39" s="188">
        <v>1600</v>
      </c>
      <c r="G39" s="187">
        <v>0</v>
      </c>
      <c r="H39" s="141">
        <v>0</v>
      </c>
      <c r="I39" s="79">
        <f t="shared" si="8"/>
        <v>1600</v>
      </c>
      <c r="J39" s="72">
        <f t="shared" si="11"/>
        <v>0.86250000000000004</v>
      </c>
      <c r="K39" s="72" t="e">
        <f t="shared" si="12"/>
        <v>#DIV/0!</v>
      </c>
      <c r="L39" s="206" t="e">
        <f t="shared" si="13"/>
        <v>#DIV/0!</v>
      </c>
    </row>
    <row r="40" spans="1:64" x14ac:dyDescent="0.4">
      <c r="A40" s="202" t="s">
        <v>151</v>
      </c>
      <c r="B40" s="155">
        <v>3404</v>
      </c>
      <c r="C40" s="187">
        <v>3397</v>
      </c>
      <c r="D40" s="70">
        <f t="shared" si="9"/>
        <v>1.0020606417427143</v>
      </c>
      <c r="E40" s="58">
        <f t="shared" si="10"/>
        <v>7</v>
      </c>
      <c r="F40" s="187">
        <v>4150</v>
      </c>
      <c r="G40" s="187">
        <v>5240</v>
      </c>
      <c r="H40" s="141">
        <f t="shared" ref="H40:H58" si="14">+F40/G40</f>
        <v>0.7919847328244275</v>
      </c>
      <c r="I40" s="79">
        <f t="shared" si="8"/>
        <v>-1090</v>
      </c>
      <c r="J40" s="72">
        <f t="shared" si="11"/>
        <v>0.82024096385542167</v>
      </c>
      <c r="K40" s="72">
        <f t="shared" si="12"/>
        <v>0.64828244274809166</v>
      </c>
      <c r="L40" s="206">
        <f t="shared" si="13"/>
        <v>0.17195852110733001</v>
      </c>
    </row>
    <row r="41" spans="1:64" x14ac:dyDescent="0.4">
      <c r="A41" s="203" t="s">
        <v>150</v>
      </c>
      <c r="B41" s="155">
        <v>4911</v>
      </c>
      <c r="C41" s="187">
        <v>8828</v>
      </c>
      <c r="D41" s="138">
        <f t="shared" si="9"/>
        <v>0.55629814227458085</v>
      </c>
      <c r="E41" s="79">
        <f t="shared" si="10"/>
        <v>-3917</v>
      </c>
      <c r="F41" s="208">
        <v>11318</v>
      </c>
      <c r="G41" s="208">
        <v>12564</v>
      </c>
      <c r="H41" s="141">
        <f t="shared" si="14"/>
        <v>0.90082776185928048</v>
      </c>
      <c r="I41" s="85">
        <f t="shared" si="8"/>
        <v>-1246</v>
      </c>
      <c r="J41" s="138">
        <f t="shared" si="11"/>
        <v>0.43391058490899453</v>
      </c>
      <c r="K41" s="138">
        <f t="shared" si="12"/>
        <v>0.70264247055078</v>
      </c>
      <c r="L41" s="207">
        <f t="shared" si="13"/>
        <v>-0.26873188564178546</v>
      </c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</row>
    <row r="42" spans="1:64" s="43" customFormat="1" x14ac:dyDescent="0.4">
      <c r="A42" s="33" t="s">
        <v>149</v>
      </c>
      <c r="B42" s="170">
        <v>4283</v>
      </c>
      <c r="C42" s="171">
        <v>3178</v>
      </c>
      <c r="D42" s="138">
        <f t="shared" si="9"/>
        <v>1.3477029578351165</v>
      </c>
      <c r="E42" s="79">
        <f t="shared" si="10"/>
        <v>1105</v>
      </c>
      <c r="F42" s="169">
        <v>7240</v>
      </c>
      <c r="G42" s="169">
        <v>6610</v>
      </c>
      <c r="H42" s="39">
        <f t="shared" si="14"/>
        <v>1.0953101361573374</v>
      </c>
      <c r="I42" s="42">
        <f t="shared" si="8"/>
        <v>630</v>
      </c>
      <c r="J42" s="36">
        <f t="shared" si="11"/>
        <v>0.59157458563535914</v>
      </c>
      <c r="K42" s="45">
        <f t="shared" si="12"/>
        <v>0.48078668683812403</v>
      </c>
      <c r="L42" s="44">
        <f t="shared" si="13"/>
        <v>0.11078789879723511</v>
      </c>
    </row>
    <row r="43" spans="1:64" x14ac:dyDescent="0.4">
      <c r="A43" s="202" t="s">
        <v>81</v>
      </c>
      <c r="B43" s="163">
        <v>10477</v>
      </c>
      <c r="C43" s="187">
        <v>9258</v>
      </c>
      <c r="D43" s="140">
        <f t="shared" si="9"/>
        <v>1.1316699071073666</v>
      </c>
      <c r="E43" s="80">
        <f t="shared" si="10"/>
        <v>1219</v>
      </c>
      <c r="F43" s="188">
        <v>20627</v>
      </c>
      <c r="G43" s="188">
        <v>17497</v>
      </c>
      <c r="H43" s="138">
        <f t="shared" si="14"/>
        <v>1.1788878093387438</v>
      </c>
      <c r="I43" s="79">
        <f t="shared" si="8"/>
        <v>3130</v>
      </c>
      <c r="J43" s="140">
        <f t="shared" si="11"/>
        <v>0.50792650409657247</v>
      </c>
      <c r="K43" s="138">
        <f t="shared" si="12"/>
        <v>0.52911927759044408</v>
      </c>
      <c r="L43" s="206">
        <f t="shared" si="13"/>
        <v>-2.1192773493871608E-2</v>
      </c>
    </row>
    <row r="44" spans="1:64" x14ac:dyDescent="0.4">
      <c r="A44" s="202" t="s">
        <v>82</v>
      </c>
      <c r="B44" s="155">
        <v>8502</v>
      </c>
      <c r="C44" s="187">
        <v>6810</v>
      </c>
      <c r="D44" s="140">
        <f t="shared" si="9"/>
        <v>1.2484581497797358</v>
      </c>
      <c r="E44" s="85">
        <f t="shared" si="10"/>
        <v>1692</v>
      </c>
      <c r="F44" s="187">
        <v>11090</v>
      </c>
      <c r="G44" s="187">
        <v>10030</v>
      </c>
      <c r="H44" s="138">
        <f t="shared" si="14"/>
        <v>1.1056829511465602</v>
      </c>
      <c r="I44" s="79">
        <f t="shared" si="8"/>
        <v>1060</v>
      </c>
      <c r="J44" s="138">
        <f t="shared" si="11"/>
        <v>0.76663660955816049</v>
      </c>
      <c r="K44" s="138">
        <f t="shared" si="12"/>
        <v>0.67896311066799597</v>
      </c>
      <c r="L44" s="206">
        <f t="shared" si="13"/>
        <v>8.7673498890164514E-2</v>
      </c>
    </row>
    <row r="45" spans="1:64" x14ac:dyDescent="0.4">
      <c r="A45" s="202" t="s">
        <v>80</v>
      </c>
      <c r="B45" s="160">
        <v>1444</v>
      </c>
      <c r="C45" s="155">
        <v>1322</v>
      </c>
      <c r="D45" s="140">
        <f t="shared" si="9"/>
        <v>1.0922844175491679</v>
      </c>
      <c r="E45" s="79">
        <f t="shared" si="10"/>
        <v>122</v>
      </c>
      <c r="F45" s="187">
        <v>2790</v>
      </c>
      <c r="G45" s="187">
        <v>2790</v>
      </c>
      <c r="H45" s="67">
        <f t="shared" si="14"/>
        <v>1</v>
      </c>
      <c r="I45" s="59">
        <f t="shared" si="8"/>
        <v>0</v>
      </c>
      <c r="J45" s="72">
        <f t="shared" si="11"/>
        <v>0.51756272401433689</v>
      </c>
      <c r="K45" s="138">
        <f t="shared" si="12"/>
        <v>0.47383512544802869</v>
      </c>
      <c r="L45" s="206">
        <f t="shared" si="13"/>
        <v>4.3727598566308201E-2</v>
      </c>
    </row>
    <row r="46" spans="1:64" x14ac:dyDescent="0.4">
      <c r="A46" s="202" t="s">
        <v>148</v>
      </c>
      <c r="B46" s="159">
        <v>0</v>
      </c>
      <c r="C46" s="163">
        <v>0</v>
      </c>
      <c r="D46" s="70" t="e">
        <f t="shared" si="9"/>
        <v>#DIV/0!</v>
      </c>
      <c r="E46" s="58">
        <f t="shared" si="10"/>
        <v>0</v>
      </c>
      <c r="F46" s="155">
        <v>0</v>
      </c>
      <c r="G46" s="187">
        <v>0</v>
      </c>
      <c r="H46" s="67" t="e">
        <f t="shared" si="14"/>
        <v>#DIV/0!</v>
      </c>
      <c r="I46" s="59">
        <f t="shared" si="8"/>
        <v>0</v>
      </c>
      <c r="J46" s="72" t="e">
        <f t="shared" si="11"/>
        <v>#DIV/0!</v>
      </c>
      <c r="K46" s="72" t="e">
        <f t="shared" si="12"/>
        <v>#DIV/0!</v>
      </c>
      <c r="L46" s="77" t="e">
        <f t="shared" si="13"/>
        <v>#DIV/0!</v>
      </c>
    </row>
    <row r="47" spans="1:64" x14ac:dyDescent="0.4">
      <c r="A47" s="202" t="s">
        <v>79</v>
      </c>
      <c r="B47" s="155">
        <v>2096</v>
      </c>
      <c r="C47" s="155">
        <v>1917</v>
      </c>
      <c r="D47" s="70">
        <f t="shared" si="9"/>
        <v>1.0933750652060512</v>
      </c>
      <c r="E47" s="58">
        <f t="shared" si="10"/>
        <v>179</v>
      </c>
      <c r="F47" s="155">
        <v>2790</v>
      </c>
      <c r="G47" s="155">
        <v>2790</v>
      </c>
      <c r="H47" s="67">
        <f t="shared" si="14"/>
        <v>1</v>
      </c>
      <c r="I47" s="59">
        <f t="shared" si="8"/>
        <v>0</v>
      </c>
      <c r="J47" s="72">
        <f t="shared" si="11"/>
        <v>0.75125448028673836</v>
      </c>
      <c r="K47" s="72">
        <f t="shared" si="12"/>
        <v>0.68709677419354842</v>
      </c>
      <c r="L47" s="77">
        <f t="shared" si="13"/>
        <v>6.4157706093189937E-2</v>
      </c>
    </row>
    <row r="48" spans="1:64" x14ac:dyDescent="0.4">
      <c r="A48" s="203" t="s">
        <v>78</v>
      </c>
      <c r="B48" s="157">
        <v>908</v>
      </c>
      <c r="C48" s="157">
        <v>836</v>
      </c>
      <c r="D48" s="70">
        <f t="shared" si="9"/>
        <v>1.0861244019138756</v>
      </c>
      <c r="E48" s="58">
        <f t="shared" si="10"/>
        <v>72</v>
      </c>
      <c r="F48" s="157">
        <v>2790</v>
      </c>
      <c r="G48" s="157">
        <v>2790</v>
      </c>
      <c r="H48" s="67">
        <f t="shared" si="14"/>
        <v>1</v>
      </c>
      <c r="I48" s="59">
        <f t="shared" si="8"/>
        <v>0</v>
      </c>
      <c r="J48" s="72">
        <f t="shared" si="11"/>
        <v>0.3254480286738351</v>
      </c>
      <c r="K48" s="67">
        <f t="shared" si="12"/>
        <v>0.29964157706093192</v>
      </c>
      <c r="L48" s="66">
        <f t="shared" si="13"/>
        <v>2.5806451612903181E-2</v>
      </c>
    </row>
    <row r="49" spans="1:12" x14ac:dyDescent="0.4">
      <c r="A49" s="202" t="s">
        <v>147</v>
      </c>
      <c r="B49" s="155">
        <v>841</v>
      </c>
      <c r="C49" s="155">
        <v>535</v>
      </c>
      <c r="D49" s="70">
        <f t="shared" si="9"/>
        <v>1.5719626168224299</v>
      </c>
      <c r="E49" s="59">
        <f t="shared" si="10"/>
        <v>306</v>
      </c>
      <c r="F49" s="155">
        <v>1660</v>
      </c>
      <c r="G49" s="155">
        <v>1660</v>
      </c>
      <c r="H49" s="67">
        <f t="shared" si="14"/>
        <v>1</v>
      </c>
      <c r="I49" s="59">
        <f t="shared" si="8"/>
        <v>0</v>
      </c>
      <c r="J49" s="72">
        <f t="shared" si="11"/>
        <v>0.50662650602409642</v>
      </c>
      <c r="K49" s="72">
        <f t="shared" si="12"/>
        <v>0.32228915662650603</v>
      </c>
      <c r="L49" s="77">
        <f t="shared" si="13"/>
        <v>0.18433734939759039</v>
      </c>
    </row>
    <row r="50" spans="1:12" x14ac:dyDescent="0.4">
      <c r="A50" s="202" t="s">
        <v>94</v>
      </c>
      <c r="B50" s="155">
        <v>1405</v>
      </c>
      <c r="C50" s="155">
        <v>1608</v>
      </c>
      <c r="D50" s="70">
        <f t="shared" si="9"/>
        <v>0.87375621890547261</v>
      </c>
      <c r="E50" s="59">
        <f t="shared" si="10"/>
        <v>-203</v>
      </c>
      <c r="F50" s="155">
        <v>2790</v>
      </c>
      <c r="G50" s="155">
        <v>2790</v>
      </c>
      <c r="H50" s="72">
        <f t="shared" si="14"/>
        <v>1</v>
      </c>
      <c r="I50" s="59">
        <f t="shared" si="8"/>
        <v>0</v>
      </c>
      <c r="J50" s="72">
        <f t="shared" si="11"/>
        <v>0.50358422939068104</v>
      </c>
      <c r="K50" s="72">
        <f t="shared" si="12"/>
        <v>0.57634408602150533</v>
      </c>
      <c r="L50" s="77">
        <f t="shared" si="13"/>
        <v>-7.2759856630824293E-2</v>
      </c>
    </row>
    <row r="51" spans="1:12" x14ac:dyDescent="0.4">
      <c r="A51" s="202" t="s">
        <v>75</v>
      </c>
      <c r="B51" s="155">
        <v>2252</v>
      </c>
      <c r="C51" s="155">
        <v>1742</v>
      </c>
      <c r="D51" s="70">
        <f t="shared" si="9"/>
        <v>1.2927669345579793</v>
      </c>
      <c r="E51" s="59">
        <f t="shared" si="10"/>
        <v>510</v>
      </c>
      <c r="F51" s="155">
        <v>3753</v>
      </c>
      <c r="G51" s="155">
        <v>3843</v>
      </c>
      <c r="H51" s="72">
        <f t="shared" si="14"/>
        <v>0.97658079625292737</v>
      </c>
      <c r="I51" s="59">
        <f t="shared" si="8"/>
        <v>-90</v>
      </c>
      <c r="J51" s="72">
        <f t="shared" si="11"/>
        <v>0.60005329070077273</v>
      </c>
      <c r="K51" s="72">
        <f t="shared" si="12"/>
        <v>0.45329169919333856</v>
      </c>
      <c r="L51" s="77">
        <f t="shared" si="13"/>
        <v>0.14676159150743417</v>
      </c>
    </row>
    <row r="52" spans="1:12" x14ac:dyDescent="0.4">
      <c r="A52" s="202" t="s">
        <v>77</v>
      </c>
      <c r="B52" s="155">
        <v>620</v>
      </c>
      <c r="C52" s="155">
        <v>690</v>
      </c>
      <c r="D52" s="70">
        <f t="shared" si="9"/>
        <v>0.89855072463768115</v>
      </c>
      <c r="E52" s="59">
        <f t="shared" si="10"/>
        <v>-70</v>
      </c>
      <c r="F52" s="155">
        <v>1316</v>
      </c>
      <c r="G52" s="155">
        <v>1260</v>
      </c>
      <c r="H52" s="72">
        <f t="shared" si="14"/>
        <v>1.0444444444444445</v>
      </c>
      <c r="I52" s="59">
        <f t="shared" si="8"/>
        <v>56</v>
      </c>
      <c r="J52" s="72">
        <f t="shared" si="11"/>
        <v>0.47112462006079026</v>
      </c>
      <c r="K52" s="72">
        <f t="shared" si="12"/>
        <v>0.54761904761904767</v>
      </c>
      <c r="L52" s="77">
        <f t="shared" si="13"/>
        <v>-7.6494427558257416E-2</v>
      </c>
    </row>
    <row r="53" spans="1:12" x14ac:dyDescent="0.4">
      <c r="A53" s="202" t="s">
        <v>76</v>
      </c>
      <c r="B53" s="155">
        <v>799</v>
      </c>
      <c r="C53" s="155">
        <v>718</v>
      </c>
      <c r="D53" s="70">
        <f t="shared" si="9"/>
        <v>1.1128133704735377</v>
      </c>
      <c r="E53" s="59">
        <f t="shared" si="10"/>
        <v>81</v>
      </c>
      <c r="F53" s="155">
        <v>1660</v>
      </c>
      <c r="G53" s="155">
        <v>1134</v>
      </c>
      <c r="H53" s="72">
        <f t="shared" si="14"/>
        <v>1.4638447971781305</v>
      </c>
      <c r="I53" s="59">
        <f t="shared" si="8"/>
        <v>526</v>
      </c>
      <c r="J53" s="72">
        <f t="shared" si="11"/>
        <v>0.48132530120481926</v>
      </c>
      <c r="K53" s="72">
        <f t="shared" si="12"/>
        <v>0.63315696649029984</v>
      </c>
      <c r="L53" s="77">
        <f t="shared" si="13"/>
        <v>-0.15183166528548059</v>
      </c>
    </row>
    <row r="54" spans="1:12" x14ac:dyDescent="0.4">
      <c r="A54" s="202" t="s">
        <v>146</v>
      </c>
      <c r="B54" s="155">
        <v>0</v>
      </c>
      <c r="C54" s="155">
        <v>675</v>
      </c>
      <c r="D54" s="70">
        <f t="shared" si="9"/>
        <v>0</v>
      </c>
      <c r="E54" s="59">
        <f t="shared" si="10"/>
        <v>-675</v>
      </c>
      <c r="F54" s="155">
        <v>0</v>
      </c>
      <c r="G54" s="155">
        <v>1259</v>
      </c>
      <c r="H54" s="72">
        <f t="shared" si="14"/>
        <v>0</v>
      </c>
      <c r="I54" s="59">
        <f t="shared" si="8"/>
        <v>-1259</v>
      </c>
      <c r="J54" s="72" t="e">
        <f t="shared" si="11"/>
        <v>#DIV/0!</v>
      </c>
      <c r="K54" s="72">
        <f t="shared" si="12"/>
        <v>0.53613979348689433</v>
      </c>
      <c r="L54" s="77" t="e">
        <f t="shared" si="13"/>
        <v>#DIV/0!</v>
      </c>
    </row>
    <row r="55" spans="1:12" x14ac:dyDescent="0.4">
      <c r="A55" s="202" t="s">
        <v>145</v>
      </c>
      <c r="B55" s="155">
        <v>0</v>
      </c>
      <c r="C55" s="155">
        <v>871</v>
      </c>
      <c r="D55" s="70">
        <f t="shared" si="9"/>
        <v>0</v>
      </c>
      <c r="E55" s="59">
        <f t="shared" si="10"/>
        <v>-871</v>
      </c>
      <c r="F55" s="155">
        <v>0</v>
      </c>
      <c r="G55" s="155">
        <v>1260</v>
      </c>
      <c r="H55" s="72">
        <f t="shared" si="14"/>
        <v>0</v>
      </c>
      <c r="I55" s="59">
        <f t="shared" si="8"/>
        <v>-1260</v>
      </c>
      <c r="J55" s="72" t="e">
        <f t="shared" si="11"/>
        <v>#DIV/0!</v>
      </c>
      <c r="K55" s="72">
        <f t="shared" si="12"/>
        <v>0.69126984126984126</v>
      </c>
      <c r="L55" s="77" t="e">
        <f t="shared" si="13"/>
        <v>#DIV/0!</v>
      </c>
    </row>
    <row r="56" spans="1:12" x14ac:dyDescent="0.4">
      <c r="A56" s="202" t="s">
        <v>144</v>
      </c>
      <c r="B56" s="155">
        <v>0</v>
      </c>
      <c r="C56" s="155">
        <v>864</v>
      </c>
      <c r="D56" s="70">
        <f t="shared" si="9"/>
        <v>0</v>
      </c>
      <c r="E56" s="59">
        <f t="shared" si="10"/>
        <v>-864</v>
      </c>
      <c r="F56" s="155">
        <v>0</v>
      </c>
      <c r="G56" s="155">
        <v>1330</v>
      </c>
      <c r="H56" s="72">
        <f t="shared" si="14"/>
        <v>0</v>
      </c>
      <c r="I56" s="59">
        <f t="shared" si="8"/>
        <v>-1330</v>
      </c>
      <c r="J56" s="72" t="e">
        <f t="shared" si="11"/>
        <v>#DIV/0!</v>
      </c>
      <c r="K56" s="72">
        <f t="shared" si="12"/>
        <v>0.64962406015037599</v>
      </c>
      <c r="L56" s="77" t="e">
        <f t="shared" si="13"/>
        <v>#DIV/0!</v>
      </c>
    </row>
    <row r="57" spans="1:12" x14ac:dyDescent="0.4">
      <c r="A57" s="202" t="s">
        <v>143</v>
      </c>
      <c r="B57" s="155">
        <v>0</v>
      </c>
      <c r="C57" s="155">
        <v>810</v>
      </c>
      <c r="D57" s="70">
        <f t="shared" si="9"/>
        <v>0</v>
      </c>
      <c r="E57" s="59">
        <f t="shared" si="10"/>
        <v>-810</v>
      </c>
      <c r="F57" s="155">
        <v>0</v>
      </c>
      <c r="G57" s="155">
        <v>1260</v>
      </c>
      <c r="H57" s="72">
        <f t="shared" si="14"/>
        <v>0</v>
      </c>
      <c r="I57" s="59">
        <f t="shared" si="8"/>
        <v>-1260</v>
      </c>
      <c r="J57" s="72" t="e">
        <f t="shared" si="11"/>
        <v>#DIV/0!</v>
      </c>
      <c r="K57" s="72">
        <f t="shared" si="12"/>
        <v>0.6428571428571429</v>
      </c>
      <c r="L57" s="77" t="e">
        <f t="shared" si="13"/>
        <v>#DIV/0!</v>
      </c>
    </row>
    <row r="58" spans="1:12" x14ac:dyDescent="0.4">
      <c r="A58" s="201" t="s">
        <v>142</v>
      </c>
      <c r="B58" s="152">
        <v>0</v>
      </c>
      <c r="C58" s="152">
        <v>1122</v>
      </c>
      <c r="D58" s="151">
        <f t="shared" si="9"/>
        <v>0</v>
      </c>
      <c r="E58" s="56">
        <f t="shared" si="10"/>
        <v>-1122</v>
      </c>
      <c r="F58" s="152">
        <v>0</v>
      </c>
      <c r="G58" s="152">
        <v>1260</v>
      </c>
      <c r="H58" s="83">
        <f t="shared" si="14"/>
        <v>0</v>
      </c>
      <c r="I58" s="56">
        <f t="shared" si="8"/>
        <v>-1260</v>
      </c>
      <c r="J58" s="83" t="e">
        <f t="shared" si="11"/>
        <v>#DIV/0!</v>
      </c>
      <c r="K58" s="83">
        <f t="shared" si="12"/>
        <v>0.89047619047619042</v>
      </c>
      <c r="L58" s="82" t="e">
        <f t="shared" si="13"/>
        <v>#DIV/0!</v>
      </c>
    </row>
    <row r="59" spans="1:12" x14ac:dyDescent="0.4">
      <c r="A59" s="200" t="s">
        <v>93</v>
      </c>
      <c r="B59" s="134"/>
      <c r="C59" s="134"/>
      <c r="D59" s="132"/>
      <c r="E59" s="133"/>
      <c r="F59" s="134"/>
      <c r="G59" s="134"/>
      <c r="H59" s="132"/>
      <c r="I59" s="133"/>
      <c r="J59" s="132"/>
      <c r="K59" s="132"/>
      <c r="L59" s="131"/>
    </row>
    <row r="60" spans="1:12" x14ac:dyDescent="0.4">
      <c r="A60" s="199" t="s">
        <v>141</v>
      </c>
      <c r="B60" s="186"/>
      <c r="C60" s="185"/>
      <c r="D60" s="181"/>
      <c r="E60" s="182"/>
      <c r="F60" s="186"/>
      <c r="G60" s="185"/>
      <c r="H60" s="181"/>
      <c r="I60" s="182"/>
      <c r="J60" s="184"/>
      <c r="K60" s="184"/>
      <c r="L60" s="183"/>
    </row>
    <row r="61" spans="1:12" x14ac:dyDescent="0.4">
      <c r="C61" s="19"/>
      <c r="E61" s="50"/>
      <c r="G61" s="19"/>
      <c r="I61" s="50"/>
      <c r="K61" s="19"/>
    </row>
    <row r="62" spans="1:12" x14ac:dyDescent="0.4">
      <c r="C62" s="19"/>
      <c r="E62" s="50"/>
      <c r="G62" s="19"/>
      <c r="I62" s="50"/>
      <c r="K62" s="19"/>
    </row>
    <row r="63" spans="1:12" x14ac:dyDescent="0.4">
      <c r="C63" s="19"/>
      <c r="E63" s="50"/>
      <c r="G63" s="19"/>
      <c r="I63" s="50"/>
      <c r="K63" s="19"/>
    </row>
    <row r="64" spans="1:12" x14ac:dyDescent="0.4">
      <c r="C64" s="19"/>
      <c r="E64" s="50"/>
      <c r="G64" s="19"/>
      <c r="I64" s="50"/>
      <c r="K64" s="19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9'!A1" display="'h19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2007年6月上旬航空旅客輸送実績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64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9" bestFit="1" customWidth="1"/>
    <col min="2" max="3" width="11.25" style="50" customWidth="1"/>
    <col min="4" max="5" width="11.25" style="19" customWidth="1"/>
    <col min="6" max="7" width="11.25" style="50" customWidth="1"/>
    <col min="8" max="9" width="11.25" style="19" customWidth="1"/>
    <col min="10" max="11" width="11.25" style="50" customWidth="1"/>
    <col min="12" max="12" width="11.25" style="19" customWidth="1"/>
    <col min="13" max="13" width="9" style="19" bestFit="1" customWidth="1"/>
    <col min="14" max="14" width="6.5" style="19" bestFit="1" customWidth="1"/>
    <col min="15" max="16384" width="15.75" style="19"/>
  </cols>
  <sheetData>
    <row r="1" spans="1:46" s="1" customFormat="1" ht="17.25" customHeight="1" x14ac:dyDescent="0.4">
      <c r="A1" s="266" t="str">
        <f>'h19'!A1</f>
        <v>平成19年度</v>
      </c>
      <c r="B1" s="267"/>
      <c r="C1" s="267"/>
      <c r="D1" s="267"/>
      <c r="E1" s="268" t="str">
        <f ca="1">RIGHT(CELL("filename",$A$1),LEN(CELL("filename",$A$1))-FIND("]",CELL("filename",$A$1)))</f>
        <v>６月(中旬)</v>
      </c>
      <c r="F1" s="269" t="s">
        <v>70</v>
      </c>
      <c r="G1" s="270"/>
      <c r="H1" s="270"/>
      <c r="I1" s="271"/>
      <c r="J1" s="270"/>
      <c r="K1" s="270"/>
      <c r="L1" s="271"/>
      <c r="M1" s="258"/>
      <c r="N1" s="258"/>
      <c r="O1" s="258"/>
      <c r="P1" s="258"/>
      <c r="Q1" s="258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</row>
    <row r="2" spans="1:46" x14ac:dyDescent="0.4">
      <c r="A2" s="240"/>
      <c r="B2" s="260" t="s">
        <v>89</v>
      </c>
      <c r="C2" s="261"/>
      <c r="D2" s="261"/>
      <c r="E2" s="262"/>
      <c r="F2" s="260" t="s">
        <v>175</v>
      </c>
      <c r="G2" s="261"/>
      <c r="H2" s="261"/>
      <c r="I2" s="262"/>
      <c r="J2" s="260" t="s">
        <v>174</v>
      </c>
      <c r="K2" s="261"/>
      <c r="L2" s="262"/>
    </row>
    <row r="3" spans="1:46" x14ac:dyDescent="0.4">
      <c r="A3" s="232"/>
      <c r="B3" s="235"/>
      <c r="C3" s="236"/>
      <c r="D3" s="236"/>
      <c r="E3" s="237"/>
      <c r="F3" s="235"/>
      <c r="G3" s="236"/>
      <c r="H3" s="236"/>
      <c r="I3" s="237"/>
      <c r="J3" s="235"/>
      <c r="K3" s="236"/>
      <c r="L3" s="237"/>
    </row>
    <row r="4" spans="1:46" x14ac:dyDescent="0.4">
      <c r="A4" s="232"/>
      <c r="B4" s="241" t="s">
        <v>106</v>
      </c>
      <c r="C4" s="241" t="s">
        <v>194</v>
      </c>
      <c r="D4" s="232" t="s">
        <v>88</v>
      </c>
      <c r="E4" s="232"/>
      <c r="F4" s="238" t="str">
        <f>+B4</f>
        <v>(07'6/11～20)</v>
      </c>
      <c r="G4" s="238" t="str">
        <f>+C4</f>
        <v>(06'6/11～20)</v>
      </c>
      <c r="H4" s="232" t="s">
        <v>88</v>
      </c>
      <c r="I4" s="232"/>
      <c r="J4" s="238" t="str">
        <f>+B4</f>
        <v>(07'6/11～20)</v>
      </c>
      <c r="K4" s="238" t="str">
        <f>+C4</f>
        <v>(06'6/11～20)</v>
      </c>
      <c r="L4" s="239" t="s">
        <v>86</v>
      </c>
    </row>
    <row r="5" spans="1:46" s="53" customFormat="1" x14ac:dyDescent="0.4">
      <c r="A5" s="232"/>
      <c r="B5" s="241"/>
      <c r="C5" s="241"/>
      <c r="D5" s="108" t="s">
        <v>87</v>
      </c>
      <c r="E5" s="108" t="s">
        <v>86</v>
      </c>
      <c r="F5" s="238"/>
      <c r="G5" s="238"/>
      <c r="H5" s="108" t="s">
        <v>87</v>
      </c>
      <c r="I5" s="108" t="s">
        <v>86</v>
      </c>
      <c r="J5" s="238"/>
      <c r="K5" s="238"/>
      <c r="L5" s="240"/>
    </row>
    <row r="6" spans="1:46" s="46" customFormat="1" x14ac:dyDescent="0.4">
      <c r="A6" s="200" t="s">
        <v>97</v>
      </c>
      <c r="B6" s="100">
        <f>+B7+B37+B59</f>
        <v>125545</v>
      </c>
      <c r="C6" s="100">
        <f>+C7+C37+C59</f>
        <v>133630</v>
      </c>
      <c r="D6" s="64">
        <f t="shared" ref="D6:D37" si="0">+B6/C6</f>
        <v>0.93949711891042431</v>
      </c>
      <c r="E6" s="65">
        <f t="shared" ref="E6:E37" si="1">+B6-C6</f>
        <v>-8085</v>
      </c>
      <c r="F6" s="100">
        <f>+F7+F37+F59</f>
        <v>224834</v>
      </c>
      <c r="G6" s="100">
        <f>+G7+G37+G59</f>
        <v>230083</v>
      </c>
      <c r="H6" s="64">
        <f t="shared" ref="H6:H37" si="2">+F6/G6</f>
        <v>0.97718649356971177</v>
      </c>
      <c r="I6" s="65">
        <f t="shared" ref="I6:I37" si="3">+F6-G6</f>
        <v>-5249</v>
      </c>
      <c r="J6" s="64">
        <f t="shared" ref="J6:J37" si="4">+B6/F6</f>
        <v>0.55838974532321628</v>
      </c>
      <c r="K6" s="64">
        <f t="shared" ref="K6:K37" si="5">+C6/G6</f>
        <v>0.58079041041711033</v>
      </c>
      <c r="L6" s="78">
        <f t="shared" ref="L6:L37" si="6">+J6-K6</f>
        <v>-2.2400665093894045E-2</v>
      </c>
    </row>
    <row r="7" spans="1:46" s="46" customFormat="1" x14ac:dyDescent="0.4">
      <c r="A7" s="200" t="s">
        <v>85</v>
      </c>
      <c r="B7" s="100">
        <f>+B8+B18+B34</f>
        <v>61129</v>
      </c>
      <c r="C7" s="100">
        <f>+C8+C18+C34</f>
        <v>65505</v>
      </c>
      <c r="D7" s="64">
        <f t="shared" si="0"/>
        <v>0.9331959392412793</v>
      </c>
      <c r="E7" s="65">
        <f t="shared" si="1"/>
        <v>-4376</v>
      </c>
      <c r="F7" s="100">
        <f>+F8+F18+F34</f>
        <v>106362</v>
      </c>
      <c r="G7" s="100">
        <f>+G8+G18+G34</f>
        <v>110746</v>
      </c>
      <c r="H7" s="64">
        <f t="shared" si="2"/>
        <v>0.96041392014158522</v>
      </c>
      <c r="I7" s="65">
        <f t="shared" si="3"/>
        <v>-4384</v>
      </c>
      <c r="J7" s="64">
        <f t="shared" si="4"/>
        <v>0.57472593595457022</v>
      </c>
      <c r="K7" s="64">
        <f t="shared" si="5"/>
        <v>0.59148863164358079</v>
      </c>
      <c r="L7" s="78">
        <f t="shared" si="6"/>
        <v>-1.6762695689010565E-2</v>
      </c>
    </row>
    <row r="8" spans="1:46" x14ac:dyDescent="0.4">
      <c r="A8" s="108" t="s">
        <v>92</v>
      </c>
      <c r="B8" s="106">
        <f>SUM(B9:B17)</f>
        <v>49873</v>
      </c>
      <c r="C8" s="106">
        <f>SUM(C9:C17)</f>
        <v>51776</v>
      </c>
      <c r="D8" s="76">
        <f t="shared" si="0"/>
        <v>0.96324551915945611</v>
      </c>
      <c r="E8" s="62">
        <f t="shared" si="1"/>
        <v>-1903</v>
      </c>
      <c r="F8" s="106">
        <f>SUM(F9:F17)</f>
        <v>87360</v>
      </c>
      <c r="G8" s="106">
        <f>SUM(G9:G17)</f>
        <v>89732</v>
      </c>
      <c r="H8" s="76">
        <f t="shared" si="2"/>
        <v>0.97356572905986716</v>
      </c>
      <c r="I8" s="62">
        <f t="shared" si="3"/>
        <v>-2372</v>
      </c>
      <c r="J8" s="76">
        <f t="shared" si="4"/>
        <v>0.57089056776556779</v>
      </c>
      <c r="K8" s="76">
        <f t="shared" si="5"/>
        <v>0.577007087772478</v>
      </c>
      <c r="L8" s="75">
        <f t="shared" si="6"/>
        <v>-6.1165200069102088E-3</v>
      </c>
    </row>
    <row r="9" spans="1:46" x14ac:dyDescent="0.4">
      <c r="A9" s="204" t="s">
        <v>83</v>
      </c>
      <c r="B9" s="163">
        <v>27159</v>
      </c>
      <c r="C9" s="163">
        <v>28861</v>
      </c>
      <c r="D9" s="70">
        <f t="shared" si="0"/>
        <v>0.94102768441841933</v>
      </c>
      <c r="E9" s="71">
        <f t="shared" si="1"/>
        <v>-1702</v>
      </c>
      <c r="F9" s="163">
        <v>48697</v>
      </c>
      <c r="G9" s="163">
        <v>49567</v>
      </c>
      <c r="H9" s="70">
        <f t="shared" si="2"/>
        <v>0.98244799967720464</v>
      </c>
      <c r="I9" s="71">
        <f t="shared" si="3"/>
        <v>-870</v>
      </c>
      <c r="J9" s="70">
        <f t="shared" si="4"/>
        <v>0.55771402755816579</v>
      </c>
      <c r="K9" s="70">
        <f t="shared" si="5"/>
        <v>0.58226239231746924</v>
      </c>
      <c r="L9" s="69">
        <f t="shared" si="6"/>
        <v>-2.4548364759303443E-2</v>
      </c>
    </row>
    <row r="10" spans="1:46" x14ac:dyDescent="0.4">
      <c r="A10" s="202" t="s">
        <v>84</v>
      </c>
      <c r="B10" s="163">
        <v>4519</v>
      </c>
      <c r="C10" s="163">
        <v>3824</v>
      </c>
      <c r="D10" s="72">
        <f t="shared" si="0"/>
        <v>1.1817468619246863</v>
      </c>
      <c r="E10" s="59">
        <f t="shared" si="1"/>
        <v>695</v>
      </c>
      <c r="F10" s="163">
        <v>5000</v>
      </c>
      <c r="G10" s="163">
        <v>4160</v>
      </c>
      <c r="H10" s="72">
        <f t="shared" si="2"/>
        <v>1.2019230769230769</v>
      </c>
      <c r="I10" s="59">
        <f t="shared" si="3"/>
        <v>840</v>
      </c>
      <c r="J10" s="72">
        <f t="shared" si="4"/>
        <v>0.90380000000000005</v>
      </c>
      <c r="K10" s="72">
        <f t="shared" si="5"/>
        <v>0.91923076923076918</v>
      </c>
      <c r="L10" s="77">
        <f t="shared" si="6"/>
        <v>-1.5430769230769137E-2</v>
      </c>
    </row>
    <row r="11" spans="1:46" x14ac:dyDescent="0.4">
      <c r="A11" s="202" t="s">
        <v>172</v>
      </c>
      <c r="B11" s="163">
        <v>4925</v>
      </c>
      <c r="C11" s="163">
        <v>3310</v>
      </c>
      <c r="D11" s="72">
        <f t="shared" si="0"/>
        <v>1.487915407854985</v>
      </c>
      <c r="E11" s="59">
        <f t="shared" si="1"/>
        <v>1615</v>
      </c>
      <c r="F11" s="163">
        <v>11644</v>
      </c>
      <c r="G11" s="163">
        <v>5220</v>
      </c>
      <c r="H11" s="72">
        <f t="shared" si="2"/>
        <v>2.2306513409961686</v>
      </c>
      <c r="I11" s="59">
        <f t="shared" si="3"/>
        <v>6424</v>
      </c>
      <c r="J11" s="72">
        <f t="shared" si="4"/>
        <v>0.42296461697011334</v>
      </c>
      <c r="K11" s="72">
        <f t="shared" si="5"/>
        <v>0.63409961685823757</v>
      </c>
      <c r="L11" s="77">
        <f t="shared" si="6"/>
        <v>-0.21113499988812423</v>
      </c>
    </row>
    <row r="12" spans="1:46" x14ac:dyDescent="0.4">
      <c r="A12" s="202" t="s">
        <v>81</v>
      </c>
      <c r="B12" s="163">
        <v>5286</v>
      </c>
      <c r="C12" s="163">
        <v>5955</v>
      </c>
      <c r="D12" s="72">
        <f t="shared" si="0"/>
        <v>0.88765743073047854</v>
      </c>
      <c r="E12" s="59">
        <f t="shared" si="1"/>
        <v>-669</v>
      </c>
      <c r="F12" s="163">
        <v>7250</v>
      </c>
      <c r="G12" s="163">
        <v>9295</v>
      </c>
      <c r="H12" s="72">
        <f t="shared" si="2"/>
        <v>0.7799892415277031</v>
      </c>
      <c r="I12" s="59">
        <f t="shared" si="3"/>
        <v>-2045</v>
      </c>
      <c r="J12" s="72">
        <f t="shared" si="4"/>
        <v>0.72910344827586204</v>
      </c>
      <c r="K12" s="72">
        <f t="shared" si="5"/>
        <v>0.64066702528240993</v>
      </c>
      <c r="L12" s="77">
        <f t="shared" si="6"/>
        <v>8.8436422993452113E-2</v>
      </c>
    </row>
    <row r="13" spans="1:46" x14ac:dyDescent="0.4">
      <c r="A13" s="202" t="s">
        <v>82</v>
      </c>
      <c r="B13" s="163">
        <v>5445</v>
      </c>
      <c r="C13" s="163">
        <v>4924</v>
      </c>
      <c r="D13" s="72">
        <f t="shared" si="0"/>
        <v>1.1058082859463851</v>
      </c>
      <c r="E13" s="59">
        <f t="shared" si="1"/>
        <v>521</v>
      </c>
      <c r="F13" s="163">
        <v>10920</v>
      </c>
      <c r="G13" s="163">
        <v>10920</v>
      </c>
      <c r="H13" s="72">
        <f t="shared" si="2"/>
        <v>1</v>
      </c>
      <c r="I13" s="59">
        <f t="shared" si="3"/>
        <v>0</v>
      </c>
      <c r="J13" s="72">
        <f t="shared" si="4"/>
        <v>0.49862637362637363</v>
      </c>
      <c r="K13" s="72">
        <f t="shared" si="5"/>
        <v>0.45091575091575092</v>
      </c>
      <c r="L13" s="77">
        <f t="shared" si="6"/>
        <v>4.7710622710622708E-2</v>
      </c>
    </row>
    <row r="14" spans="1:46" x14ac:dyDescent="0.4">
      <c r="A14" s="202" t="s">
        <v>171</v>
      </c>
      <c r="B14" s="163">
        <v>0</v>
      </c>
      <c r="C14" s="163">
        <v>0</v>
      </c>
      <c r="D14" s="72" t="e">
        <f t="shared" si="0"/>
        <v>#DIV/0!</v>
      </c>
      <c r="E14" s="59">
        <f t="shared" si="1"/>
        <v>0</v>
      </c>
      <c r="F14" s="163">
        <v>0</v>
      </c>
      <c r="G14" s="163">
        <v>0</v>
      </c>
      <c r="H14" s="72" t="e">
        <f t="shared" si="2"/>
        <v>#DIV/0!</v>
      </c>
      <c r="I14" s="59">
        <f t="shared" si="3"/>
        <v>0</v>
      </c>
      <c r="J14" s="72" t="e">
        <f t="shared" si="4"/>
        <v>#DIV/0!</v>
      </c>
      <c r="K14" s="72" t="e">
        <f t="shared" si="5"/>
        <v>#DIV/0!</v>
      </c>
      <c r="L14" s="77" t="e">
        <f t="shared" si="6"/>
        <v>#DIV/0!</v>
      </c>
    </row>
    <row r="15" spans="1:46" x14ac:dyDescent="0.4">
      <c r="A15" s="205" t="s">
        <v>182</v>
      </c>
      <c r="B15" s="163">
        <v>0</v>
      </c>
      <c r="C15" s="163">
        <v>0</v>
      </c>
      <c r="D15" s="72" t="e">
        <f t="shared" si="0"/>
        <v>#DIV/0!</v>
      </c>
      <c r="E15" s="73">
        <f t="shared" si="1"/>
        <v>0</v>
      </c>
      <c r="F15" s="163">
        <v>0</v>
      </c>
      <c r="G15" s="163">
        <v>0</v>
      </c>
      <c r="H15" s="70" t="e">
        <f t="shared" si="2"/>
        <v>#DIV/0!</v>
      </c>
      <c r="I15" s="71">
        <f t="shared" si="3"/>
        <v>0</v>
      </c>
      <c r="J15" s="72" t="e">
        <f t="shared" si="4"/>
        <v>#DIV/0!</v>
      </c>
      <c r="K15" s="72" t="e">
        <f t="shared" si="5"/>
        <v>#DIV/0!</v>
      </c>
      <c r="L15" s="143" t="e">
        <f t="shared" si="6"/>
        <v>#DIV/0!</v>
      </c>
    </row>
    <row r="16" spans="1:46" x14ac:dyDescent="0.4">
      <c r="A16" s="27" t="s">
        <v>180</v>
      </c>
      <c r="B16" s="163">
        <v>2539</v>
      </c>
      <c r="C16" s="163">
        <v>3766</v>
      </c>
      <c r="D16" s="72">
        <f t="shared" si="0"/>
        <v>0.67419012214551244</v>
      </c>
      <c r="E16" s="73">
        <f t="shared" si="1"/>
        <v>-1227</v>
      </c>
      <c r="F16" s="163">
        <v>3849</v>
      </c>
      <c r="G16" s="163">
        <v>7960</v>
      </c>
      <c r="H16" s="70">
        <f t="shared" si="2"/>
        <v>0.48354271356783918</v>
      </c>
      <c r="I16" s="71">
        <f t="shared" si="3"/>
        <v>-4111</v>
      </c>
      <c r="J16" s="74">
        <f t="shared" si="4"/>
        <v>0.65965185762535727</v>
      </c>
      <c r="K16" s="74">
        <f t="shared" si="5"/>
        <v>0.47311557788944725</v>
      </c>
      <c r="L16" s="66">
        <f t="shared" si="6"/>
        <v>0.18653627973591003</v>
      </c>
    </row>
    <row r="17" spans="1:12" x14ac:dyDescent="0.4">
      <c r="A17" s="87" t="s">
        <v>181</v>
      </c>
      <c r="B17" s="163">
        <v>0</v>
      </c>
      <c r="C17" s="163">
        <v>1136</v>
      </c>
      <c r="D17" s="72">
        <f t="shared" si="0"/>
        <v>0</v>
      </c>
      <c r="E17" s="73">
        <f t="shared" si="1"/>
        <v>-1136</v>
      </c>
      <c r="F17" s="163">
        <v>0</v>
      </c>
      <c r="G17" s="163">
        <v>2610</v>
      </c>
      <c r="H17" s="70">
        <f t="shared" si="2"/>
        <v>0</v>
      </c>
      <c r="I17" s="71">
        <f t="shared" si="3"/>
        <v>-2610</v>
      </c>
      <c r="J17" s="83" t="e">
        <f t="shared" si="4"/>
        <v>#DIV/0!</v>
      </c>
      <c r="K17" s="83">
        <f t="shared" si="5"/>
        <v>0.43524904214559385</v>
      </c>
      <c r="L17" s="82" t="e">
        <f t="shared" si="6"/>
        <v>#DIV/0!</v>
      </c>
    </row>
    <row r="18" spans="1:12" x14ac:dyDescent="0.4">
      <c r="A18" s="108" t="s">
        <v>91</v>
      </c>
      <c r="B18" s="106">
        <f>SUM(B19:B33)</f>
        <v>10713</v>
      </c>
      <c r="C18" s="106">
        <f>SUM(C19:C33)</f>
        <v>13010</v>
      </c>
      <c r="D18" s="76">
        <f t="shared" si="0"/>
        <v>0.82344350499615682</v>
      </c>
      <c r="E18" s="62">
        <f t="shared" si="1"/>
        <v>-2297</v>
      </c>
      <c r="F18" s="106">
        <f>SUM(F19:F33)</f>
        <v>17910</v>
      </c>
      <c r="G18" s="106">
        <f>SUM(G19:G33)</f>
        <v>19610</v>
      </c>
      <c r="H18" s="76">
        <f t="shared" si="2"/>
        <v>0.91330953595104536</v>
      </c>
      <c r="I18" s="62">
        <f t="shared" si="3"/>
        <v>-1700</v>
      </c>
      <c r="J18" s="76">
        <f t="shared" si="4"/>
        <v>0.59815745393634845</v>
      </c>
      <c r="K18" s="76">
        <f t="shared" si="5"/>
        <v>0.66343702192758791</v>
      </c>
      <c r="L18" s="75">
        <f t="shared" si="6"/>
        <v>-6.5279567991239462E-2</v>
      </c>
    </row>
    <row r="19" spans="1:12" x14ac:dyDescent="0.4">
      <c r="A19" s="204" t="s">
        <v>168</v>
      </c>
      <c r="B19" s="163">
        <v>792</v>
      </c>
      <c r="C19" s="163">
        <v>938</v>
      </c>
      <c r="D19" s="70">
        <f t="shared" si="0"/>
        <v>0.84434968017057566</v>
      </c>
      <c r="E19" s="71">
        <f t="shared" si="1"/>
        <v>-146</v>
      </c>
      <c r="F19" s="163">
        <v>1460</v>
      </c>
      <c r="G19" s="158">
        <v>1500</v>
      </c>
      <c r="H19" s="70">
        <f t="shared" si="2"/>
        <v>0.97333333333333338</v>
      </c>
      <c r="I19" s="71">
        <f t="shared" si="3"/>
        <v>-40</v>
      </c>
      <c r="J19" s="70">
        <f t="shared" si="4"/>
        <v>0.54246575342465753</v>
      </c>
      <c r="K19" s="70">
        <f t="shared" si="5"/>
        <v>0.6253333333333333</v>
      </c>
      <c r="L19" s="69">
        <f t="shared" si="6"/>
        <v>-8.286757990867577E-2</v>
      </c>
    </row>
    <row r="20" spans="1:12" x14ac:dyDescent="0.4">
      <c r="A20" s="202" t="s">
        <v>150</v>
      </c>
      <c r="B20" s="163">
        <v>825</v>
      </c>
      <c r="C20" s="163">
        <v>1237</v>
      </c>
      <c r="D20" s="72">
        <f t="shared" si="0"/>
        <v>0.66693613581244948</v>
      </c>
      <c r="E20" s="59">
        <f t="shared" si="1"/>
        <v>-412</v>
      </c>
      <c r="F20" s="163">
        <v>1500</v>
      </c>
      <c r="G20" s="158">
        <v>1500</v>
      </c>
      <c r="H20" s="72">
        <f t="shared" si="2"/>
        <v>1</v>
      </c>
      <c r="I20" s="59">
        <f t="shared" si="3"/>
        <v>0</v>
      </c>
      <c r="J20" s="72">
        <f t="shared" si="4"/>
        <v>0.55000000000000004</v>
      </c>
      <c r="K20" s="72">
        <f t="shared" si="5"/>
        <v>0.82466666666666666</v>
      </c>
      <c r="L20" s="77">
        <f t="shared" si="6"/>
        <v>-0.27466666666666661</v>
      </c>
    </row>
    <row r="21" spans="1:12" x14ac:dyDescent="0.4">
      <c r="A21" s="202" t="s">
        <v>167</v>
      </c>
      <c r="B21" s="163">
        <v>675</v>
      </c>
      <c r="C21" s="163">
        <v>899</v>
      </c>
      <c r="D21" s="72">
        <f t="shared" si="0"/>
        <v>0.75083426028921019</v>
      </c>
      <c r="E21" s="59">
        <f t="shared" si="1"/>
        <v>-224</v>
      </c>
      <c r="F21" s="163">
        <v>1450</v>
      </c>
      <c r="G21" s="158">
        <v>1460</v>
      </c>
      <c r="H21" s="72">
        <f t="shared" si="2"/>
        <v>0.99315068493150682</v>
      </c>
      <c r="I21" s="59">
        <f t="shared" si="3"/>
        <v>-10</v>
      </c>
      <c r="J21" s="72">
        <f t="shared" si="4"/>
        <v>0.46551724137931033</v>
      </c>
      <c r="K21" s="72">
        <f t="shared" si="5"/>
        <v>0.61575342465753424</v>
      </c>
      <c r="L21" s="77">
        <f t="shared" si="6"/>
        <v>-0.15023618327822391</v>
      </c>
    </row>
    <row r="22" spans="1:12" x14ac:dyDescent="0.4">
      <c r="A22" s="202" t="s">
        <v>166</v>
      </c>
      <c r="B22" s="163">
        <v>2038</v>
      </c>
      <c r="C22" s="163">
        <v>1145</v>
      </c>
      <c r="D22" s="72">
        <f t="shared" si="0"/>
        <v>1.7799126637554585</v>
      </c>
      <c r="E22" s="59">
        <f t="shared" si="1"/>
        <v>893</v>
      </c>
      <c r="F22" s="163">
        <v>3000</v>
      </c>
      <c r="G22" s="158">
        <v>1500</v>
      </c>
      <c r="H22" s="72">
        <f t="shared" si="2"/>
        <v>2</v>
      </c>
      <c r="I22" s="59">
        <f t="shared" si="3"/>
        <v>1500</v>
      </c>
      <c r="J22" s="72">
        <f t="shared" si="4"/>
        <v>0.67933333333333334</v>
      </c>
      <c r="K22" s="72">
        <f t="shared" si="5"/>
        <v>0.76333333333333331</v>
      </c>
      <c r="L22" s="77">
        <f t="shared" si="6"/>
        <v>-8.3999999999999964E-2</v>
      </c>
    </row>
    <row r="23" spans="1:12" x14ac:dyDescent="0.4">
      <c r="A23" s="202" t="s">
        <v>165</v>
      </c>
      <c r="B23" s="163">
        <v>1207</v>
      </c>
      <c r="C23" s="163">
        <v>1153</v>
      </c>
      <c r="D23" s="67">
        <f t="shared" si="0"/>
        <v>1.0468343451864701</v>
      </c>
      <c r="E23" s="58">
        <f t="shared" si="1"/>
        <v>54</v>
      </c>
      <c r="F23" s="163">
        <v>1500</v>
      </c>
      <c r="G23" s="158">
        <v>1500</v>
      </c>
      <c r="H23" s="67">
        <f t="shared" si="2"/>
        <v>1</v>
      </c>
      <c r="I23" s="58">
        <f t="shared" si="3"/>
        <v>0</v>
      </c>
      <c r="J23" s="67">
        <f t="shared" si="4"/>
        <v>0.80466666666666664</v>
      </c>
      <c r="K23" s="67">
        <f t="shared" si="5"/>
        <v>0.76866666666666672</v>
      </c>
      <c r="L23" s="66">
        <f t="shared" si="6"/>
        <v>3.5999999999999921E-2</v>
      </c>
    </row>
    <row r="24" spans="1:12" x14ac:dyDescent="0.4">
      <c r="A24" s="203" t="s">
        <v>164</v>
      </c>
      <c r="B24" s="163">
        <v>0</v>
      </c>
      <c r="C24" s="163">
        <v>393</v>
      </c>
      <c r="D24" s="72">
        <f t="shared" si="0"/>
        <v>0</v>
      </c>
      <c r="E24" s="59">
        <f t="shared" si="1"/>
        <v>-393</v>
      </c>
      <c r="F24" s="163">
        <v>0</v>
      </c>
      <c r="G24" s="158">
        <v>1500</v>
      </c>
      <c r="H24" s="72">
        <f t="shared" si="2"/>
        <v>0</v>
      </c>
      <c r="I24" s="59">
        <f t="shared" si="3"/>
        <v>-1500</v>
      </c>
      <c r="J24" s="72" t="e">
        <f t="shared" si="4"/>
        <v>#DIV/0!</v>
      </c>
      <c r="K24" s="72">
        <f t="shared" si="5"/>
        <v>0.26200000000000001</v>
      </c>
      <c r="L24" s="77" t="e">
        <f t="shared" si="6"/>
        <v>#DIV/0!</v>
      </c>
    </row>
    <row r="25" spans="1:12" x14ac:dyDescent="0.4">
      <c r="A25" s="203" t="s">
        <v>163</v>
      </c>
      <c r="B25" s="163">
        <v>889</v>
      </c>
      <c r="C25" s="163">
        <v>746</v>
      </c>
      <c r="D25" s="72">
        <f t="shared" si="0"/>
        <v>1.1916890080428955</v>
      </c>
      <c r="E25" s="59">
        <f t="shared" si="1"/>
        <v>143</v>
      </c>
      <c r="F25" s="163">
        <v>1500</v>
      </c>
      <c r="G25" s="158">
        <v>1500</v>
      </c>
      <c r="H25" s="72">
        <f t="shared" si="2"/>
        <v>1</v>
      </c>
      <c r="I25" s="59">
        <f t="shared" si="3"/>
        <v>0</v>
      </c>
      <c r="J25" s="72">
        <f t="shared" si="4"/>
        <v>0.59266666666666667</v>
      </c>
      <c r="K25" s="72">
        <f t="shared" si="5"/>
        <v>0.49733333333333335</v>
      </c>
      <c r="L25" s="77">
        <f t="shared" si="6"/>
        <v>9.5333333333333325E-2</v>
      </c>
    </row>
    <row r="26" spans="1:12" x14ac:dyDescent="0.4">
      <c r="A26" s="202" t="s">
        <v>191</v>
      </c>
      <c r="B26" s="163">
        <v>0</v>
      </c>
      <c r="C26" s="163">
        <v>1206</v>
      </c>
      <c r="D26" s="72">
        <f t="shared" si="0"/>
        <v>0</v>
      </c>
      <c r="E26" s="59">
        <f t="shared" si="1"/>
        <v>-1206</v>
      </c>
      <c r="F26" s="163">
        <v>0</v>
      </c>
      <c r="G26" s="158">
        <v>1500</v>
      </c>
      <c r="H26" s="72">
        <f t="shared" si="2"/>
        <v>0</v>
      </c>
      <c r="I26" s="59">
        <f t="shared" si="3"/>
        <v>-1500</v>
      </c>
      <c r="J26" s="72" t="e">
        <f t="shared" si="4"/>
        <v>#DIV/0!</v>
      </c>
      <c r="K26" s="72">
        <f t="shared" si="5"/>
        <v>0.80400000000000005</v>
      </c>
      <c r="L26" s="77" t="e">
        <f t="shared" si="6"/>
        <v>#DIV/0!</v>
      </c>
    </row>
    <row r="27" spans="1:12" x14ac:dyDescent="0.4">
      <c r="A27" s="202" t="s">
        <v>161</v>
      </c>
      <c r="B27" s="163">
        <v>460</v>
      </c>
      <c r="C27" s="163">
        <v>621</v>
      </c>
      <c r="D27" s="67">
        <f t="shared" si="0"/>
        <v>0.7407407407407407</v>
      </c>
      <c r="E27" s="58">
        <f t="shared" si="1"/>
        <v>-161</v>
      </c>
      <c r="F27" s="163">
        <v>900</v>
      </c>
      <c r="G27" s="158">
        <v>900</v>
      </c>
      <c r="H27" s="67">
        <f t="shared" si="2"/>
        <v>1</v>
      </c>
      <c r="I27" s="58">
        <f t="shared" si="3"/>
        <v>0</v>
      </c>
      <c r="J27" s="67">
        <f t="shared" si="4"/>
        <v>0.51111111111111107</v>
      </c>
      <c r="K27" s="67">
        <f t="shared" si="5"/>
        <v>0.69</v>
      </c>
      <c r="L27" s="66">
        <f t="shared" si="6"/>
        <v>-0.17888888888888888</v>
      </c>
    </row>
    <row r="28" spans="1:12" x14ac:dyDescent="0.4">
      <c r="A28" s="203" t="s">
        <v>160</v>
      </c>
      <c r="B28" s="163">
        <v>226</v>
      </c>
      <c r="C28" s="163">
        <v>240</v>
      </c>
      <c r="D28" s="72">
        <f t="shared" si="0"/>
        <v>0.94166666666666665</v>
      </c>
      <c r="E28" s="59">
        <f t="shared" si="1"/>
        <v>-14</v>
      </c>
      <c r="F28" s="163">
        <v>600</v>
      </c>
      <c r="G28" s="158">
        <v>450</v>
      </c>
      <c r="H28" s="72">
        <f t="shared" si="2"/>
        <v>1.3333333333333333</v>
      </c>
      <c r="I28" s="59">
        <f t="shared" si="3"/>
        <v>150</v>
      </c>
      <c r="J28" s="72">
        <f t="shared" si="4"/>
        <v>0.37666666666666665</v>
      </c>
      <c r="K28" s="72">
        <f t="shared" si="5"/>
        <v>0.53333333333333333</v>
      </c>
      <c r="L28" s="77">
        <f t="shared" si="6"/>
        <v>-0.15666666666666668</v>
      </c>
    </row>
    <row r="29" spans="1:12" x14ac:dyDescent="0.4">
      <c r="A29" s="202" t="s">
        <v>159</v>
      </c>
      <c r="B29" s="163">
        <v>1219</v>
      </c>
      <c r="C29" s="163">
        <v>1384</v>
      </c>
      <c r="D29" s="72">
        <f t="shared" si="0"/>
        <v>0.8807803468208093</v>
      </c>
      <c r="E29" s="59">
        <f t="shared" si="1"/>
        <v>-165</v>
      </c>
      <c r="F29" s="163">
        <v>1500</v>
      </c>
      <c r="G29" s="158">
        <v>1650</v>
      </c>
      <c r="H29" s="72">
        <f t="shared" si="2"/>
        <v>0.90909090909090906</v>
      </c>
      <c r="I29" s="59">
        <f t="shared" si="3"/>
        <v>-150</v>
      </c>
      <c r="J29" s="72">
        <f t="shared" si="4"/>
        <v>0.81266666666666665</v>
      </c>
      <c r="K29" s="72">
        <f t="shared" si="5"/>
        <v>0.83878787878787875</v>
      </c>
      <c r="L29" s="77">
        <f t="shared" si="6"/>
        <v>-2.6121212121212101E-2</v>
      </c>
    </row>
    <row r="30" spans="1:12" x14ac:dyDescent="0.4">
      <c r="A30" s="203" t="s">
        <v>158</v>
      </c>
      <c r="B30" s="163">
        <v>544</v>
      </c>
      <c r="C30" s="163">
        <v>908</v>
      </c>
      <c r="D30" s="67">
        <f t="shared" si="0"/>
        <v>0.59911894273127753</v>
      </c>
      <c r="E30" s="58">
        <f t="shared" si="1"/>
        <v>-364</v>
      </c>
      <c r="F30" s="163">
        <v>1500</v>
      </c>
      <c r="G30" s="158">
        <v>1500</v>
      </c>
      <c r="H30" s="67">
        <f t="shared" si="2"/>
        <v>1</v>
      </c>
      <c r="I30" s="58">
        <f t="shared" si="3"/>
        <v>0</v>
      </c>
      <c r="J30" s="67">
        <f t="shared" si="4"/>
        <v>0.36266666666666669</v>
      </c>
      <c r="K30" s="67">
        <f t="shared" si="5"/>
        <v>0.60533333333333328</v>
      </c>
      <c r="L30" s="66">
        <f t="shared" si="6"/>
        <v>-0.24266666666666659</v>
      </c>
    </row>
    <row r="31" spans="1:12" x14ac:dyDescent="0.4">
      <c r="A31" s="203" t="s">
        <v>157</v>
      </c>
      <c r="B31" s="163">
        <v>1207</v>
      </c>
      <c r="C31" s="163">
        <v>1161</v>
      </c>
      <c r="D31" s="67">
        <f t="shared" si="0"/>
        <v>1.0396210163652024</v>
      </c>
      <c r="E31" s="58">
        <f t="shared" si="1"/>
        <v>46</v>
      </c>
      <c r="F31" s="163">
        <v>1500</v>
      </c>
      <c r="G31" s="158">
        <v>1650</v>
      </c>
      <c r="H31" s="67">
        <f t="shared" si="2"/>
        <v>0.90909090909090906</v>
      </c>
      <c r="I31" s="58">
        <f t="shared" si="3"/>
        <v>-150</v>
      </c>
      <c r="J31" s="67">
        <f t="shared" si="4"/>
        <v>0.80466666666666664</v>
      </c>
      <c r="K31" s="67">
        <f t="shared" si="5"/>
        <v>0.70363636363636362</v>
      </c>
      <c r="L31" s="66">
        <f t="shared" si="6"/>
        <v>0.10103030303030303</v>
      </c>
    </row>
    <row r="32" spans="1:12" x14ac:dyDescent="0.4">
      <c r="A32" s="202" t="s">
        <v>156</v>
      </c>
      <c r="B32" s="163">
        <v>0</v>
      </c>
      <c r="C32" s="163">
        <v>0</v>
      </c>
      <c r="D32" s="72" t="e">
        <f t="shared" si="0"/>
        <v>#DIV/0!</v>
      </c>
      <c r="E32" s="59">
        <f t="shared" si="1"/>
        <v>0</v>
      </c>
      <c r="F32" s="163">
        <v>0</v>
      </c>
      <c r="G32" s="158">
        <v>0</v>
      </c>
      <c r="H32" s="72" t="e">
        <f t="shared" si="2"/>
        <v>#DIV/0!</v>
      </c>
      <c r="I32" s="59">
        <f t="shared" si="3"/>
        <v>0</v>
      </c>
      <c r="J32" s="72" t="e">
        <f t="shared" si="4"/>
        <v>#DIV/0!</v>
      </c>
      <c r="K32" s="72" t="e">
        <f t="shared" si="5"/>
        <v>#DIV/0!</v>
      </c>
      <c r="L32" s="77" t="e">
        <f t="shared" si="6"/>
        <v>#DIV/0!</v>
      </c>
    </row>
    <row r="33" spans="1:12" x14ac:dyDescent="0.4">
      <c r="A33" s="205" t="s">
        <v>155</v>
      </c>
      <c r="B33" s="163">
        <v>631</v>
      </c>
      <c r="C33" s="163">
        <v>979</v>
      </c>
      <c r="D33" s="72">
        <f t="shared" si="0"/>
        <v>0.64453524004085805</v>
      </c>
      <c r="E33" s="59">
        <f t="shared" si="1"/>
        <v>-348</v>
      </c>
      <c r="F33" s="163">
        <v>1500</v>
      </c>
      <c r="G33" s="163">
        <v>1500</v>
      </c>
      <c r="H33" s="72">
        <f t="shared" si="2"/>
        <v>1</v>
      </c>
      <c r="I33" s="59">
        <f t="shared" si="3"/>
        <v>0</v>
      </c>
      <c r="J33" s="72">
        <f t="shared" si="4"/>
        <v>0.42066666666666669</v>
      </c>
      <c r="K33" s="72">
        <f t="shared" si="5"/>
        <v>0.65266666666666662</v>
      </c>
      <c r="L33" s="77">
        <f t="shared" si="6"/>
        <v>-0.23199999999999993</v>
      </c>
    </row>
    <row r="34" spans="1:12" x14ac:dyDescent="0.4">
      <c r="A34" s="108" t="s">
        <v>90</v>
      </c>
      <c r="B34" s="106">
        <f>SUM(B35:B36)</f>
        <v>543</v>
      </c>
      <c r="C34" s="106">
        <f>SUM(C35:C36)</f>
        <v>719</v>
      </c>
      <c r="D34" s="76">
        <f t="shared" si="0"/>
        <v>0.75521557719054244</v>
      </c>
      <c r="E34" s="62">
        <f t="shared" si="1"/>
        <v>-176</v>
      </c>
      <c r="F34" s="106">
        <f>SUM(F35:F36)</f>
        <v>1092</v>
      </c>
      <c r="G34" s="106">
        <f>SUM(G35:G36)</f>
        <v>1404</v>
      </c>
      <c r="H34" s="76">
        <f t="shared" si="2"/>
        <v>0.77777777777777779</v>
      </c>
      <c r="I34" s="62">
        <f t="shared" si="3"/>
        <v>-312</v>
      </c>
      <c r="J34" s="76">
        <f t="shared" si="4"/>
        <v>0.49725274725274726</v>
      </c>
      <c r="K34" s="76">
        <f t="shared" si="5"/>
        <v>0.5121082621082621</v>
      </c>
      <c r="L34" s="75">
        <f t="shared" si="6"/>
        <v>-1.485551485551484E-2</v>
      </c>
    </row>
    <row r="35" spans="1:12" x14ac:dyDescent="0.4">
      <c r="A35" s="204" t="s">
        <v>154</v>
      </c>
      <c r="B35" s="163">
        <v>330</v>
      </c>
      <c r="C35" s="163">
        <v>489</v>
      </c>
      <c r="D35" s="70">
        <f t="shared" si="0"/>
        <v>0.67484662576687116</v>
      </c>
      <c r="E35" s="71">
        <f t="shared" si="1"/>
        <v>-159</v>
      </c>
      <c r="F35" s="163">
        <v>702</v>
      </c>
      <c r="G35" s="163">
        <v>1053</v>
      </c>
      <c r="H35" s="70">
        <f t="shared" si="2"/>
        <v>0.66666666666666663</v>
      </c>
      <c r="I35" s="71">
        <f t="shared" si="3"/>
        <v>-351</v>
      </c>
      <c r="J35" s="70">
        <f t="shared" si="4"/>
        <v>0.47008547008547008</v>
      </c>
      <c r="K35" s="70">
        <f t="shared" si="5"/>
        <v>0.46438746438746437</v>
      </c>
      <c r="L35" s="69">
        <f t="shared" si="6"/>
        <v>5.6980056980057148E-3</v>
      </c>
    </row>
    <row r="36" spans="1:12" x14ac:dyDescent="0.4">
      <c r="A36" s="202" t="s">
        <v>153</v>
      </c>
      <c r="B36" s="163">
        <v>213</v>
      </c>
      <c r="C36" s="163">
        <v>230</v>
      </c>
      <c r="D36" s="72">
        <f t="shared" si="0"/>
        <v>0.92608695652173911</v>
      </c>
      <c r="E36" s="59">
        <f t="shared" si="1"/>
        <v>-17</v>
      </c>
      <c r="F36" s="163">
        <v>390</v>
      </c>
      <c r="G36" s="163">
        <v>351</v>
      </c>
      <c r="H36" s="72">
        <f t="shared" si="2"/>
        <v>1.1111111111111112</v>
      </c>
      <c r="I36" s="59">
        <f t="shared" si="3"/>
        <v>39</v>
      </c>
      <c r="J36" s="72">
        <f t="shared" si="4"/>
        <v>0.5461538461538461</v>
      </c>
      <c r="K36" s="72">
        <f t="shared" si="5"/>
        <v>0.65527065527065531</v>
      </c>
      <c r="L36" s="77">
        <f t="shared" si="6"/>
        <v>-0.10911680911680921</v>
      </c>
    </row>
    <row r="37" spans="1:12" s="46" customFormat="1" x14ac:dyDescent="0.4">
      <c r="A37" s="200" t="s">
        <v>96</v>
      </c>
      <c r="B37" s="100">
        <f>SUM(B38:B58)</f>
        <v>64416</v>
      </c>
      <c r="C37" s="100">
        <f>SUM(C38:C58)</f>
        <v>68125</v>
      </c>
      <c r="D37" s="64">
        <f t="shared" si="0"/>
        <v>0.94555596330275227</v>
      </c>
      <c r="E37" s="65">
        <f t="shared" si="1"/>
        <v>-3709</v>
      </c>
      <c r="F37" s="100">
        <f>SUM(F38:F58)</f>
        <v>118472</v>
      </c>
      <c r="G37" s="100">
        <f>SUM(G38:G58)</f>
        <v>119337</v>
      </c>
      <c r="H37" s="64">
        <f t="shared" si="2"/>
        <v>0.99275161936365086</v>
      </c>
      <c r="I37" s="65">
        <f t="shared" si="3"/>
        <v>-865</v>
      </c>
      <c r="J37" s="64">
        <f t="shared" si="4"/>
        <v>0.54372341143898983</v>
      </c>
      <c r="K37" s="64">
        <f t="shared" si="5"/>
        <v>0.57086234780495571</v>
      </c>
      <c r="L37" s="78">
        <f t="shared" si="6"/>
        <v>-2.7138936365965871E-2</v>
      </c>
    </row>
    <row r="38" spans="1:12" x14ac:dyDescent="0.4">
      <c r="A38" s="202" t="s">
        <v>83</v>
      </c>
      <c r="B38" s="98">
        <f>'[2]6月動向(20)'!B37-'６月(上旬)'!B38</f>
        <v>23062</v>
      </c>
      <c r="C38" s="98">
        <f>'[2]6月動向(20)'!C37-'６月(上旬)'!C38</f>
        <v>23035</v>
      </c>
      <c r="D38" s="97">
        <f t="shared" ref="D38:D58" si="7">+B38/C38</f>
        <v>1.0011721293683524</v>
      </c>
      <c r="E38" s="58">
        <f t="shared" ref="E38:E58" si="8">+B38-C38</f>
        <v>27</v>
      </c>
      <c r="F38" s="98">
        <f>'[2]6月動向(20)'!F37-'６月(上旬)'!F38</f>
        <v>42769</v>
      </c>
      <c r="G38" s="98">
        <f>'[2]6月動向(20)'!G37-'６月(上旬)'!G38</f>
        <v>41795</v>
      </c>
      <c r="H38" s="67">
        <f t="shared" ref="H38:H58" si="9">+F38/G38</f>
        <v>1.023304222993181</v>
      </c>
      <c r="I38" s="58">
        <f t="shared" ref="I38:I58" si="10">+F38-G38</f>
        <v>974</v>
      </c>
      <c r="J38" s="67">
        <f t="shared" ref="J38:J58" si="11">+B38/F38</f>
        <v>0.53922233393345642</v>
      </c>
      <c r="K38" s="67">
        <f t="shared" ref="K38:K58" si="12">+C38/G38</f>
        <v>0.55114248115803322</v>
      </c>
      <c r="L38" s="66">
        <f t="shared" ref="L38:L58" si="13">+J38-K38</f>
        <v>-1.1920147224576794E-2</v>
      </c>
    </row>
    <row r="39" spans="1:12" x14ac:dyDescent="0.4">
      <c r="A39" s="202" t="s">
        <v>152</v>
      </c>
      <c r="B39" s="101">
        <f>'[2]6月動向(20)'!B38-'６月(上旬)'!B39</f>
        <v>1343</v>
      </c>
      <c r="C39" s="101">
        <f>'[2]6月動向(20)'!C38-'６月(上旬)'!C39</f>
        <v>0</v>
      </c>
      <c r="D39" s="72" t="e">
        <f t="shared" si="7"/>
        <v>#DIV/0!</v>
      </c>
      <c r="E39" s="59">
        <f t="shared" si="8"/>
        <v>1343</v>
      </c>
      <c r="F39" s="135">
        <f>'[2]6月動向(20)'!F38-'６月(上旬)'!F39</f>
        <v>1600</v>
      </c>
      <c r="G39" s="101">
        <f>'[2]6月動向(20)'!G38-'６月(上旬)'!G39</f>
        <v>0</v>
      </c>
      <c r="H39" s="72" t="e">
        <f t="shared" si="9"/>
        <v>#DIV/0!</v>
      </c>
      <c r="I39" s="59">
        <f t="shared" si="10"/>
        <v>1600</v>
      </c>
      <c r="J39" s="72">
        <f t="shared" si="11"/>
        <v>0.83937499999999998</v>
      </c>
      <c r="K39" s="72" t="e">
        <f t="shared" si="12"/>
        <v>#DIV/0!</v>
      </c>
      <c r="L39" s="77" t="e">
        <f t="shared" si="13"/>
        <v>#DIV/0!</v>
      </c>
    </row>
    <row r="40" spans="1:12" x14ac:dyDescent="0.4">
      <c r="A40" s="202" t="s">
        <v>151</v>
      </c>
      <c r="B40" s="101">
        <f>'[2]6月動向(20)'!B39-'６月(上旬)'!B40</f>
        <v>3315</v>
      </c>
      <c r="C40" s="101">
        <f>'[2]6月動向(20)'!C39-'６月(上旬)'!C40</f>
        <v>3887</v>
      </c>
      <c r="D40" s="72">
        <f t="shared" si="7"/>
        <v>0.85284280936454848</v>
      </c>
      <c r="E40" s="59">
        <f t="shared" si="8"/>
        <v>-572</v>
      </c>
      <c r="F40" s="135">
        <f>'[2]6月動向(20)'!F39-'６月(上旬)'!F40</f>
        <v>4150</v>
      </c>
      <c r="G40" s="101">
        <f>'[2]6月動向(20)'!G39-'６月(上旬)'!G40</f>
        <v>5240</v>
      </c>
      <c r="H40" s="141">
        <f t="shared" si="9"/>
        <v>0.7919847328244275</v>
      </c>
      <c r="I40" s="59">
        <f t="shared" si="10"/>
        <v>-1090</v>
      </c>
      <c r="J40" s="72">
        <f t="shared" si="11"/>
        <v>0.79879518072289157</v>
      </c>
      <c r="K40" s="72">
        <f t="shared" si="12"/>
        <v>0.74179389312977095</v>
      </c>
      <c r="L40" s="77">
        <f t="shared" si="13"/>
        <v>5.700128759312062E-2</v>
      </c>
    </row>
    <row r="41" spans="1:12" x14ac:dyDescent="0.4">
      <c r="A41" s="202" t="s">
        <v>150</v>
      </c>
      <c r="B41" s="101">
        <f>'[2]6月動向(20)'!B40-'６月(上旬)'!B41</f>
        <v>5203</v>
      </c>
      <c r="C41" s="101">
        <f>'[2]6月動向(20)'!C40-'６月(上旬)'!C41</f>
        <v>8305</v>
      </c>
      <c r="D41" s="140">
        <f t="shared" si="7"/>
        <v>0.62649006622516556</v>
      </c>
      <c r="E41" s="79">
        <f t="shared" si="8"/>
        <v>-3102</v>
      </c>
      <c r="F41" s="101">
        <f>'[2]6月動向(20)'!F40-'６月(上旬)'!F41</f>
        <v>11320</v>
      </c>
      <c r="G41" s="101">
        <f>'[2]6月動向(20)'!G40-'６月(上旬)'!G41</f>
        <v>12564</v>
      </c>
      <c r="H41" s="141">
        <f t="shared" si="9"/>
        <v>0.90098694683221903</v>
      </c>
      <c r="I41" s="59">
        <f t="shared" si="10"/>
        <v>-1244</v>
      </c>
      <c r="J41" s="72">
        <f t="shared" si="11"/>
        <v>0.45962897526501767</v>
      </c>
      <c r="K41" s="72">
        <f t="shared" si="12"/>
        <v>0.66101560012734795</v>
      </c>
      <c r="L41" s="77">
        <f t="shared" si="13"/>
        <v>-0.20138662486233028</v>
      </c>
    </row>
    <row r="42" spans="1:12" x14ac:dyDescent="0.4">
      <c r="A42" s="202" t="s">
        <v>180</v>
      </c>
      <c r="B42" s="101">
        <f>'[2]6月動向(20)'!B41-'６月(上旬)'!B42</f>
        <v>3295</v>
      </c>
      <c r="C42" s="101">
        <f>'[2]6月動向(20)'!C41-'６月(上旬)'!C42</f>
        <v>2630</v>
      </c>
      <c r="D42" s="140">
        <f t="shared" si="7"/>
        <v>1.252851711026616</v>
      </c>
      <c r="E42" s="79">
        <f t="shared" si="8"/>
        <v>665</v>
      </c>
      <c r="F42" s="101">
        <f>'[2]6月動向(20)'!F41-'６月(上旬)'!F42</f>
        <v>7240</v>
      </c>
      <c r="G42" s="101">
        <f>'[2]6月動向(20)'!G41-'６月(上旬)'!G42</f>
        <v>6610</v>
      </c>
      <c r="H42" s="141">
        <f t="shared" si="9"/>
        <v>1.0953101361573374</v>
      </c>
      <c r="I42" s="59">
        <f t="shared" si="10"/>
        <v>630</v>
      </c>
      <c r="J42" s="72">
        <f t="shared" si="11"/>
        <v>0.45511049723756908</v>
      </c>
      <c r="K42" s="72">
        <f t="shared" si="12"/>
        <v>0.39788199697428139</v>
      </c>
      <c r="L42" s="77">
        <f t="shared" si="13"/>
        <v>5.7228500263287685E-2</v>
      </c>
    </row>
    <row r="43" spans="1:12" x14ac:dyDescent="0.4">
      <c r="A43" s="202" t="s">
        <v>81</v>
      </c>
      <c r="B43" s="101">
        <f>'[2]6月動向(20)'!B42-'６月(上旬)'!B43</f>
        <v>10940</v>
      </c>
      <c r="C43" s="101">
        <f>'[2]6月動向(20)'!C42-'６月(上旬)'!C43</f>
        <v>10184</v>
      </c>
      <c r="D43" s="140">
        <f t="shared" si="7"/>
        <v>1.0742340926944227</v>
      </c>
      <c r="E43" s="79">
        <f t="shared" si="8"/>
        <v>756</v>
      </c>
      <c r="F43" s="105">
        <f>'[2]6月動向(20)'!F42-'６月(上旬)'!F43</f>
        <v>20620</v>
      </c>
      <c r="G43" s="105">
        <f>'[2]6月動向(20)'!G42-'６月(上旬)'!G43</f>
        <v>17704</v>
      </c>
      <c r="H43" s="141">
        <f t="shared" si="9"/>
        <v>1.1647085404428377</v>
      </c>
      <c r="I43" s="59">
        <f t="shared" si="10"/>
        <v>2916</v>
      </c>
      <c r="J43" s="72">
        <f t="shared" si="11"/>
        <v>0.53055286129970902</v>
      </c>
      <c r="K43" s="72">
        <f t="shared" si="12"/>
        <v>0.57523723452327158</v>
      </c>
      <c r="L43" s="77">
        <f t="shared" si="13"/>
        <v>-4.4684373223562557E-2</v>
      </c>
    </row>
    <row r="44" spans="1:12" x14ac:dyDescent="0.4">
      <c r="A44" s="202" t="s">
        <v>82</v>
      </c>
      <c r="B44" s="101">
        <f>'[2]6月動向(20)'!B43-'６月(上旬)'!B44</f>
        <v>6143</v>
      </c>
      <c r="C44" s="101">
        <f>'[2]6月動向(20)'!C43-'６月(上旬)'!C44</f>
        <v>4763</v>
      </c>
      <c r="D44" s="140">
        <f t="shared" si="7"/>
        <v>1.2897333613268949</v>
      </c>
      <c r="E44" s="58">
        <f t="shared" si="8"/>
        <v>1380</v>
      </c>
      <c r="F44" s="135">
        <f>'[2]6月動向(20)'!F43-'６月(上旬)'!F44</f>
        <v>11090</v>
      </c>
      <c r="G44" s="101">
        <f>'[2]6月動向(20)'!G43-'６月(上旬)'!G44</f>
        <v>10030</v>
      </c>
      <c r="H44" s="141">
        <f t="shared" si="9"/>
        <v>1.1056829511465602</v>
      </c>
      <c r="I44" s="59">
        <f t="shared" si="10"/>
        <v>1060</v>
      </c>
      <c r="J44" s="72">
        <f t="shared" si="11"/>
        <v>0.55392245266005413</v>
      </c>
      <c r="K44" s="72">
        <f t="shared" si="12"/>
        <v>0.47487537387836493</v>
      </c>
      <c r="L44" s="77">
        <f t="shared" si="13"/>
        <v>7.9047078781689206E-2</v>
      </c>
    </row>
    <row r="45" spans="1:12" x14ac:dyDescent="0.4">
      <c r="A45" s="202" t="s">
        <v>80</v>
      </c>
      <c r="B45" s="101">
        <f>'[2]6月動向(20)'!B44-'６月(上旬)'!B45</f>
        <v>1146</v>
      </c>
      <c r="C45" s="101">
        <f>'[2]6月動向(20)'!C44-'６月(上旬)'!C45</f>
        <v>1465</v>
      </c>
      <c r="D45" s="140">
        <f t="shared" si="7"/>
        <v>0.7822525597269625</v>
      </c>
      <c r="E45" s="58">
        <f t="shared" si="8"/>
        <v>-319</v>
      </c>
      <c r="F45" s="137">
        <f>'[2]6月動向(20)'!F44-'６月(上旬)'!F45</f>
        <v>2790</v>
      </c>
      <c r="G45" s="136">
        <f>'[2]6月動向(20)'!G44-'６月(上旬)'!G45</f>
        <v>2790</v>
      </c>
      <c r="H45" s="138">
        <f t="shared" si="9"/>
        <v>1</v>
      </c>
      <c r="I45" s="59">
        <f t="shared" si="10"/>
        <v>0</v>
      </c>
      <c r="J45" s="72">
        <f t="shared" si="11"/>
        <v>0.41075268817204302</v>
      </c>
      <c r="K45" s="72">
        <f t="shared" si="12"/>
        <v>0.52508960573476704</v>
      </c>
      <c r="L45" s="77">
        <f t="shared" si="13"/>
        <v>-0.11433691756272402</v>
      </c>
    </row>
    <row r="46" spans="1:12" x14ac:dyDescent="0.4">
      <c r="A46" s="202" t="s">
        <v>148</v>
      </c>
      <c r="B46" s="101">
        <f>'[2]6月動向(20)'!B45-'６月(上旬)'!B46</f>
        <v>0</v>
      </c>
      <c r="C46" s="101">
        <f>'[2]6月動向(20)'!C45-'６月(上旬)'!C46</f>
        <v>0</v>
      </c>
      <c r="D46" s="140" t="e">
        <f t="shared" si="7"/>
        <v>#DIV/0!</v>
      </c>
      <c r="E46" s="58">
        <f t="shared" si="8"/>
        <v>0</v>
      </c>
      <c r="F46" s="135">
        <f>'[2]6月動向(20)'!F45-'６月(上旬)'!F46</f>
        <v>0</v>
      </c>
      <c r="G46" s="101">
        <f>'[2]6月動向(20)'!G45-'６月(上旬)'!G46</f>
        <v>0</v>
      </c>
      <c r="H46" s="142" t="e">
        <f t="shared" si="9"/>
        <v>#DIV/0!</v>
      </c>
      <c r="I46" s="59">
        <f t="shared" si="10"/>
        <v>0</v>
      </c>
      <c r="J46" s="72" t="e">
        <f t="shared" si="11"/>
        <v>#DIV/0!</v>
      </c>
      <c r="K46" s="72" t="e">
        <f t="shared" si="12"/>
        <v>#DIV/0!</v>
      </c>
      <c r="L46" s="77" t="e">
        <f t="shared" si="13"/>
        <v>#DIV/0!</v>
      </c>
    </row>
    <row r="47" spans="1:12" x14ac:dyDescent="0.4">
      <c r="A47" s="202" t="s">
        <v>79</v>
      </c>
      <c r="B47" s="101">
        <f>'[2]6月動向(20)'!B46-'６月(上旬)'!B47</f>
        <v>2346</v>
      </c>
      <c r="C47" s="101">
        <f>'[2]6月動向(20)'!C46-'６月(上旬)'!C47</f>
        <v>1855</v>
      </c>
      <c r="D47" s="140">
        <f t="shared" si="7"/>
        <v>1.2646900269541779</v>
      </c>
      <c r="E47" s="58">
        <f t="shared" si="8"/>
        <v>491</v>
      </c>
      <c r="F47" s="135">
        <f>'[2]6月動向(20)'!F46-'６月(上旬)'!F47</f>
        <v>2790</v>
      </c>
      <c r="G47" s="101">
        <f>'[2]6月動向(20)'!G46-'６月(上旬)'!G47</f>
        <v>2790</v>
      </c>
      <c r="H47" s="141">
        <f t="shared" si="9"/>
        <v>1</v>
      </c>
      <c r="I47" s="59">
        <f t="shared" si="10"/>
        <v>0</v>
      </c>
      <c r="J47" s="72">
        <f t="shared" si="11"/>
        <v>0.8408602150537634</v>
      </c>
      <c r="K47" s="72">
        <f t="shared" si="12"/>
        <v>0.66487455197132617</v>
      </c>
      <c r="L47" s="77">
        <f t="shared" si="13"/>
        <v>0.17598566308243724</v>
      </c>
    </row>
    <row r="48" spans="1:12" x14ac:dyDescent="0.4">
      <c r="A48" s="203" t="s">
        <v>78</v>
      </c>
      <c r="B48" s="101">
        <f>'[2]6月動向(20)'!B47-'６月(上旬)'!B48</f>
        <v>1295</v>
      </c>
      <c r="C48" s="101">
        <f>'[2]6月動向(20)'!C47-'６月(上旬)'!C48</f>
        <v>1255</v>
      </c>
      <c r="D48" s="140">
        <f t="shared" si="7"/>
        <v>1.0318725099601593</v>
      </c>
      <c r="E48" s="58">
        <f t="shared" si="8"/>
        <v>40</v>
      </c>
      <c r="F48" s="137">
        <f>'[2]6月動向(20)'!F47-'６月(上旬)'!F48</f>
        <v>2790</v>
      </c>
      <c r="G48" s="136">
        <f>'[2]6月動向(20)'!G47-'６月(上旬)'!G48</f>
        <v>2790</v>
      </c>
      <c r="H48" s="141">
        <f t="shared" si="9"/>
        <v>1</v>
      </c>
      <c r="I48" s="59">
        <f t="shared" si="10"/>
        <v>0</v>
      </c>
      <c r="J48" s="72">
        <f t="shared" si="11"/>
        <v>0.46415770609318996</v>
      </c>
      <c r="K48" s="67">
        <f t="shared" si="12"/>
        <v>0.44982078853046598</v>
      </c>
      <c r="L48" s="66">
        <f t="shared" si="13"/>
        <v>1.4336917562723983E-2</v>
      </c>
    </row>
    <row r="49" spans="1:12" x14ac:dyDescent="0.4">
      <c r="A49" s="210" t="s">
        <v>147</v>
      </c>
      <c r="B49" s="101">
        <f>'[2]6月動向(20)'!B48-'６月(上旬)'!B49</f>
        <v>959</v>
      </c>
      <c r="C49" s="101">
        <f>'[2]6月動向(20)'!C48-'６月(上旬)'!C49</f>
        <v>609</v>
      </c>
      <c r="D49" s="140">
        <f t="shared" si="7"/>
        <v>1.5747126436781609</v>
      </c>
      <c r="E49" s="59">
        <f t="shared" si="8"/>
        <v>350</v>
      </c>
      <c r="F49" s="135">
        <f>'[2]6月動向(20)'!F48-'６月(上旬)'!F49</f>
        <v>1660</v>
      </c>
      <c r="G49" s="101">
        <f>'[2]6月動向(20)'!G48-'６月(上旬)'!G49</f>
        <v>1494</v>
      </c>
      <c r="H49" s="141">
        <f t="shared" si="9"/>
        <v>1.1111111111111112</v>
      </c>
      <c r="I49" s="59">
        <f t="shared" si="10"/>
        <v>166</v>
      </c>
      <c r="J49" s="72">
        <f t="shared" si="11"/>
        <v>0.57771084337349399</v>
      </c>
      <c r="K49" s="72">
        <f t="shared" si="12"/>
        <v>0.40763052208835343</v>
      </c>
      <c r="L49" s="77">
        <f t="shared" si="13"/>
        <v>0.17008032128514056</v>
      </c>
    </row>
    <row r="50" spans="1:12" x14ac:dyDescent="0.4">
      <c r="A50" s="202" t="s">
        <v>94</v>
      </c>
      <c r="B50" s="101">
        <f>'[2]6月動向(20)'!B49-'６月(上旬)'!B50</f>
        <v>1473</v>
      </c>
      <c r="C50" s="101">
        <f>'[2]6月動向(20)'!C49-'６月(上旬)'!C50</f>
        <v>1856</v>
      </c>
      <c r="D50" s="140">
        <f t="shared" si="7"/>
        <v>0.79364224137931039</v>
      </c>
      <c r="E50" s="59">
        <f t="shared" si="8"/>
        <v>-383</v>
      </c>
      <c r="F50" s="135">
        <f>'[2]6月動向(20)'!F49-'６月(上旬)'!F50</f>
        <v>2790</v>
      </c>
      <c r="G50" s="136">
        <f>'[2]6月動向(20)'!G49-'６月(上旬)'!G50</f>
        <v>2790</v>
      </c>
      <c r="H50" s="138">
        <f t="shared" si="9"/>
        <v>1</v>
      </c>
      <c r="I50" s="59">
        <f t="shared" si="10"/>
        <v>0</v>
      </c>
      <c r="J50" s="72">
        <f t="shared" si="11"/>
        <v>0.52795698924731183</v>
      </c>
      <c r="K50" s="72">
        <f t="shared" si="12"/>
        <v>0.66523297491039424</v>
      </c>
      <c r="L50" s="77">
        <f t="shared" si="13"/>
        <v>-0.13727598566308241</v>
      </c>
    </row>
    <row r="51" spans="1:12" x14ac:dyDescent="0.4">
      <c r="A51" s="202" t="s">
        <v>75</v>
      </c>
      <c r="B51" s="101">
        <f>'[2]6月動向(20)'!B50-'６月(上旬)'!B51</f>
        <v>2557</v>
      </c>
      <c r="C51" s="101">
        <f>'[2]6月動向(20)'!C50-'６月(上旬)'!C51</f>
        <v>2287</v>
      </c>
      <c r="D51" s="140">
        <f t="shared" si="7"/>
        <v>1.1180585920419763</v>
      </c>
      <c r="E51" s="59">
        <f t="shared" si="8"/>
        <v>270</v>
      </c>
      <c r="F51" s="139">
        <f>'[2]6月動向(20)'!F50-'６月(上旬)'!F51</f>
        <v>3880</v>
      </c>
      <c r="G51" s="101">
        <f>'[2]6月動向(20)'!G50-'６月(上旬)'!G51</f>
        <v>3850</v>
      </c>
      <c r="H51" s="138">
        <f t="shared" si="9"/>
        <v>1.0077922077922077</v>
      </c>
      <c r="I51" s="59">
        <f t="shared" si="10"/>
        <v>30</v>
      </c>
      <c r="J51" s="72">
        <f t="shared" si="11"/>
        <v>0.65902061855670102</v>
      </c>
      <c r="K51" s="72">
        <f t="shared" si="12"/>
        <v>0.59402597402597401</v>
      </c>
      <c r="L51" s="77">
        <f t="shared" si="13"/>
        <v>6.4994644530727008E-2</v>
      </c>
    </row>
    <row r="52" spans="1:12" x14ac:dyDescent="0.4">
      <c r="A52" s="202" t="s">
        <v>77</v>
      </c>
      <c r="B52" s="101">
        <f>'[2]6月動向(20)'!B51-'６月(上旬)'!B52</f>
        <v>643</v>
      </c>
      <c r="C52" s="101">
        <f>'[2]6月動向(20)'!C51-'６月(上旬)'!C52</f>
        <v>644</v>
      </c>
      <c r="D52" s="70">
        <f t="shared" si="7"/>
        <v>0.99844720496894412</v>
      </c>
      <c r="E52" s="59">
        <f t="shared" si="8"/>
        <v>-1</v>
      </c>
      <c r="F52" s="137">
        <f>'[2]6月動向(20)'!F51-'６月(上旬)'!F52</f>
        <v>1323</v>
      </c>
      <c r="G52" s="136">
        <f>'[2]6月動向(20)'!G51-'６月(上旬)'!G52</f>
        <v>1260</v>
      </c>
      <c r="H52" s="72">
        <f t="shared" si="9"/>
        <v>1.05</v>
      </c>
      <c r="I52" s="59">
        <f t="shared" si="10"/>
        <v>63</v>
      </c>
      <c r="J52" s="72">
        <f t="shared" si="11"/>
        <v>0.48601662887377173</v>
      </c>
      <c r="K52" s="72">
        <f t="shared" si="12"/>
        <v>0.51111111111111107</v>
      </c>
      <c r="L52" s="77">
        <f t="shared" si="13"/>
        <v>-2.5094482237339344E-2</v>
      </c>
    </row>
    <row r="53" spans="1:12" x14ac:dyDescent="0.4">
      <c r="A53" s="202" t="s">
        <v>76</v>
      </c>
      <c r="B53" s="101">
        <f>'[2]6月動向(20)'!B52-'６月(上旬)'!B53</f>
        <v>696</v>
      </c>
      <c r="C53" s="101">
        <f>'[2]6月動向(20)'!C52-'６月(上旬)'!C53</f>
        <v>1029</v>
      </c>
      <c r="D53" s="70">
        <f t="shared" si="7"/>
        <v>0.67638483965014573</v>
      </c>
      <c r="E53" s="59">
        <f t="shared" si="8"/>
        <v>-333</v>
      </c>
      <c r="F53" s="135">
        <f>'[2]6月動向(20)'!F52-'６月(上旬)'!F53</f>
        <v>1660</v>
      </c>
      <c r="G53" s="101">
        <f>'[2]6月動向(20)'!G52-'６月(上旬)'!G53</f>
        <v>1260</v>
      </c>
      <c r="H53" s="72">
        <f t="shared" si="9"/>
        <v>1.3174603174603174</v>
      </c>
      <c r="I53" s="59">
        <f t="shared" si="10"/>
        <v>400</v>
      </c>
      <c r="J53" s="72">
        <f t="shared" si="11"/>
        <v>0.41927710843373495</v>
      </c>
      <c r="K53" s="72">
        <f t="shared" si="12"/>
        <v>0.81666666666666665</v>
      </c>
      <c r="L53" s="77">
        <f t="shared" si="13"/>
        <v>-0.39738955823293171</v>
      </c>
    </row>
    <row r="54" spans="1:12" x14ac:dyDescent="0.4">
      <c r="A54" s="202" t="s">
        <v>146</v>
      </c>
      <c r="B54" s="101">
        <f>'[2]6月動向(20)'!B53-'６月(上旬)'!B54</f>
        <v>0</v>
      </c>
      <c r="C54" s="101">
        <f>'[2]6月動向(20)'!C53-'６月(上旬)'!C54</f>
        <v>621</v>
      </c>
      <c r="D54" s="70">
        <f t="shared" si="7"/>
        <v>0</v>
      </c>
      <c r="E54" s="59">
        <f t="shared" si="8"/>
        <v>-621</v>
      </c>
      <c r="F54" s="136">
        <f>'[2]6月動向(20)'!F53-'６月(上旬)'!F54</f>
        <v>0</v>
      </c>
      <c r="G54" s="136">
        <f>'[2]6月動向(20)'!G53-'６月(上旬)'!G54</f>
        <v>1260</v>
      </c>
      <c r="H54" s="72">
        <f t="shared" si="9"/>
        <v>0</v>
      </c>
      <c r="I54" s="59">
        <f t="shared" si="10"/>
        <v>-1260</v>
      </c>
      <c r="J54" s="72" t="e">
        <f t="shared" si="11"/>
        <v>#DIV/0!</v>
      </c>
      <c r="K54" s="72">
        <f t="shared" si="12"/>
        <v>0.49285714285714288</v>
      </c>
      <c r="L54" s="77" t="e">
        <f t="shared" si="13"/>
        <v>#DIV/0!</v>
      </c>
    </row>
    <row r="55" spans="1:12" x14ac:dyDescent="0.4">
      <c r="A55" s="202" t="s">
        <v>145</v>
      </c>
      <c r="B55" s="101">
        <f>'[2]6月動向(20)'!B54-'６月(上旬)'!B55</f>
        <v>0</v>
      </c>
      <c r="C55" s="101">
        <f>'[2]6月動向(20)'!C54-'６月(上旬)'!C55</f>
        <v>948</v>
      </c>
      <c r="D55" s="70">
        <f t="shared" si="7"/>
        <v>0</v>
      </c>
      <c r="E55" s="59">
        <f t="shared" si="8"/>
        <v>-948</v>
      </c>
      <c r="F55" s="101">
        <f>'[2]6月動向(20)'!F54-'６月(上旬)'!F55</f>
        <v>0</v>
      </c>
      <c r="G55" s="102">
        <f>'[2]6月動向(20)'!G54-'６月(上旬)'!G55</f>
        <v>1260</v>
      </c>
      <c r="H55" s="72">
        <f t="shared" si="9"/>
        <v>0</v>
      </c>
      <c r="I55" s="59">
        <f t="shared" si="10"/>
        <v>-1260</v>
      </c>
      <c r="J55" s="72" t="e">
        <f t="shared" si="11"/>
        <v>#DIV/0!</v>
      </c>
      <c r="K55" s="72">
        <f t="shared" si="12"/>
        <v>0.75238095238095237</v>
      </c>
      <c r="L55" s="77" t="e">
        <f t="shared" si="13"/>
        <v>#DIV/0!</v>
      </c>
    </row>
    <row r="56" spans="1:12" x14ac:dyDescent="0.4">
      <c r="A56" s="202" t="s">
        <v>144</v>
      </c>
      <c r="B56" s="101">
        <f>'[2]6月動向(20)'!B55-'６月(上旬)'!B56</f>
        <v>0</v>
      </c>
      <c r="C56" s="101">
        <f>'[2]6月動向(20)'!C55-'６月(上旬)'!C56</f>
        <v>904</v>
      </c>
      <c r="D56" s="70">
        <f t="shared" si="7"/>
        <v>0</v>
      </c>
      <c r="E56" s="59">
        <f t="shared" si="8"/>
        <v>-904</v>
      </c>
      <c r="F56" s="136">
        <f>'[2]6月動向(20)'!F55-'６月(上旬)'!F56</f>
        <v>0</v>
      </c>
      <c r="G56" s="102">
        <f>'[2]6月動向(20)'!G55-'６月(上旬)'!G56</f>
        <v>1330</v>
      </c>
      <c r="H56" s="72">
        <f t="shared" si="9"/>
        <v>0</v>
      </c>
      <c r="I56" s="59">
        <f t="shared" si="10"/>
        <v>-1330</v>
      </c>
      <c r="J56" s="72" t="e">
        <f t="shared" si="11"/>
        <v>#DIV/0!</v>
      </c>
      <c r="K56" s="72">
        <f t="shared" si="12"/>
        <v>0.6796992481203008</v>
      </c>
      <c r="L56" s="77" t="e">
        <f t="shared" si="13"/>
        <v>#DIV/0!</v>
      </c>
    </row>
    <row r="57" spans="1:12" x14ac:dyDescent="0.4">
      <c r="A57" s="202" t="s">
        <v>143</v>
      </c>
      <c r="B57" s="101">
        <f>'[2]6月動向(20)'!B56-'６月(上旬)'!B57</f>
        <v>0</v>
      </c>
      <c r="C57" s="101">
        <f>'[2]6月動向(20)'!C56-'６月(上旬)'!C57</f>
        <v>733</v>
      </c>
      <c r="D57" s="70">
        <f t="shared" si="7"/>
        <v>0</v>
      </c>
      <c r="E57" s="59">
        <f t="shared" si="8"/>
        <v>-733</v>
      </c>
      <c r="F57" s="102">
        <f>'[2]6月動向(20)'!F56-'６月(上旬)'!F57</f>
        <v>0</v>
      </c>
      <c r="G57" s="102">
        <f>'[2]6月動向(20)'!G56-'６月(上旬)'!G57</f>
        <v>1260</v>
      </c>
      <c r="H57" s="72">
        <f t="shared" si="9"/>
        <v>0</v>
      </c>
      <c r="I57" s="59">
        <f t="shared" si="10"/>
        <v>-1260</v>
      </c>
      <c r="J57" s="72" t="e">
        <f t="shared" si="11"/>
        <v>#DIV/0!</v>
      </c>
      <c r="K57" s="72">
        <f t="shared" si="12"/>
        <v>0.58174603174603179</v>
      </c>
      <c r="L57" s="77" t="e">
        <f t="shared" si="13"/>
        <v>#DIV/0!</v>
      </c>
    </row>
    <row r="58" spans="1:12" x14ac:dyDescent="0.4">
      <c r="A58" s="201" t="s">
        <v>142</v>
      </c>
      <c r="B58" s="93">
        <f>'[2]6月動向(20)'!B57-'６月(上旬)'!B58</f>
        <v>0</v>
      </c>
      <c r="C58" s="93">
        <f>'[2]6月動向(20)'!C57-'６月(上旬)'!C58</f>
        <v>1115</v>
      </c>
      <c r="D58" s="151">
        <f t="shared" si="7"/>
        <v>0</v>
      </c>
      <c r="E58" s="56">
        <f t="shared" si="8"/>
        <v>-1115</v>
      </c>
      <c r="F58" s="93">
        <f>'[2]6月動向(20)'!F57-'６月(上旬)'!F58</f>
        <v>0</v>
      </c>
      <c r="G58" s="93">
        <f>'[2]6月動向(20)'!G57-'６月(上旬)'!G58</f>
        <v>1260</v>
      </c>
      <c r="H58" s="83">
        <f t="shared" si="9"/>
        <v>0</v>
      </c>
      <c r="I58" s="56">
        <f t="shared" si="10"/>
        <v>-1260</v>
      </c>
      <c r="J58" s="83" t="e">
        <f t="shared" si="11"/>
        <v>#DIV/0!</v>
      </c>
      <c r="K58" s="83">
        <f t="shared" si="12"/>
        <v>0.88492063492063489</v>
      </c>
      <c r="L58" s="82" t="e">
        <f t="shared" si="13"/>
        <v>#DIV/0!</v>
      </c>
    </row>
    <row r="59" spans="1:12" x14ac:dyDescent="0.4">
      <c r="A59" s="200" t="s">
        <v>93</v>
      </c>
      <c r="B59" s="134"/>
      <c r="C59" s="134"/>
      <c r="D59" s="132"/>
      <c r="E59" s="133"/>
      <c r="F59" s="134"/>
      <c r="G59" s="134"/>
      <c r="H59" s="132"/>
      <c r="I59" s="133"/>
      <c r="J59" s="132"/>
      <c r="K59" s="132"/>
      <c r="L59" s="131"/>
    </row>
    <row r="60" spans="1:12" x14ac:dyDescent="0.4">
      <c r="A60" s="199" t="s">
        <v>141</v>
      </c>
      <c r="B60" s="186"/>
      <c r="C60" s="185"/>
      <c r="D60" s="181"/>
      <c r="E60" s="182"/>
      <c r="F60" s="186"/>
      <c r="G60" s="185"/>
      <c r="H60" s="181"/>
      <c r="I60" s="182"/>
      <c r="J60" s="184"/>
      <c r="K60" s="184"/>
      <c r="L60" s="183"/>
    </row>
    <row r="61" spans="1:12" x14ac:dyDescent="0.4">
      <c r="C61" s="19"/>
      <c r="E61" s="50"/>
      <c r="G61" s="19"/>
      <c r="I61" s="50"/>
      <c r="K61" s="19"/>
    </row>
    <row r="62" spans="1:12" x14ac:dyDescent="0.4">
      <c r="C62" s="19"/>
      <c r="E62" s="50"/>
      <c r="G62" s="19"/>
      <c r="I62" s="50"/>
      <c r="K62" s="19"/>
    </row>
    <row r="63" spans="1:12" x14ac:dyDescent="0.4">
      <c r="C63" s="19"/>
      <c r="E63" s="50"/>
      <c r="G63" s="19"/>
      <c r="I63" s="50"/>
      <c r="K63" s="19"/>
    </row>
    <row r="64" spans="1:12" x14ac:dyDescent="0.4">
      <c r="C64" s="19"/>
      <c r="E64" s="50"/>
      <c r="G64" s="19"/>
      <c r="I64" s="50"/>
      <c r="K64" s="19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9'!A1" display="'h19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2007年6月中旬航空旅客輸送実績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64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9" bestFit="1" customWidth="1"/>
    <col min="2" max="3" width="11.25" style="50" customWidth="1"/>
    <col min="4" max="5" width="11.25" style="19" customWidth="1"/>
    <col min="6" max="7" width="11.25" style="50" customWidth="1"/>
    <col min="8" max="9" width="11.25" style="19" customWidth="1"/>
    <col min="10" max="11" width="11.25" style="50" customWidth="1"/>
    <col min="12" max="12" width="11.25" style="19" customWidth="1"/>
    <col min="13" max="13" width="9" style="19" bestFit="1" customWidth="1"/>
    <col min="14" max="14" width="6.5" style="19" bestFit="1" customWidth="1"/>
    <col min="15" max="16384" width="15.75" style="19"/>
  </cols>
  <sheetData>
    <row r="1" spans="1:46" s="1" customFormat="1" ht="17.25" customHeight="1" x14ac:dyDescent="0.4">
      <c r="A1" s="266" t="str">
        <f>'h19'!A1</f>
        <v>平成19年度</v>
      </c>
      <c r="B1" s="267"/>
      <c r="C1" s="267"/>
      <c r="D1" s="267"/>
      <c r="E1" s="268" t="str">
        <f ca="1">RIGHT(CELL("filename",$A$1),LEN(CELL("filename",$A$1))-FIND("]",CELL("filename",$A$1)))</f>
        <v>６月(下旬)</v>
      </c>
      <c r="F1" s="269" t="s">
        <v>70</v>
      </c>
      <c r="G1" s="270"/>
      <c r="H1" s="270"/>
      <c r="I1" s="271"/>
      <c r="J1" s="270"/>
      <c r="K1" s="270"/>
      <c r="L1" s="271"/>
      <c r="M1" s="258"/>
      <c r="N1" s="258"/>
      <c r="O1" s="258"/>
      <c r="P1" s="258"/>
      <c r="Q1" s="258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</row>
    <row r="2" spans="1:46" x14ac:dyDescent="0.4">
      <c r="A2" s="240"/>
      <c r="B2" s="261" t="s">
        <v>89</v>
      </c>
      <c r="C2" s="261"/>
      <c r="D2" s="261"/>
      <c r="E2" s="262"/>
      <c r="F2" s="260" t="s">
        <v>175</v>
      </c>
      <c r="G2" s="261"/>
      <c r="H2" s="261"/>
      <c r="I2" s="262"/>
      <c r="J2" s="260" t="s">
        <v>174</v>
      </c>
      <c r="K2" s="261"/>
      <c r="L2" s="262"/>
    </row>
    <row r="3" spans="1:46" x14ac:dyDescent="0.4">
      <c r="A3" s="232"/>
      <c r="B3" s="236"/>
      <c r="C3" s="236"/>
      <c r="D3" s="236"/>
      <c r="E3" s="237"/>
      <c r="F3" s="235"/>
      <c r="G3" s="236"/>
      <c r="H3" s="236"/>
      <c r="I3" s="237"/>
      <c r="J3" s="235"/>
      <c r="K3" s="236"/>
      <c r="L3" s="237"/>
    </row>
    <row r="4" spans="1:46" x14ac:dyDescent="0.4">
      <c r="A4" s="232"/>
      <c r="B4" s="242" t="s">
        <v>196</v>
      </c>
      <c r="C4" s="241" t="s">
        <v>195</v>
      </c>
      <c r="D4" s="232" t="s">
        <v>88</v>
      </c>
      <c r="E4" s="232"/>
      <c r="F4" s="238" t="str">
        <f>+B4</f>
        <v>(07'6/21～30)</v>
      </c>
      <c r="G4" s="238" t="str">
        <f>+C4</f>
        <v>(06'6/21～30)</v>
      </c>
      <c r="H4" s="232" t="s">
        <v>88</v>
      </c>
      <c r="I4" s="232"/>
      <c r="J4" s="238" t="str">
        <f>+B4</f>
        <v>(07'6/21～30)</v>
      </c>
      <c r="K4" s="238" t="str">
        <f>+C4</f>
        <v>(06'6/21～30)</v>
      </c>
      <c r="L4" s="239" t="s">
        <v>86</v>
      </c>
    </row>
    <row r="5" spans="1:46" s="53" customFormat="1" x14ac:dyDescent="0.4">
      <c r="A5" s="232"/>
      <c r="B5" s="242"/>
      <c r="C5" s="241"/>
      <c r="D5" s="108" t="s">
        <v>87</v>
      </c>
      <c r="E5" s="108" t="s">
        <v>86</v>
      </c>
      <c r="F5" s="238"/>
      <c r="G5" s="238"/>
      <c r="H5" s="108" t="s">
        <v>87</v>
      </c>
      <c r="I5" s="108" t="s">
        <v>86</v>
      </c>
      <c r="J5" s="238"/>
      <c r="K5" s="238"/>
      <c r="L5" s="240"/>
    </row>
    <row r="6" spans="1:46" s="46" customFormat="1" x14ac:dyDescent="0.4">
      <c r="A6" s="200" t="s">
        <v>97</v>
      </c>
      <c r="B6" s="100">
        <f>+B7+B37+B59</f>
        <v>170295</v>
      </c>
      <c r="C6" s="100">
        <f>+C7+C37+C59</f>
        <v>162075</v>
      </c>
      <c r="D6" s="64">
        <f t="shared" ref="D6:D37" si="0">+B6/C6</f>
        <v>1.0507172605275334</v>
      </c>
      <c r="E6" s="65">
        <f t="shared" ref="E6:E37" si="1">+B6-C6</f>
        <v>8220</v>
      </c>
      <c r="F6" s="100">
        <f>+F7+F37+F59</f>
        <v>229521</v>
      </c>
      <c r="G6" s="100">
        <f>+G7+G37+G59</f>
        <v>233338</v>
      </c>
      <c r="H6" s="64">
        <f t="shared" ref="H6:H37" si="2">+F6/G6</f>
        <v>0.98364175573631385</v>
      </c>
      <c r="I6" s="65">
        <f t="shared" ref="I6:I37" si="3">+F6-G6</f>
        <v>-3817</v>
      </c>
      <c r="J6" s="64">
        <f t="shared" ref="J6:J37" si="4">+B6/F6</f>
        <v>0.74195825218607447</v>
      </c>
      <c r="K6" s="64">
        <f t="shared" ref="K6:K37" si="5">+C6/G6</f>
        <v>0.69459325099212299</v>
      </c>
      <c r="L6" s="78">
        <f t="shared" ref="L6:L37" si="6">+J6-K6</f>
        <v>4.7365001193951484E-2</v>
      </c>
    </row>
    <row r="7" spans="1:46" s="46" customFormat="1" x14ac:dyDescent="0.4">
      <c r="A7" s="200" t="s">
        <v>85</v>
      </c>
      <c r="B7" s="148">
        <f>+B8+B18+B34</f>
        <v>83200</v>
      </c>
      <c r="C7" s="100">
        <f>+C8+C18+C34</f>
        <v>80436</v>
      </c>
      <c r="D7" s="64">
        <f t="shared" si="0"/>
        <v>1.0343627231587846</v>
      </c>
      <c r="E7" s="65">
        <f t="shared" si="1"/>
        <v>2764</v>
      </c>
      <c r="F7" s="100">
        <f>+F8+F18+F34</f>
        <v>108345</v>
      </c>
      <c r="G7" s="100">
        <f>+G8+G18+G34</f>
        <v>112724</v>
      </c>
      <c r="H7" s="64">
        <f t="shared" si="2"/>
        <v>0.96115290443916113</v>
      </c>
      <c r="I7" s="147">
        <f t="shared" si="3"/>
        <v>-4379</v>
      </c>
      <c r="J7" s="64">
        <f t="shared" si="4"/>
        <v>0.76791730121371549</v>
      </c>
      <c r="K7" s="64">
        <f t="shared" si="5"/>
        <v>0.71356587771903057</v>
      </c>
      <c r="L7" s="78">
        <f t="shared" si="6"/>
        <v>5.4351423494684914E-2</v>
      </c>
    </row>
    <row r="8" spans="1:46" x14ac:dyDescent="0.4">
      <c r="A8" s="108" t="s">
        <v>92</v>
      </c>
      <c r="B8" s="149">
        <f>SUM(B9:B17)</f>
        <v>68134</v>
      </c>
      <c r="C8" s="106">
        <f>SUM(C9:C17)</f>
        <v>64003</v>
      </c>
      <c r="D8" s="76">
        <f t="shared" si="0"/>
        <v>1.0645438495070543</v>
      </c>
      <c r="E8" s="81">
        <f t="shared" si="1"/>
        <v>4131</v>
      </c>
      <c r="F8" s="106">
        <f>SUM(F9:F17)</f>
        <v>89171</v>
      </c>
      <c r="G8" s="106">
        <f>SUM(G9:G17)</f>
        <v>90528</v>
      </c>
      <c r="H8" s="76">
        <f t="shared" si="2"/>
        <v>0.98501016260162599</v>
      </c>
      <c r="I8" s="81">
        <f t="shared" si="3"/>
        <v>-1357</v>
      </c>
      <c r="J8" s="76">
        <f t="shared" si="4"/>
        <v>0.76408249318724697</v>
      </c>
      <c r="K8" s="76">
        <f t="shared" si="5"/>
        <v>0.70699673029338994</v>
      </c>
      <c r="L8" s="75">
        <f t="shared" si="6"/>
        <v>5.7085762893857028E-2</v>
      </c>
    </row>
    <row r="9" spans="1:46" x14ac:dyDescent="0.4">
      <c r="A9" s="204" t="s">
        <v>83</v>
      </c>
      <c r="B9" s="139">
        <f>'６月(月間)'!B9-'[2]6月動向(20)'!B8</f>
        <v>39988</v>
      </c>
      <c r="C9" s="105">
        <f>'６月(月間)'!C9-'[2]6月動向(20)'!C8</f>
        <v>39836</v>
      </c>
      <c r="D9" s="70">
        <f t="shared" si="0"/>
        <v>1.003815644140978</v>
      </c>
      <c r="E9" s="80">
        <f t="shared" si="1"/>
        <v>152</v>
      </c>
      <c r="F9" s="105">
        <f>'６月(月間)'!F9-'[2]6月動向(20)'!F8</f>
        <v>50221</v>
      </c>
      <c r="G9" s="105">
        <f>'６月(月間)'!G9-'[2]6月動向(20)'!G8</f>
        <v>51078</v>
      </c>
      <c r="H9" s="70">
        <f t="shared" si="2"/>
        <v>0.98322173930067736</v>
      </c>
      <c r="I9" s="80">
        <f t="shared" si="3"/>
        <v>-857</v>
      </c>
      <c r="J9" s="70">
        <f t="shared" si="4"/>
        <v>0.79624061647517974</v>
      </c>
      <c r="K9" s="70">
        <f t="shared" si="5"/>
        <v>0.77990524296174479</v>
      </c>
      <c r="L9" s="69">
        <f t="shared" si="6"/>
        <v>1.6335373513434948E-2</v>
      </c>
    </row>
    <row r="10" spans="1:46" x14ac:dyDescent="0.4">
      <c r="A10" s="202" t="s">
        <v>84</v>
      </c>
      <c r="B10" s="139">
        <f>'６月(月間)'!B10-'[2]6月動向(20)'!B9</f>
        <v>4631</v>
      </c>
      <c r="C10" s="105">
        <f>'６月(月間)'!C10-'[2]6月動向(20)'!C9</f>
        <v>3594</v>
      </c>
      <c r="D10" s="72">
        <f t="shared" si="0"/>
        <v>1.2885364496382861</v>
      </c>
      <c r="E10" s="79">
        <f t="shared" si="1"/>
        <v>1037</v>
      </c>
      <c r="F10" s="105">
        <f>'６月(月間)'!F10-'[2]6月動向(20)'!F9</f>
        <v>5000</v>
      </c>
      <c r="G10" s="105">
        <f>'６月(月間)'!G10-'[2]6月動向(20)'!G9</f>
        <v>3800</v>
      </c>
      <c r="H10" s="72">
        <f t="shared" si="2"/>
        <v>1.3157894736842106</v>
      </c>
      <c r="I10" s="79">
        <f t="shared" si="3"/>
        <v>1200</v>
      </c>
      <c r="J10" s="72">
        <f t="shared" si="4"/>
        <v>0.92620000000000002</v>
      </c>
      <c r="K10" s="72">
        <f t="shared" si="5"/>
        <v>0.94578947368421051</v>
      </c>
      <c r="L10" s="77">
        <f t="shared" si="6"/>
        <v>-1.958947368421049E-2</v>
      </c>
    </row>
    <row r="11" spans="1:46" x14ac:dyDescent="0.4">
      <c r="A11" s="202" t="s">
        <v>172</v>
      </c>
      <c r="B11" s="139">
        <f>'６月(月間)'!B11-'[2]6月動向(20)'!B10</f>
        <v>6790</v>
      </c>
      <c r="C11" s="105">
        <f>'６月(月間)'!C11-'[2]6月動向(20)'!C10</f>
        <v>3365</v>
      </c>
      <c r="D11" s="72">
        <f t="shared" si="0"/>
        <v>2.0178306092124814</v>
      </c>
      <c r="E11" s="79">
        <f t="shared" si="1"/>
        <v>3425</v>
      </c>
      <c r="F11" s="105">
        <f>'６月(月間)'!F11-'[2]6月動向(20)'!F10</f>
        <v>11670</v>
      </c>
      <c r="G11" s="105">
        <f>'６月(月間)'!G11-'[2]6月動向(20)'!G10</f>
        <v>5220</v>
      </c>
      <c r="H11" s="72">
        <f t="shared" si="2"/>
        <v>2.235632183908046</v>
      </c>
      <c r="I11" s="79">
        <f t="shared" si="3"/>
        <v>6450</v>
      </c>
      <c r="J11" s="72">
        <f t="shared" si="4"/>
        <v>0.58183376178234791</v>
      </c>
      <c r="K11" s="72">
        <f t="shared" si="5"/>
        <v>0.6446360153256705</v>
      </c>
      <c r="L11" s="77">
        <f t="shared" si="6"/>
        <v>-6.2802253543322584E-2</v>
      </c>
    </row>
    <row r="12" spans="1:46" x14ac:dyDescent="0.4">
      <c r="A12" s="202" t="s">
        <v>81</v>
      </c>
      <c r="B12" s="139">
        <f>'６月(月間)'!B12-'[2]6月動向(20)'!B11</f>
        <v>5868</v>
      </c>
      <c r="C12" s="105">
        <f>'６月(月間)'!C12-'[2]6月動向(20)'!C11</f>
        <v>6351</v>
      </c>
      <c r="D12" s="72">
        <f t="shared" si="0"/>
        <v>0.92394898441190365</v>
      </c>
      <c r="E12" s="79">
        <f t="shared" si="1"/>
        <v>-483</v>
      </c>
      <c r="F12" s="105">
        <f>'６月(月間)'!F12-'[2]6月動向(20)'!F11</f>
        <v>7250</v>
      </c>
      <c r="G12" s="105">
        <f>'６月(月間)'!G12-'[2]6月動向(20)'!G11</f>
        <v>9300</v>
      </c>
      <c r="H12" s="72">
        <f t="shared" si="2"/>
        <v>0.77956989247311825</v>
      </c>
      <c r="I12" s="79">
        <f t="shared" si="3"/>
        <v>-2050</v>
      </c>
      <c r="J12" s="72">
        <f t="shared" si="4"/>
        <v>0.80937931034482757</v>
      </c>
      <c r="K12" s="72">
        <f t="shared" si="5"/>
        <v>0.68290322580645157</v>
      </c>
      <c r="L12" s="77">
        <f t="shared" si="6"/>
        <v>0.126476084538376</v>
      </c>
    </row>
    <row r="13" spans="1:46" x14ac:dyDescent="0.4">
      <c r="A13" s="202" t="s">
        <v>82</v>
      </c>
      <c r="B13" s="139">
        <f>'６月(月間)'!B13-'[2]6月動向(20)'!B12</f>
        <v>7250</v>
      </c>
      <c r="C13" s="105">
        <f>'６月(月間)'!C13-'[2]6月動向(20)'!C12</f>
        <v>6774</v>
      </c>
      <c r="D13" s="72">
        <f t="shared" si="0"/>
        <v>1.0702686743430765</v>
      </c>
      <c r="E13" s="79">
        <f t="shared" si="1"/>
        <v>476</v>
      </c>
      <c r="F13" s="105">
        <f>'６月(月間)'!F13-'[2]6月動向(20)'!F12</f>
        <v>10920</v>
      </c>
      <c r="G13" s="105">
        <f>'６月(月間)'!G13-'[2]6月動向(20)'!G12</f>
        <v>10920</v>
      </c>
      <c r="H13" s="72">
        <f t="shared" si="2"/>
        <v>1</v>
      </c>
      <c r="I13" s="79">
        <f t="shared" si="3"/>
        <v>0</v>
      </c>
      <c r="J13" s="72">
        <f t="shared" si="4"/>
        <v>0.66391941391941389</v>
      </c>
      <c r="K13" s="72">
        <f t="shared" si="5"/>
        <v>0.62032967032967035</v>
      </c>
      <c r="L13" s="77">
        <f t="shared" si="6"/>
        <v>4.3589743589743546E-2</v>
      </c>
    </row>
    <row r="14" spans="1:46" x14ac:dyDescent="0.4">
      <c r="A14" s="202" t="s">
        <v>171</v>
      </c>
      <c r="B14" s="139">
        <f>'６月(月間)'!B14-'[2]6月動向(20)'!B13</f>
        <v>0</v>
      </c>
      <c r="C14" s="105">
        <f>'６月(月間)'!C14-'[2]6月動向(20)'!C13</f>
        <v>0</v>
      </c>
      <c r="D14" s="72" t="e">
        <f t="shared" si="0"/>
        <v>#DIV/0!</v>
      </c>
      <c r="E14" s="79">
        <f t="shared" si="1"/>
        <v>0</v>
      </c>
      <c r="F14" s="105">
        <f>'６月(月間)'!F14-'[2]6月動向(20)'!F13</f>
        <v>0</v>
      </c>
      <c r="G14" s="105">
        <f>'６月(月間)'!G14-'[2]6月動向(20)'!G13</f>
        <v>0</v>
      </c>
      <c r="H14" s="72" t="e">
        <f t="shared" si="2"/>
        <v>#DIV/0!</v>
      </c>
      <c r="I14" s="79">
        <f t="shared" si="3"/>
        <v>0</v>
      </c>
      <c r="J14" s="72" t="e">
        <f t="shared" si="4"/>
        <v>#DIV/0!</v>
      </c>
      <c r="K14" s="72" t="e">
        <f t="shared" si="5"/>
        <v>#DIV/0!</v>
      </c>
      <c r="L14" s="77" t="e">
        <f t="shared" si="6"/>
        <v>#DIV/0!</v>
      </c>
    </row>
    <row r="15" spans="1:46" x14ac:dyDescent="0.4">
      <c r="A15" s="205" t="s">
        <v>182</v>
      </c>
      <c r="B15" s="139">
        <f>'６月(月間)'!B15-'[2]6月動向(20)'!B14</f>
        <v>0</v>
      </c>
      <c r="C15" s="105">
        <f>'６月(月間)'!C15-'[2]6月動向(20)'!C14</f>
        <v>0</v>
      </c>
      <c r="D15" s="24" t="e">
        <f t="shared" si="0"/>
        <v>#DIV/0!</v>
      </c>
      <c r="E15" s="37">
        <f t="shared" si="1"/>
        <v>0</v>
      </c>
      <c r="F15" s="105">
        <f>'６月(月間)'!F15-'[2]6月動向(20)'!F14</f>
        <v>0</v>
      </c>
      <c r="G15" s="105">
        <f>'６月(月間)'!G15-'[2]6月動向(20)'!G14</f>
        <v>0</v>
      </c>
      <c r="H15" s="72" t="e">
        <f t="shared" si="2"/>
        <v>#DIV/0!</v>
      </c>
      <c r="I15" s="79">
        <f t="shared" si="3"/>
        <v>0</v>
      </c>
      <c r="J15" s="72" t="e">
        <f t="shared" si="4"/>
        <v>#DIV/0!</v>
      </c>
      <c r="K15" s="72" t="e">
        <f t="shared" si="5"/>
        <v>#DIV/0!</v>
      </c>
      <c r="L15" s="77" t="e">
        <f t="shared" si="6"/>
        <v>#DIV/0!</v>
      </c>
    </row>
    <row r="16" spans="1:46" s="16" customFormat="1" x14ac:dyDescent="0.4">
      <c r="A16" s="27" t="s">
        <v>180</v>
      </c>
      <c r="B16" s="139">
        <f>'６月(月間)'!B16-'[2]6月動向(20)'!B15</f>
        <v>3607</v>
      </c>
      <c r="C16" s="105">
        <f>'６月(月間)'!C16-'[2]6月動向(20)'!C15</f>
        <v>3498</v>
      </c>
      <c r="D16" s="72">
        <f t="shared" si="0"/>
        <v>1.031160663236135</v>
      </c>
      <c r="E16" s="79">
        <f t="shared" si="1"/>
        <v>109</v>
      </c>
      <c r="F16" s="105">
        <f>'６月(月間)'!F16-'[2]6月動向(20)'!F15</f>
        <v>4110</v>
      </c>
      <c r="G16" s="105">
        <f>'６月(月間)'!G16-'[2]6月動向(20)'!G15</f>
        <v>7600</v>
      </c>
      <c r="H16" s="24">
        <f t="shared" si="2"/>
        <v>0.54078947368421049</v>
      </c>
      <c r="I16" s="37">
        <f t="shared" si="3"/>
        <v>-3490</v>
      </c>
      <c r="J16" s="24">
        <f t="shared" si="4"/>
        <v>0.87761557177615568</v>
      </c>
      <c r="K16" s="24">
        <f t="shared" si="5"/>
        <v>0.46026315789473682</v>
      </c>
      <c r="L16" s="23">
        <f t="shared" si="6"/>
        <v>0.41735241388141886</v>
      </c>
    </row>
    <row r="17" spans="1:12" s="16" customFormat="1" x14ac:dyDescent="0.4">
      <c r="A17" s="87" t="s">
        <v>181</v>
      </c>
      <c r="B17" s="139">
        <f>'６月(月間)'!B17-'[2]6月動向(20)'!B16</f>
        <v>0</v>
      </c>
      <c r="C17" s="105">
        <f>'６月(月間)'!C17-'[2]6月動向(20)'!C16</f>
        <v>585</v>
      </c>
      <c r="D17" s="24">
        <f t="shared" si="0"/>
        <v>0</v>
      </c>
      <c r="E17" s="37">
        <f t="shared" si="1"/>
        <v>-585</v>
      </c>
      <c r="F17" s="105">
        <f>'６月(月間)'!F17-'[2]6月動向(20)'!F16</f>
        <v>0</v>
      </c>
      <c r="G17" s="105">
        <f>'６月(月間)'!G17-'[2]6月動向(20)'!G16</f>
        <v>2610</v>
      </c>
      <c r="H17" s="34">
        <f t="shared" si="2"/>
        <v>0</v>
      </c>
      <c r="I17" s="37">
        <f t="shared" si="3"/>
        <v>-2610</v>
      </c>
      <c r="J17" s="24" t="e">
        <f t="shared" si="4"/>
        <v>#DIV/0!</v>
      </c>
      <c r="K17" s="24">
        <f t="shared" si="5"/>
        <v>0.22413793103448276</v>
      </c>
      <c r="L17" s="23" t="e">
        <f t="shared" si="6"/>
        <v>#DIV/0!</v>
      </c>
    </row>
    <row r="18" spans="1:12" x14ac:dyDescent="0.4">
      <c r="A18" s="108" t="s">
        <v>91</v>
      </c>
      <c r="B18" s="149">
        <f>SUM(B19:B33)</f>
        <v>14182</v>
      </c>
      <c r="C18" s="149">
        <f>SUM(C19:C33)</f>
        <v>15713</v>
      </c>
      <c r="D18" s="76">
        <f t="shared" si="0"/>
        <v>0.90256475529816071</v>
      </c>
      <c r="E18" s="81">
        <f t="shared" si="1"/>
        <v>-1531</v>
      </c>
      <c r="F18" s="106">
        <f>SUM(F19:F33)</f>
        <v>17915</v>
      </c>
      <c r="G18" s="106">
        <f>SUM(G19:G33)</f>
        <v>20675</v>
      </c>
      <c r="H18" s="76">
        <f t="shared" si="2"/>
        <v>0.86650544135429264</v>
      </c>
      <c r="I18" s="81">
        <f t="shared" si="3"/>
        <v>-2760</v>
      </c>
      <c r="J18" s="76">
        <f t="shared" si="4"/>
        <v>0.79162712810493996</v>
      </c>
      <c r="K18" s="76">
        <f t="shared" si="5"/>
        <v>0.76</v>
      </c>
      <c r="L18" s="75">
        <f t="shared" si="6"/>
        <v>3.162712810493995E-2</v>
      </c>
    </row>
    <row r="19" spans="1:12" x14ac:dyDescent="0.4">
      <c r="A19" s="204" t="s">
        <v>168</v>
      </c>
      <c r="B19" s="139">
        <f>'６月(月間)'!B19-'[2]6月動向(20)'!B18</f>
        <v>963</v>
      </c>
      <c r="C19" s="105">
        <f>'６月(月間)'!C19-'[2]6月動向(20)'!C18</f>
        <v>1104</v>
      </c>
      <c r="D19" s="70">
        <f t="shared" si="0"/>
        <v>0.87228260869565222</v>
      </c>
      <c r="E19" s="80">
        <f t="shared" si="1"/>
        <v>-141</v>
      </c>
      <c r="F19" s="105">
        <f>'６月(月間)'!F19-'[2]6月動向(20)'!F18</f>
        <v>1465</v>
      </c>
      <c r="G19" s="105">
        <f>'６月(月間)'!G19-'[2]6月動向(20)'!G18</f>
        <v>1500</v>
      </c>
      <c r="H19" s="70">
        <f t="shared" si="2"/>
        <v>0.97666666666666668</v>
      </c>
      <c r="I19" s="80">
        <f t="shared" si="3"/>
        <v>-35</v>
      </c>
      <c r="J19" s="70">
        <f t="shared" si="4"/>
        <v>0.65733788395904436</v>
      </c>
      <c r="K19" s="70">
        <f t="shared" si="5"/>
        <v>0.73599999999999999</v>
      </c>
      <c r="L19" s="69">
        <f t="shared" si="6"/>
        <v>-7.8662116040955632E-2</v>
      </c>
    </row>
    <row r="20" spans="1:12" x14ac:dyDescent="0.4">
      <c r="A20" s="202" t="s">
        <v>150</v>
      </c>
      <c r="B20" s="139">
        <f>'６月(月間)'!B20-'[2]6月動向(20)'!B19</f>
        <v>958</v>
      </c>
      <c r="C20" s="105">
        <f>'６月(月間)'!C20-'[2]6月動向(20)'!C19</f>
        <v>1289</v>
      </c>
      <c r="D20" s="72">
        <f t="shared" si="0"/>
        <v>0.74321179208688903</v>
      </c>
      <c r="E20" s="79">
        <f t="shared" si="1"/>
        <v>-331</v>
      </c>
      <c r="F20" s="105">
        <f>'６月(月間)'!F20-'[2]6月動向(20)'!F19</f>
        <v>1500</v>
      </c>
      <c r="G20" s="105">
        <f>'６月(月間)'!G20-'[2]6月動向(20)'!G19</f>
        <v>1500</v>
      </c>
      <c r="H20" s="72">
        <f t="shared" si="2"/>
        <v>1</v>
      </c>
      <c r="I20" s="79">
        <f t="shared" si="3"/>
        <v>0</v>
      </c>
      <c r="J20" s="72">
        <f t="shared" si="4"/>
        <v>0.63866666666666672</v>
      </c>
      <c r="K20" s="72">
        <f t="shared" si="5"/>
        <v>0.85933333333333328</v>
      </c>
      <c r="L20" s="77">
        <f t="shared" si="6"/>
        <v>-0.22066666666666657</v>
      </c>
    </row>
    <row r="21" spans="1:12" x14ac:dyDescent="0.4">
      <c r="A21" s="202" t="s">
        <v>167</v>
      </c>
      <c r="B21" s="139">
        <f>'６月(月間)'!B21-'[2]6月動向(20)'!B20</f>
        <v>803</v>
      </c>
      <c r="C21" s="105">
        <f>'６月(月間)'!C21-'[2]6月動向(20)'!C20</f>
        <v>766</v>
      </c>
      <c r="D21" s="72">
        <f t="shared" si="0"/>
        <v>1.0483028720626633</v>
      </c>
      <c r="E21" s="79">
        <f t="shared" si="1"/>
        <v>37</v>
      </c>
      <c r="F21" s="105">
        <f>'６月(月間)'!F21-'[2]6月動向(20)'!F20</f>
        <v>1450</v>
      </c>
      <c r="G21" s="105">
        <f>'６月(月間)'!G21-'[2]6月動向(20)'!G20</f>
        <v>1475</v>
      </c>
      <c r="H21" s="72">
        <f t="shared" si="2"/>
        <v>0.98305084745762716</v>
      </c>
      <c r="I21" s="79">
        <f t="shared" si="3"/>
        <v>-25</v>
      </c>
      <c r="J21" s="72">
        <f t="shared" si="4"/>
        <v>0.55379310344827581</v>
      </c>
      <c r="K21" s="72">
        <f t="shared" si="5"/>
        <v>0.51932203389830511</v>
      </c>
      <c r="L21" s="77">
        <f t="shared" si="6"/>
        <v>3.4471069549970701E-2</v>
      </c>
    </row>
    <row r="22" spans="1:12" x14ac:dyDescent="0.4">
      <c r="A22" s="202" t="s">
        <v>166</v>
      </c>
      <c r="B22" s="139">
        <f>'６月(月間)'!B22-'[2]6月動向(20)'!B21</f>
        <v>2911</v>
      </c>
      <c r="C22" s="105">
        <f>'６月(月間)'!C22-'[2]6月動向(20)'!C21</f>
        <v>1480</v>
      </c>
      <c r="D22" s="72">
        <f t="shared" si="0"/>
        <v>1.9668918918918918</v>
      </c>
      <c r="E22" s="79">
        <f t="shared" si="1"/>
        <v>1431</v>
      </c>
      <c r="F22" s="105">
        <f>'６月(月間)'!F22-'[2]6月動向(20)'!F21</f>
        <v>3000</v>
      </c>
      <c r="G22" s="105">
        <f>'６月(月間)'!G22-'[2]6月動向(20)'!G21</f>
        <v>1500</v>
      </c>
      <c r="H22" s="72">
        <f t="shared" si="2"/>
        <v>2</v>
      </c>
      <c r="I22" s="79">
        <f t="shared" si="3"/>
        <v>1500</v>
      </c>
      <c r="J22" s="72">
        <f t="shared" si="4"/>
        <v>0.97033333333333338</v>
      </c>
      <c r="K22" s="72">
        <f t="shared" si="5"/>
        <v>0.98666666666666669</v>
      </c>
      <c r="L22" s="77">
        <f t="shared" si="6"/>
        <v>-1.6333333333333311E-2</v>
      </c>
    </row>
    <row r="23" spans="1:12" x14ac:dyDescent="0.4">
      <c r="A23" s="202" t="s">
        <v>165</v>
      </c>
      <c r="B23" s="139">
        <f>'６月(月間)'!B23-'[2]6月動向(20)'!B22</f>
        <v>1473</v>
      </c>
      <c r="C23" s="105">
        <f>'６月(月間)'!C23-'[2]6月動向(20)'!C22</f>
        <v>1439</v>
      </c>
      <c r="D23" s="67">
        <f t="shared" si="0"/>
        <v>1.0236275191104933</v>
      </c>
      <c r="E23" s="85">
        <f t="shared" si="1"/>
        <v>34</v>
      </c>
      <c r="F23" s="105">
        <f>'６月(月間)'!F23-'[2]6月動向(20)'!F22</f>
        <v>1500</v>
      </c>
      <c r="G23" s="105">
        <f>'６月(月間)'!G23-'[2]6月動向(20)'!G22</f>
        <v>1500</v>
      </c>
      <c r="H23" s="67">
        <f t="shared" si="2"/>
        <v>1</v>
      </c>
      <c r="I23" s="85">
        <f t="shared" si="3"/>
        <v>0</v>
      </c>
      <c r="J23" s="67">
        <f t="shared" si="4"/>
        <v>0.98199999999999998</v>
      </c>
      <c r="K23" s="67">
        <f t="shared" si="5"/>
        <v>0.95933333333333337</v>
      </c>
      <c r="L23" s="66">
        <f t="shared" si="6"/>
        <v>2.2666666666666613E-2</v>
      </c>
    </row>
    <row r="24" spans="1:12" x14ac:dyDescent="0.4">
      <c r="A24" s="203" t="s">
        <v>164</v>
      </c>
      <c r="B24" s="139">
        <f>'６月(月間)'!B24-'[2]6月動向(20)'!B23</f>
        <v>0</v>
      </c>
      <c r="C24" s="105">
        <f>'６月(月間)'!C24-'[2]6月動向(20)'!C23</f>
        <v>956</v>
      </c>
      <c r="D24" s="72">
        <f t="shared" si="0"/>
        <v>0</v>
      </c>
      <c r="E24" s="79">
        <f t="shared" si="1"/>
        <v>-956</v>
      </c>
      <c r="F24" s="105">
        <f>'６月(月間)'!F24-'[2]6月動向(20)'!F23</f>
        <v>0</v>
      </c>
      <c r="G24" s="105">
        <f>'６月(月間)'!G24-'[2]6月動向(20)'!G23</f>
        <v>1500</v>
      </c>
      <c r="H24" s="72">
        <f t="shared" si="2"/>
        <v>0</v>
      </c>
      <c r="I24" s="79">
        <f t="shared" si="3"/>
        <v>-1500</v>
      </c>
      <c r="J24" s="72" t="e">
        <f t="shared" si="4"/>
        <v>#DIV/0!</v>
      </c>
      <c r="K24" s="72">
        <f t="shared" si="5"/>
        <v>0.63733333333333331</v>
      </c>
      <c r="L24" s="77" t="e">
        <f t="shared" si="6"/>
        <v>#DIV/0!</v>
      </c>
    </row>
    <row r="25" spans="1:12" x14ac:dyDescent="0.4">
      <c r="A25" s="203" t="s">
        <v>163</v>
      </c>
      <c r="B25" s="139">
        <f>'６月(月間)'!B25-'[2]6月動向(20)'!B24</f>
        <v>1475</v>
      </c>
      <c r="C25" s="105">
        <f>'６月(月間)'!C25-'[2]6月動向(20)'!C24</f>
        <v>1127</v>
      </c>
      <c r="D25" s="72">
        <f t="shared" si="0"/>
        <v>1.3087843833185449</v>
      </c>
      <c r="E25" s="79">
        <f t="shared" si="1"/>
        <v>348</v>
      </c>
      <c r="F25" s="105">
        <f>'６月(月間)'!F25-'[2]6月動向(20)'!F24</f>
        <v>1500</v>
      </c>
      <c r="G25" s="105">
        <f>'６月(月間)'!G25-'[2]6月動向(20)'!G24</f>
        <v>1500</v>
      </c>
      <c r="H25" s="72">
        <f t="shared" si="2"/>
        <v>1</v>
      </c>
      <c r="I25" s="79">
        <f t="shared" si="3"/>
        <v>0</v>
      </c>
      <c r="J25" s="72">
        <f t="shared" si="4"/>
        <v>0.98333333333333328</v>
      </c>
      <c r="K25" s="72">
        <f t="shared" si="5"/>
        <v>0.7513333333333333</v>
      </c>
      <c r="L25" s="77">
        <f t="shared" si="6"/>
        <v>0.23199999999999998</v>
      </c>
    </row>
    <row r="26" spans="1:12" x14ac:dyDescent="0.4">
      <c r="A26" s="202" t="s">
        <v>191</v>
      </c>
      <c r="B26" s="139">
        <f>'６月(月間)'!B26-'[2]6月動向(20)'!B25</f>
        <v>0</v>
      </c>
      <c r="C26" s="105">
        <f>'６月(月間)'!C26-'[2]6月動向(20)'!C25</f>
        <v>1342</v>
      </c>
      <c r="D26" s="72">
        <f t="shared" si="0"/>
        <v>0</v>
      </c>
      <c r="E26" s="79">
        <f t="shared" si="1"/>
        <v>-1342</v>
      </c>
      <c r="F26" s="105">
        <f>'６月(月間)'!F26-'[2]6月動向(20)'!F25</f>
        <v>0</v>
      </c>
      <c r="G26" s="105">
        <f>'６月(月間)'!G26-'[2]6月動向(20)'!G25</f>
        <v>1500</v>
      </c>
      <c r="H26" s="72">
        <f t="shared" si="2"/>
        <v>0</v>
      </c>
      <c r="I26" s="79">
        <f t="shared" si="3"/>
        <v>-1500</v>
      </c>
      <c r="J26" s="72" t="e">
        <f t="shared" si="4"/>
        <v>#DIV/0!</v>
      </c>
      <c r="K26" s="72">
        <f t="shared" si="5"/>
        <v>0.89466666666666672</v>
      </c>
      <c r="L26" s="77" t="e">
        <f t="shared" si="6"/>
        <v>#DIV/0!</v>
      </c>
    </row>
    <row r="27" spans="1:12" x14ac:dyDescent="0.4">
      <c r="A27" s="202" t="s">
        <v>161</v>
      </c>
      <c r="B27" s="139">
        <f>'６月(月間)'!B27-'[2]6月動向(20)'!B26</f>
        <v>620</v>
      </c>
      <c r="C27" s="105">
        <f>'６月(月間)'!C27-'[2]6月動向(20)'!C26</f>
        <v>506</v>
      </c>
      <c r="D27" s="67">
        <f t="shared" si="0"/>
        <v>1.2252964426877471</v>
      </c>
      <c r="E27" s="85">
        <f t="shared" si="1"/>
        <v>114</v>
      </c>
      <c r="F27" s="105">
        <f>'６月(月間)'!F27-'[2]6月動向(20)'!F26</f>
        <v>750</v>
      </c>
      <c r="G27" s="103">
        <f>'６月(月間)'!G27-'[2]6月動向(20)'!G26</f>
        <v>900</v>
      </c>
      <c r="H27" s="67">
        <f t="shared" si="2"/>
        <v>0.83333333333333337</v>
      </c>
      <c r="I27" s="85">
        <f t="shared" si="3"/>
        <v>-150</v>
      </c>
      <c r="J27" s="67">
        <f t="shared" si="4"/>
        <v>0.82666666666666666</v>
      </c>
      <c r="K27" s="67">
        <f t="shared" si="5"/>
        <v>0.56222222222222218</v>
      </c>
      <c r="L27" s="66">
        <f t="shared" si="6"/>
        <v>0.26444444444444448</v>
      </c>
    </row>
    <row r="28" spans="1:12" x14ac:dyDescent="0.4">
      <c r="A28" s="203" t="s">
        <v>160</v>
      </c>
      <c r="B28" s="139">
        <f>'６月(月間)'!B28-'[2]6月動向(20)'!B27</f>
        <v>352</v>
      </c>
      <c r="C28" s="105">
        <f>'６月(月間)'!C28-'[2]6月動向(20)'!C27</f>
        <v>416</v>
      </c>
      <c r="D28" s="72">
        <f t="shared" si="0"/>
        <v>0.84615384615384615</v>
      </c>
      <c r="E28" s="79">
        <f t="shared" si="1"/>
        <v>-64</v>
      </c>
      <c r="F28" s="105">
        <f>'６月(月間)'!F28-'[2]6月動向(20)'!F27</f>
        <v>750</v>
      </c>
      <c r="G28" s="103">
        <f>'６月(月間)'!G28-'[2]6月動向(20)'!G27</f>
        <v>600</v>
      </c>
      <c r="H28" s="72">
        <f t="shared" si="2"/>
        <v>1.25</v>
      </c>
      <c r="I28" s="79">
        <f t="shared" si="3"/>
        <v>150</v>
      </c>
      <c r="J28" s="72">
        <f t="shared" si="4"/>
        <v>0.46933333333333332</v>
      </c>
      <c r="K28" s="72">
        <f t="shared" si="5"/>
        <v>0.69333333333333336</v>
      </c>
      <c r="L28" s="77">
        <f t="shared" si="6"/>
        <v>-0.22400000000000003</v>
      </c>
    </row>
    <row r="29" spans="1:12" x14ac:dyDescent="0.4">
      <c r="A29" s="202" t="s">
        <v>159</v>
      </c>
      <c r="B29" s="139">
        <f>'６月(月間)'!B29-'[2]6月動向(20)'!B28</f>
        <v>1287</v>
      </c>
      <c r="C29" s="105">
        <f>'６月(月間)'!C29-'[2]6月動向(20)'!C28</f>
        <v>1946</v>
      </c>
      <c r="D29" s="72">
        <f t="shared" si="0"/>
        <v>0.66135662898252823</v>
      </c>
      <c r="E29" s="79">
        <f t="shared" si="1"/>
        <v>-659</v>
      </c>
      <c r="F29" s="105">
        <f>'６月(月間)'!F29-'[2]6月動向(20)'!F28</f>
        <v>1500</v>
      </c>
      <c r="G29" s="103">
        <f>'６月(月間)'!G29-'[2]6月動向(20)'!G28</f>
        <v>2400</v>
      </c>
      <c r="H29" s="72">
        <f t="shared" si="2"/>
        <v>0.625</v>
      </c>
      <c r="I29" s="79">
        <f t="shared" si="3"/>
        <v>-900</v>
      </c>
      <c r="J29" s="72">
        <f t="shared" si="4"/>
        <v>0.85799999999999998</v>
      </c>
      <c r="K29" s="72">
        <f t="shared" si="5"/>
        <v>0.81083333333333329</v>
      </c>
      <c r="L29" s="77">
        <f t="shared" si="6"/>
        <v>4.716666666666669E-2</v>
      </c>
    </row>
    <row r="30" spans="1:12" x14ac:dyDescent="0.4">
      <c r="A30" s="203" t="s">
        <v>158</v>
      </c>
      <c r="B30" s="139">
        <f>'６月(月間)'!B30-'[2]6月動向(20)'!B29</f>
        <v>834</v>
      </c>
      <c r="C30" s="105">
        <f>'６月(月間)'!C30-'[2]6月動向(20)'!C29</f>
        <v>1030</v>
      </c>
      <c r="D30" s="67">
        <f t="shared" si="0"/>
        <v>0.80970873786407771</v>
      </c>
      <c r="E30" s="85">
        <f t="shared" si="1"/>
        <v>-196</v>
      </c>
      <c r="F30" s="105">
        <f>'６月(月間)'!F30-'[2]6月動向(20)'!F29</f>
        <v>1500</v>
      </c>
      <c r="G30" s="105">
        <f>'６月(月間)'!G30-'[2]6月動向(20)'!G29</f>
        <v>1500</v>
      </c>
      <c r="H30" s="67">
        <f t="shared" si="2"/>
        <v>1</v>
      </c>
      <c r="I30" s="85">
        <f t="shared" si="3"/>
        <v>0</v>
      </c>
      <c r="J30" s="67">
        <f t="shared" si="4"/>
        <v>0.55600000000000005</v>
      </c>
      <c r="K30" s="67">
        <f t="shared" si="5"/>
        <v>0.68666666666666665</v>
      </c>
      <c r="L30" s="66">
        <f t="shared" si="6"/>
        <v>-0.1306666666666666</v>
      </c>
    </row>
    <row r="31" spans="1:12" x14ac:dyDescent="0.4">
      <c r="A31" s="203" t="s">
        <v>157</v>
      </c>
      <c r="B31" s="139">
        <f>'６月(月間)'!B31-'[2]6月動向(20)'!B30</f>
        <v>1449</v>
      </c>
      <c r="C31" s="105">
        <f>'６月(月間)'!C31-'[2]6月動向(20)'!C30</f>
        <v>1450</v>
      </c>
      <c r="D31" s="67">
        <f t="shared" si="0"/>
        <v>0.99931034482758618</v>
      </c>
      <c r="E31" s="85">
        <f t="shared" si="1"/>
        <v>-1</v>
      </c>
      <c r="F31" s="105">
        <f>'６月(月間)'!F31-'[2]6月動向(20)'!F30</f>
        <v>1500</v>
      </c>
      <c r="G31" s="105">
        <f>'６月(月間)'!G31-'[2]6月動向(20)'!G30</f>
        <v>1800</v>
      </c>
      <c r="H31" s="67">
        <f t="shared" si="2"/>
        <v>0.83333333333333337</v>
      </c>
      <c r="I31" s="85">
        <f t="shared" si="3"/>
        <v>-300</v>
      </c>
      <c r="J31" s="67">
        <f t="shared" si="4"/>
        <v>0.96599999999999997</v>
      </c>
      <c r="K31" s="67">
        <f t="shared" si="5"/>
        <v>0.80555555555555558</v>
      </c>
      <c r="L31" s="66">
        <f t="shared" si="6"/>
        <v>0.16044444444444439</v>
      </c>
    </row>
    <row r="32" spans="1:12" x14ac:dyDescent="0.4">
      <c r="A32" s="202" t="s">
        <v>156</v>
      </c>
      <c r="B32" s="139">
        <f>'６月(月間)'!B32-'[2]6月動向(20)'!B31</f>
        <v>0</v>
      </c>
      <c r="C32" s="105">
        <f>'６月(月間)'!C32-'[2]6月動向(20)'!C31</f>
        <v>0</v>
      </c>
      <c r="D32" s="72" t="e">
        <f t="shared" si="0"/>
        <v>#DIV/0!</v>
      </c>
      <c r="E32" s="79">
        <f t="shared" si="1"/>
        <v>0</v>
      </c>
      <c r="F32" s="105">
        <f>'６月(月間)'!F32-'[2]6月動向(20)'!F31</f>
        <v>0</v>
      </c>
      <c r="G32" s="105">
        <f>'６月(月間)'!G32-'[2]6月動向(20)'!G31</f>
        <v>0</v>
      </c>
      <c r="H32" s="72" t="e">
        <f t="shared" si="2"/>
        <v>#DIV/0!</v>
      </c>
      <c r="I32" s="79">
        <f t="shared" si="3"/>
        <v>0</v>
      </c>
      <c r="J32" s="72" t="e">
        <f t="shared" si="4"/>
        <v>#DIV/0!</v>
      </c>
      <c r="K32" s="72" t="e">
        <f t="shared" si="5"/>
        <v>#DIV/0!</v>
      </c>
      <c r="L32" s="77" t="e">
        <f t="shared" si="6"/>
        <v>#DIV/0!</v>
      </c>
    </row>
    <row r="33" spans="1:12" x14ac:dyDescent="0.4">
      <c r="A33" s="205" t="s">
        <v>155</v>
      </c>
      <c r="B33" s="139">
        <f>'６月(月間)'!B33-'[2]6月動向(20)'!B32</f>
        <v>1057</v>
      </c>
      <c r="C33" s="105">
        <f>'６月(月間)'!C33-'[2]6月動向(20)'!C32</f>
        <v>862</v>
      </c>
      <c r="D33" s="72">
        <f t="shared" si="0"/>
        <v>1.2262180974477959</v>
      </c>
      <c r="E33" s="79">
        <f t="shared" si="1"/>
        <v>195</v>
      </c>
      <c r="F33" s="105">
        <f>'６月(月間)'!F33-'[2]6月動向(20)'!F32</f>
        <v>1500</v>
      </c>
      <c r="G33" s="105">
        <f>'６月(月間)'!G33-'[2]6月動向(20)'!G32</f>
        <v>1500</v>
      </c>
      <c r="H33" s="72">
        <f t="shared" si="2"/>
        <v>1</v>
      </c>
      <c r="I33" s="79">
        <f t="shared" si="3"/>
        <v>0</v>
      </c>
      <c r="J33" s="72">
        <f t="shared" si="4"/>
        <v>0.70466666666666666</v>
      </c>
      <c r="K33" s="72">
        <f t="shared" si="5"/>
        <v>0.57466666666666666</v>
      </c>
      <c r="L33" s="77">
        <f t="shared" si="6"/>
        <v>0.13</v>
      </c>
    </row>
    <row r="34" spans="1:12" x14ac:dyDescent="0.4">
      <c r="A34" s="108" t="s">
        <v>90</v>
      </c>
      <c r="B34" s="149">
        <f>SUM(B35:B36)</f>
        <v>884</v>
      </c>
      <c r="C34" s="106">
        <f>SUM(C35:C36)</f>
        <v>720</v>
      </c>
      <c r="D34" s="76">
        <f t="shared" si="0"/>
        <v>1.2277777777777779</v>
      </c>
      <c r="E34" s="81">
        <f t="shared" si="1"/>
        <v>164</v>
      </c>
      <c r="F34" s="106">
        <f>SUM(F35:F36)</f>
        <v>1259</v>
      </c>
      <c r="G34" s="106">
        <f>SUM(G35:G36)</f>
        <v>1521</v>
      </c>
      <c r="H34" s="76">
        <f t="shared" si="2"/>
        <v>0.82774490466798156</v>
      </c>
      <c r="I34" s="81">
        <f t="shared" si="3"/>
        <v>-262</v>
      </c>
      <c r="J34" s="76">
        <f t="shared" si="4"/>
        <v>0.70214455917394758</v>
      </c>
      <c r="K34" s="76">
        <f t="shared" si="5"/>
        <v>0.47337278106508873</v>
      </c>
      <c r="L34" s="75">
        <f t="shared" si="6"/>
        <v>0.22877177810885885</v>
      </c>
    </row>
    <row r="35" spans="1:12" x14ac:dyDescent="0.4">
      <c r="A35" s="204" t="s">
        <v>154</v>
      </c>
      <c r="B35" s="139">
        <f>'６月(月間)'!B35-'[2]6月動向(20)'!B34</f>
        <v>575</v>
      </c>
      <c r="C35" s="105">
        <f>'６月(月間)'!C35-'[2]6月動向(20)'!C34</f>
        <v>475</v>
      </c>
      <c r="D35" s="70">
        <f t="shared" si="0"/>
        <v>1.2105263157894737</v>
      </c>
      <c r="E35" s="80">
        <f t="shared" si="1"/>
        <v>100</v>
      </c>
      <c r="F35" s="105">
        <f>'６月(月間)'!F35-'[2]6月動向(20)'!F34</f>
        <v>858</v>
      </c>
      <c r="G35" s="105">
        <f>'６月(月間)'!G35-'[2]6月動向(20)'!G34</f>
        <v>1131</v>
      </c>
      <c r="H35" s="70">
        <f t="shared" si="2"/>
        <v>0.75862068965517238</v>
      </c>
      <c r="I35" s="80">
        <f t="shared" si="3"/>
        <v>-273</v>
      </c>
      <c r="J35" s="70">
        <f t="shared" si="4"/>
        <v>0.67016317016317017</v>
      </c>
      <c r="K35" s="70">
        <f t="shared" si="5"/>
        <v>0.41998231653404067</v>
      </c>
      <c r="L35" s="69">
        <f t="shared" si="6"/>
        <v>0.25018085362912951</v>
      </c>
    </row>
    <row r="36" spans="1:12" x14ac:dyDescent="0.4">
      <c r="A36" s="202" t="s">
        <v>153</v>
      </c>
      <c r="B36" s="139">
        <f>'６月(月間)'!B36-'[2]6月動向(20)'!B35</f>
        <v>309</v>
      </c>
      <c r="C36" s="105">
        <f>'６月(月間)'!C36-'[2]6月動向(20)'!C35</f>
        <v>245</v>
      </c>
      <c r="D36" s="72">
        <f t="shared" si="0"/>
        <v>1.2612244897959184</v>
      </c>
      <c r="E36" s="79">
        <f t="shared" si="1"/>
        <v>64</v>
      </c>
      <c r="F36" s="105">
        <f>'６月(月間)'!F36-'[2]6月動向(20)'!F35</f>
        <v>401</v>
      </c>
      <c r="G36" s="105">
        <f>'６月(月間)'!G36-'[2]6月動向(20)'!G35</f>
        <v>390</v>
      </c>
      <c r="H36" s="72">
        <f t="shared" si="2"/>
        <v>1.0282051282051281</v>
      </c>
      <c r="I36" s="79">
        <f t="shared" si="3"/>
        <v>11</v>
      </c>
      <c r="J36" s="72">
        <f t="shared" si="4"/>
        <v>0.770573566084788</v>
      </c>
      <c r="K36" s="72">
        <f t="shared" si="5"/>
        <v>0.62820512820512819</v>
      </c>
      <c r="L36" s="77">
        <f t="shared" si="6"/>
        <v>0.1423684378796598</v>
      </c>
    </row>
    <row r="37" spans="1:12" s="46" customFormat="1" x14ac:dyDescent="0.4">
      <c r="A37" s="200" t="s">
        <v>96</v>
      </c>
      <c r="B37" s="148">
        <f>SUM(B38:B58)</f>
        <v>87095</v>
      </c>
      <c r="C37" s="100">
        <f>SUM(C38:C58)</f>
        <v>81639</v>
      </c>
      <c r="D37" s="64">
        <f t="shared" si="0"/>
        <v>1.0668308039049963</v>
      </c>
      <c r="E37" s="147">
        <f t="shared" si="1"/>
        <v>5456</v>
      </c>
      <c r="F37" s="148">
        <f>SUM(F38:F58)</f>
        <v>121176</v>
      </c>
      <c r="G37" s="100">
        <f>SUM(G38:G58)</f>
        <v>120614</v>
      </c>
      <c r="H37" s="64">
        <f t="shared" si="2"/>
        <v>1.0046594922645795</v>
      </c>
      <c r="I37" s="147">
        <f t="shared" si="3"/>
        <v>562</v>
      </c>
      <c r="J37" s="64">
        <f t="shared" si="4"/>
        <v>0.71874793688519178</v>
      </c>
      <c r="K37" s="64">
        <f t="shared" si="5"/>
        <v>0.67686172417795609</v>
      </c>
      <c r="L37" s="78">
        <f t="shared" si="6"/>
        <v>4.1886212707235693E-2</v>
      </c>
    </row>
    <row r="38" spans="1:12" x14ac:dyDescent="0.4">
      <c r="A38" s="202" t="s">
        <v>83</v>
      </c>
      <c r="B38" s="146">
        <f>'６月(月間)'!B38-'[2]6月動向(20)'!B37</f>
        <v>37443</v>
      </c>
      <c r="C38" s="104">
        <f>'６月(月間)'!C38-'[2]6月動向(20)'!C37</f>
        <v>33931</v>
      </c>
      <c r="D38" s="86">
        <f t="shared" ref="D38:D58" si="7">+B38/C38</f>
        <v>1.1035041702278152</v>
      </c>
      <c r="E38" s="85">
        <f t="shared" ref="E38:E58" si="8">+B38-C38</f>
        <v>3512</v>
      </c>
      <c r="F38" s="145">
        <f>'６月(月間)'!F38-'[2]6月動向(20)'!F37</f>
        <v>45858</v>
      </c>
      <c r="G38" s="145">
        <f>'６月(月間)'!G38-'[2]6月動向(20)'!G37</f>
        <v>43165</v>
      </c>
      <c r="H38" s="67">
        <f t="shared" ref="H38:H58" si="9">+F38/G38</f>
        <v>1.0623885092088499</v>
      </c>
      <c r="I38" s="79">
        <f t="shared" ref="I38:I58" si="10">+F38-G38</f>
        <v>2693</v>
      </c>
      <c r="J38" s="72">
        <f t="shared" ref="J38:J58" si="11">+B38/F38</f>
        <v>0.81649875703257879</v>
      </c>
      <c r="K38" s="72">
        <f t="shared" ref="K38:K58" si="12">+C38/G38</f>
        <v>0.78607668249739371</v>
      </c>
      <c r="L38" s="77">
        <f t="shared" ref="L38:L58" si="13">+J38-K38</f>
        <v>3.0422074535185084E-2</v>
      </c>
    </row>
    <row r="39" spans="1:12" x14ac:dyDescent="0.4">
      <c r="A39" s="202" t="s">
        <v>152</v>
      </c>
      <c r="B39" s="135">
        <f>'６月(月間)'!B39-'[2]6月動向(20)'!B38</f>
        <v>1431</v>
      </c>
      <c r="C39" s="101">
        <f>'６月(月間)'!C39-'[2]6月動向(20)'!C38</f>
        <v>0</v>
      </c>
      <c r="D39" s="70" t="e">
        <f t="shared" si="7"/>
        <v>#DIV/0!</v>
      </c>
      <c r="E39" s="85">
        <f t="shared" si="8"/>
        <v>1431</v>
      </c>
      <c r="F39" s="135">
        <f>'６月(月間)'!F39-'[2]6月動向(20)'!F38</f>
        <v>1600</v>
      </c>
      <c r="G39" s="135">
        <f>'６月(月間)'!G39-'[2]6月動向(20)'!G38</f>
        <v>0</v>
      </c>
      <c r="H39" s="67" t="e">
        <f t="shared" si="9"/>
        <v>#DIV/0!</v>
      </c>
      <c r="I39" s="79">
        <f t="shared" si="10"/>
        <v>1600</v>
      </c>
      <c r="J39" s="72">
        <f t="shared" si="11"/>
        <v>0.89437500000000003</v>
      </c>
      <c r="K39" s="72" t="e">
        <f t="shared" si="12"/>
        <v>#DIV/0!</v>
      </c>
      <c r="L39" s="77" t="e">
        <f t="shared" si="13"/>
        <v>#DIV/0!</v>
      </c>
    </row>
    <row r="40" spans="1:12" x14ac:dyDescent="0.4">
      <c r="A40" s="202" t="s">
        <v>151</v>
      </c>
      <c r="B40" s="135">
        <f>'６月(月間)'!B40-'[2]6月動向(20)'!B39</f>
        <v>3451</v>
      </c>
      <c r="C40" s="101">
        <f>'６月(月間)'!C40-'[2]6月動向(20)'!C39</f>
        <v>3863</v>
      </c>
      <c r="D40" s="70">
        <f t="shared" si="7"/>
        <v>0.89334713952886358</v>
      </c>
      <c r="E40" s="85">
        <f t="shared" si="8"/>
        <v>-412</v>
      </c>
      <c r="F40" s="135">
        <f>'６月(月間)'!F40-'[2]6月動向(20)'!F39</f>
        <v>4150</v>
      </c>
      <c r="G40" s="135">
        <f>'６月(月間)'!G40-'[2]6月動向(20)'!G39</f>
        <v>5240</v>
      </c>
      <c r="H40" s="67">
        <f t="shared" si="9"/>
        <v>0.7919847328244275</v>
      </c>
      <c r="I40" s="79">
        <f t="shared" si="10"/>
        <v>-1090</v>
      </c>
      <c r="J40" s="72">
        <f t="shared" si="11"/>
        <v>0.83156626506024101</v>
      </c>
      <c r="K40" s="72">
        <f t="shared" si="12"/>
        <v>0.73721374045801524</v>
      </c>
      <c r="L40" s="77">
        <f t="shared" si="13"/>
        <v>9.4352524602225762E-2</v>
      </c>
    </row>
    <row r="41" spans="1:12" x14ac:dyDescent="0.4">
      <c r="A41" s="202" t="s">
        <v>150</v>
      </c>
      <c r="B41" s="135">
        <f>'６月(月間)'!B41-'[2]6月動向(20)'!B40</f>
        <v>5617</v>
      </c>
      <c r="C41" s="101">
        <f>'６月(月間)'!C41-'[2]6月動向(20)'!C40</f>
        <v>8508</v>
      </c>
      <c r="D41" s="70">
        <f t="shared" si="7"/>
        <v>0.66020216267042786</v>
      </c>
      <c r="E41" s="85">
        <f t="shared" si="8"/>
        <v>-2891</v>
      </c>
      <c r="F41" s="137">
        <f>'６月(月間)'!F41-'[2]6月動向(20)'!F40</f>
        <v>11320</v>
      </c>
      <c r="G41" s="137">
        <f>'６月(月間)'!G41-'[2]6月動向(20)'!G40</f>
        <v>12563</v>
      </c>
      <c r="H41" s="67">
        <f t="shared" si="9"/>
        <v>0.90105866433176784</v>
      </c>
      <c r="I41" s="79">
        <f t="shared" si="10"/>
        <v>-1243</v>
      </c>
      <c r="J41" s="72">
        <f t="shared" si="11"/>
        <v>0.49620141342756185</v>
      </c>
      <c r="K41" s="72">
        <f t="shared" si="12"/>
        <v>0.67722677704369971</v>
      </c>
      <c r="L41" s="77">
        <f t="shared" si="13"/>
        <v>-0.18102536361613786</v>
      </c>
    </row>
    <row r="42" spans="1:12" x14ac:dyDescent="0.4">
      <c r="A42" s="202" t="s">
        <v>180</v>
      </c>
      <c r="B42" s="137">
        <f>'６月(月間)'!B42-'[2]6月動向(20)'!B41</f>
        <v>4979</v>
      </c>
      <c r="C42" s="136">
        <f>'６月(月間)'!C42-'[2]6月動向(20)'!C41</f>
        <v>2807</v>
      </c>
      <c r="D42" s="70">
        <f t="shared" si="7"/>
        <v>1.7737798361239758</v>
      </c>
      <c r="E42" s="85">
        <f t="shared" si="8"/>
        <v>2172</v>
      </c>
      <c r="F42" s="144">
        <f>'６月(月間)'!F42-'[2]6月動向(20)'!F41</f>
        <v>6961</v>
      </c>
      <c r="G42" s="144">
        <f>'６月(月間)'!G42-'[2]6月動向(20)'!G41</f>
        <v>6610</v>
      </c>
      <c r="H42" s="67">
        <f t="shared" si="9"/>
        <v>1.0531013615733738</v>
      </c>
      <c r="I42" s="79">
        <f t="shared" si="10"/>
        <v>351</v>
      </c>
      <c r="J42" s="72">
        <f t="shared" si="11"/>
        <v>0.71527079442608821</v>
      </c>
      <c r="K42" s="72">
        <f t="shared" si="12"/>
        <v>0.42465960665658092</v>
      </c>
      <c r="L42" s="77">
        <f t="shared" si="13"/>
        <v>0.29061118776950728</v>
      </c>
    </row>
    <row r="43" spans="1:12" x14ac:dyDescent="0.4">
      <c r="A43" s="202" t="s">
        <v>81</v>
      </c>
      <c r="B43" s="135">
        <f>'６月(月間)'!B43-'[2]6月動向(20)'!B42</f>
        <v>12832</v>
      </c>
      <c r="C43" s="101">
        <f>'６月(月間)'!C43-'[2]6月動向(20)'!C42</f>
        <v>10420</v>
      </c>
      <c r="D43" s="70">
        <f t="shared" si="7"/>
        <v>1.2314779270633398</v>
      </c>
      <c r="E43" s="85">
        <f t="shared" si="8"/>
        <v>2412</v>
      </c>
      <c r="F43" s="135">
        <f>'６月(月間)'!F43-'[2]6月動向(20)'!F42</f>
        <v>20507</v>
      </c>
      <c r="G43" s="135">
        <f>'６月(月間)'!G43-'[2]6月動向(20)'!G42</f>
        <v>17704</v>
      </c>
      <c r="H43" s="67">
        <f t="shared" si="9"/>
        <v>1.1583258020786262</v>
      </c>
      <c r="I43" s="79">
        <f t="shared" si="10"/>
        <v>2803</v>
      </c>
      <c r="J43" s="72">
        <f t="shared" si="11"/>
        <v>0.62573755303067247</v>
      </c>
      <c r="K43" s="72">
        <f t="shared" si="12"/>
        <v>0.58856755535472205</v>
      </c>
      <c r="L43" s="77">
        <f t="shared" si="13"/>
        <v>3.7169997675950417E-2</v>
      </c>
    </row>
    <row r="44" spans="1:12" x14ac:dyDescent="0.4">
      <c r="A44" s="202" t="s">
        <v>82</v>
      </c>
      <c r="B44" s="137">
        <f>'６月(月間)'!B44-'[2]6月動向(20)'!B43</f>
        <v>8566</v>
      </c>
      <c r="C44" s="136">
        <f>'６月(月間)'!C44-'[2]6月動向(20)'!C43</f>
        <v>6608</v>
      </c>
      <c r="D44" s="74">
        <f t="shared" si="7"/>
        <v>1.2963075060532687</v>
      </c>
      <c r="E44" s="85">
        <f t="shared" si="8"/>
        <v>1958</v>
      </c>
      <c r="F44" s="135">
        <f>'６月(月間)'!F44-'[2]6月動向(20)'!F43</f>
        <v>11090</v>
      </c>
      <c r="G44" s="135">
        <f>'６月(月間)'!G44-'[2]6月動向(20)'!G43</f>
        <v>9744</v>
      </c>
      <c r="H44" s="67">
        <f t="shared" si="9"/>
        <v>1.1381362889983579</v>
      </c>
      <c r="I44" s="79">
        <f t="shared" si="10"/>
        <v>1346</v>
      </c>
      <c r="J44" s="72">
        <f t="shared" si="11"/>
        <v>0.77240757439134355</v>
      </c>
      <c r="K44" s="72">
        <f t="shared" si="12"/>
        <v>0.67816091954022983</v>
      </c>
      <c r="L44" s="77">
        <f t="shared" si="13"/>
        <v>9.424665485111372E-2</v>
      </c>
    </row>
    <row r="45" spans="1:12" x14ac:dyDescent="0.4">
      <c r="A45" s="202" t="s">
        <v>80</v>
      </c>
      <c r="B45" s="135">
        <f>'６月(月間)'!B45-'[2]6月動向(20)'!B44</f>
        <v>1824</v>
      </c>
      <c r="C45" s="101">
        <f>'６月(月間)'!C45-'[2]6月動向(20)'!C44</f>
        <v>1053</v>
      </c>
      <c r="D45" s="72">
        <f t="shared" si="7"/>
        <v>1.7321937321937322</v>
      </c>
      <c r="E45" s="85">
        <f t="shared" si="8"/>
        <v>771</v>
      </c>
      <c r="F45" s="139">
        <f>'６月(月間)'!F45-'[2]6月動向(20)'!F44</f>
        <v>2790</v>
      </c>
      <c r="G45" s="139">
        <f>'６月(月間)'!G45-'[2]6月動向(20)'!G44</f>
        <v>2790</v>
      </c>
      <c r="H45" s="67">
        <f t="shared" si="9"/>
        <v>1</v>
      </c>
      <c r="I45" s="79">
        <f t="shared" si="10"/>
        <v>0</v>
      </c>
      <c r="J45" s="72">
        <f t="shared" si="11"/>
        <v>0.65376344086021509</v>
      </c>
      <c r="K45" s="72">
        <f t="shared" si="12"/>
        <v>0.3774193548387097</v>
      </c>
      <c r="L45" s="77">
        <f t="shared" si="13"/>
        <v>0.2763440860215054</v>
      </c>
    </row>
    <row r="46" spans="1:12" x14ac:dyDescent="0.4">
      <c r="A46" s="202" t="s">
        <v>148</v>
      </c>
      <c r="B46" s="137">
        <f>'６月(月間)'!B46-'[2]6月動向(20)'!B45</f>
        <v>0</v>
      </c>
      <c r="C46" s="136">
        <f>'６月(月間)'!C46-'[2]6月動向(20)'!C45</f>
        <v>0</v>
      </c>
      <c r="D46" s="70" t="e">
        <f t="shared" si="7"/>
        <v>#DIV/0!</v>
      </c>
      <c r="E46" s="85">
        <f t="shared" si="8"/>
        <v>0</v>
      </c>
      <c r="F46" s="137">
        <f>'６月(月間)'!F46-'[2]6月動向(20)'!F45</f>
        <v>0</v>
      </c>
      <c r="G46" s="135">
        <f>'６月(月間)'!G46-'[2]6月動向(20)'!G45</f>
        <v>0</v>
      </c>
      <c r="H46" s="67" t="e">
        <f t="shared" si="9"/>
        <v>#DIV/0!</v>
      </c>
      <c r="I46" s="79">
        <f t="shared" si="10"/>
        <v>0</v>
      </c>
      <c r="J46" s="72" t="e">
        <f t="shared" si="11"/>
        <v>#DIV/0!</v>
      </c>
      <c r="K46" s="72" t="e">
        <f t="shared" si="12"/>
        <v>#DIV/0!</v>
      </c>
      <c r="L46" s="77" t="e">
        <f t="shared" si="13"/>
        <v>#DIV/0!</v>
      </c>
    </row>
    <row r="47" spans="1:12" x14ac:dyDescent="0.4">
      <c r="A47" s="202" t="s">
        <v>79</v>
      </c>
      <c r="B47" s="135">
        <f>'６月(月間)'!B47-'[2]6月動向(20)'!B46</f>
        <v>2331</v>
      </c>
      <c r="C47" s="101">
        <f>'６月(月間)'!C47-'[2]6月動向(20)'!C46</f>
        <v>2111</v>
      </c>
      <c r="D47" s="70">
        <f t="shared" si="7"/>
        <v>1.1042160113690194</v>
      </c>
      <c r="E47" s="85">
        <f t="shared" si="8"/>
        <v>220</v>
      </c>
      <c r="F47" s="135">
        <f>'６月(月間)'!F47-'[2]6月動向(20)'!F46</f>
        <v>2790</v>
      </c>
      <c r="G47" s="135">
        <f>'６月(月間)'!G47-'[2]6月動向(20)'!G46</f>
        <v>2790</v>
      </c>
      <c r="H47" s="67">
        <f t="shared" si="9"/>
        <v>1</v>
      </c>
      <c r="I47" s="79">
        <f t="shared" si="10"/>
        <v>0</v>
      </c>
      <c r="J47" s="72">
        <f t="shared" si="11"/>
        <v>0.8354838709677419</v>
      </c>
      <c r="K47" s="72">
        <f t="shared" si="12"/>
        <v>0.75663082437275986</v>
      </c>
      <c r="L47" s="77">
        <f t="shared" si="13"/>
        <v>7.8853046594982046E-2</v>
      </c>
    </row>
    <row r="48" spans="1:12" x14ac:dyDescent="0.4">
      <c r="A48" s="203" t="s">
        <v>78</v>
      </c>
      <c r="B48" s="137">
        <f>'６月(月間)'!B48-'[2]6月動向(20)'!B47</f>
        <v>1323</v>
      </c>
      <c r="C48" s="136">
        <f>'６月(月間)'!C48-'[2]6月動向(20)'!C47</f>
        <v>1073</v>
      </c>
      <c r="D48" s="70">
        <f t="shared" si="7"/>
        <v>1.2329916123019571</v>
      </c>
      <c r="E48" s="85">
        <f t="shared" si="8"/>
        <v>250</v>
      </c>
      <c r="F48" s="135">
        <f>'６月(月間)'!F48-'[2]6月動向(20)'!F47</f>
        <v>2790</v>
      </c>
      <c r="G48" s="135">
        <f>'６月(月間)'!G48-'[2]6月動向(20)'!G47</f>
        <v>2790</v>
      </c>
      <c r="H48" s="67">
        <f t="shared" si="9"/>
        <v>1</v>
      </c>
      <c r="I48" s="79">
        <f t="shared" si="10"/>
        <v>0</v>
      </c>
      <c r="J48" s="72">
        <f t="shared" si="11"/>
        <v>0.47419354838709676</v>
      </c>
      <c r="K48" s="67">
        <f t="shared" si="12"/>
        <v>0.38458781362007166</v>
      </c>
      <c r="L48" s="66">
        <f t="shared" si="13"/>
        <v>8.9605734767025103E-2</v>
      </c>
    </row>
    <row r="49" spans="1:12" x14ac:dyDescent="0.4">
      <c r="A49" s="202" t="s">
        <v>147</v>
      </c>
      <c r="B49" s="135">
        <f>'６月(月間)'!B49-'[2]6月動向(20)'!B48</f>
        <v>1024</v>
      </c>
      <c r="C49" s="101">
        <f>'６月(月間)'!C49-'[2]6月動向(20)'!C48</f>
        <v>732</v>
      </c>
      <c r="D49" s="70">
        <f t="shared" si="7"/>
        <v>1.3989071038251366</v>
      </c>
      <c r="E49" s="79">
        <f t="shared" si="8"/>
        <v>292</v>
      </c>
      <c r="F49" s="139">
        <f>'６月(月間)'!F49-'[2]6月動向(20)'!F48</f>
        <v>1660</v>
      </c>
      <c r="G49" s="139">
        <f>'６月(月間)'!G49-'[2]6月動向(20)'!G48</f>
        <v>1688</v>
      </c>
      <c r="H49" s="67">
        <f t="shared" si="9"/>
        <v>0.98341232227488151</v>
      </c>
      <c r="I49" s="79">
        <f t="shared" si="10"/>
        <v>-28</v>
      </c>
      <c r="J49" s="72">
        <f t="shared" si="11"/>
        <v>0.61686746987951813</v>
      </c>
      <c r="K49" s="72">
        <f t="shared" si="12"/>
        <v>0.43364928909952605</v>
      </c>
      <c r="L49" s="77">
        <f t="shared" si="13"/>
        <v>0.18321818077999208</v>
      </c>
    </row>
    <row r="50" spans="1:12" x14ac:dyDescent="0.4">
      <c r="A50" s="202" t="s">
        <v>94</v>
      </c>
      <c r="B50" s="137">
        <f>'６月(月間)'!B50-'[2]6月動向(20)'!B49</f>
        <v>1808</v>
      </c>
      <c r="C50" s="136">
        <f>'６月(月間)'!C50-'[2]6月動向(20)'!C49</f>
        <v>1539</v>
      </c>
      <c r="D50" s="70">
        <f t="shared" si="7"/>
        <v>1.1747888239116309</v>
      </c>
      <c r="E50" s="79">
        <f t="shared" si="8"/>
        <v>269</v>
      </c>
      <c r="F50" s="137">
        <f>'６月(月間)'!F50-'[2]6月動向(20)'!F49</f>
        <v>2790</v>
      </c>
      <c r="G50" s="137">
        <f>'６月(月間)'!G50-'[2]6月動向(20)'!G49</f>
        <v>2790</v>
      </c>
      <c r="H50" s="72">
        <f t="shared" si="9"/>
        <v>1</v>
      </c>
      <c r="I50" s="79">
        <f t="shared" si="10"/>
        <v>0</v>
      </c>
      <c r="J50" s="72">
        <f t="shared" si="11"/>
        <v>0.64802867383512541</v>
      </c>
      <c r="K50" s="72">
        <f t="shared" si="12"/>
        <v>0.55161290322580647</v>
      </c>
      <c r="L50" s="77">
        <f t="shared" si="13"/>
        <v>9.641577060931894E-2</v>
      </c>
    </row>
    <row r="51" spans="1:12" x14ac:dyDescent="0.4">
      <c r="A51" s="202" t="s">
        <v>75</v>
      </c>
      <c r="B51" s="135">
        <f>'６月(月間)'!B51-'[2]6月動向(20)'!B50</f>
        <v>2570</v>
      </c>
      <c r="C51" s="101">
        <f>'６月(月間)'!C51-'[2]6月動向(20)'!C50</f>
        <v>2092</v>
      </c>
      <c r="D51" s="70">
        <f t="shared" si="7"/>
        <v>1.2284894837476099</v>
      </c>
      <c r="E51" s="79">
        <f t="shared" si="8"/>
        <v>478</v>
      </c>
      <c r="F51" s="135">
        <f>'６月(月間)'!F51-'[2]6月動向(20)'!F50</f>
        <v>3880</v>
      </c>
      <c r="G51" s="135">
        <f>'６月(月間)'!G51-'[2]6月動向(20)'!G50</f>
        <v>3850</v>
      </c>
      <c r="H51" s="72">
        <f t="shared" si="9"/>
        <v>1.0077922077922077</v>
      </c>
      <c r="I51" s="79">
        <f t="shared" si="10"/>
        <v>30</v>
      </c>
      <c r="J51" s="72">
        <f t="shared" si="11"/>
        <v>0.66237113402061853</v>
      </c>
      <c r="K51" s="72">
        <f t="shared" si="12"/>
        <v>0.5433766233766234</v>
      </c>
      <c r="L51" s="77">
        <f t="shared" si="13"/>
        <v>0.11899451064399513</v>
      </c>
    </row>
    <row r="52" spans="1:12" x14ac:dyDescent="0.4">
      <c r="A52" s="202" t="s">
        <v>77</v>
      </c>
      <c r="B52" s="137">
        <f>'６月(月間)'!B52-'[2]6月動向(20)'!B51</f>
        <v>741</v>
      </c>
      <c r="C52" s="136">
        <f>'６月(月間)'!C52-'[2]6月動向(20)'!C51</f>
        <v>756</v>
      </c>
      <c r="D52" s="70">
        <f t="shared" si="7"/>
        <v>0.98015873015873012</v>
      </c>
      <c r="E52" s="79">
        <f t="shared" si="8"/>
        <v>-15</v>
      </c>
      <c r="F52" s="135">
        <f>'６月(月間)'!F52-'[2]6月動向(20)'!F51</f>
        <v>1330</v>
      </c>
      <c r="G52" s="135">
        <f>'６月(月間)'!G52-'[2]6月動向(20)'!G51</f>
        <v>1260</v>
      </c>
      <c r="H52" s="72">
        <f t="shared" si="9"/>
        <v>1.0555555555555556</v>
      </c>
      <c r="I52" s="79">
        <f t="shared" si="10"/>
        <v>70</v>
      </c>
      <c r="J52" s="72">
        <f t="shared" si="11"/>
        <v>0.55714285714285716</v>
      </c>
      <c r="K52" s="72">
        <f t="shared" si="12"/>
        <v>0.6</v>
      </c>
      <c r="L52" s="77">
        <f t="shared" si="13"/>
        <v>-4.2857142857142816E-2</v>
      </c>
    </row>
    <row r="53" spans="1:12" x14ac:dyDescent="0.4">
      <c r="A53" s="202" t="s">
        <v>76</v>
      </c>
      <c r="B53" s="135">
        <f>'６月(月間)'!B53-'[2]6月動向(20)'!B52</f>
        <v>1155</v>
      </c>
      <c r="C53" s="101">
        <f>'６月(月間)'!C53-'[2]6月動向(20)'!C52</f>
        <v>884</v>
      </c>
      <c r="D53" s="70">
        <f t="shared" si="7"/>
        <v>1.3065610859728507</v>
      </c>
      <c r="E53" s="79">
        <f t="shared" si="8"/>
        <v>271</v>
      </c>
      <c r="F53" s="137">
        <f>'６月(月間)'!F53-'[2]6月動向(20)'!F52</f>
        <v>1660</v>
      </c>
      <c r="G53" s="137">
        <f>'６月(月間)'!G53-'[2]6月動向(20)'!G52</f>
        <v>1260</v>
      </c>
      <c r="H53" s="72">
        <f t="shared" si="9"/>
        <v>1.3174603174603174</v>
      </c>
      <c r="I53" s="79">
        <f t="shared" si="10"/>
        <v>400</v>
      </c>
      <c r="J53" s="72">
        <f t="shared" si="11"/>
        <v>0.69578313253012047</v>
      </c>
      <c r="K53" s="72">
        <f t="shared" si="12"/>
        <v>0.70158730158730154</v>
      </c>
      <c r="L53" s="77">
        <f t="shared" si="13"/>
        <v>-5.8041690571810634E-3</v>
      </c>
    </row>
    <row r="54" spans="1:12" x14ac:dyDescent="0.4">
      <c r="A54" s="202" t="s">
        <v>146</v>
      </c>
      <c r="B54" s="137">
        <f>'６月(月間)'!B54-'[2]6月動向(20)'!B53</f>
        <v>0</v>
      </c>
      <c r="C54" s="136">
        <f>'６月(月間)'!C54-'[2]6月動向(20)'!C53</f>
        <v>716</v>
      </c>
      <c r="D54" s="70">
        <f t="shared" si="7"/>
        <v>0</v>
      </c>
      <c r="E54" s="79">
        <f t="shared" si="8"/>
        <v>-716</v>
      </c>
      <c r="F54" s="135">
        <f>'６月(月間)'!F54-'[2]6月動向(20)'!F53</f>
        <v>0</v>
      </c>
      <c r="G54" s="135">
        <f>'６月(月間)'!G54-'[2]6月動向(20)'!G53</f>
        <v>1260</v>
      </c>
      <c r="H54" s="72">
        <f t="shared" si="9"/>
        <v>0</v>
      </c>
      <c r="I54" s="79">
        <f t="shared" si="10"/>
        <v>-1260</v>
      </c>
      <c r="J54" s="72" t="e">
        <f t="shared" si="11"/>
        <v>#DIV/0!</v>
      </c>
      <c r="K54" s="72">
        <f t="shared" si="12"/>
        <v>0.56825396825396823</v>
      </c>
      <c r="L54" s="77" t="e">
        <f t="shared" si="13"/>
        <v>#DIV/0!</v>
      </c>
    </row>
    <row r="55" spans="1:12" x14ac:dyDescent="0.4">
      <c r="A55" s="202" t="s">
        <v>145</v>
      </c>
      <c r="B55" s="135">
        <f>'６月(月間)'!B55-'[2]6月動向(20)'!B54</f>
        <v>0</v>
      </c>
      <c r="C55" s="101">
        <f>'６月(月間)'!C55-'[2]6月動向(20)'!C54</f>
        <v>1095</v>
      </c>
      <c r="D55" s="70">
        <f t="shared" si="7"/>
        <v>0</v>
      </c>
      <c r="E55" s="79">
        <f t="shared" si="8"/>
        <v>-1095</v>
      </c>
      <c r="F55" s="135">
        <f>'６月(月間)'!F55-'[2]6月動向(20)'!F54</f>
        <v>0</v>
      </c>
      <c r="G55" s="135">
        <f>'６月(月間)'!G55-'[2]6月動向(20)'!G54</f>
        <v>1260</v>
      </c>
      <c r="H55" s="72">
        <f t="shared" si="9"/>
        <v>0</v>
      </c>
      <c r="I55" s="79">
        <f t="shared" si="10"/>
        <v>-1260</v>
      </c>
      <c r="J55" s="72" t="e">
        <f t="shared" si="11"/>
        <v>#DIV/0!</v>
      </c>
      <c r="K55" s="72">
        <f t="shared" si="12"/>
        <v>0.86904761904761907</v>
      </c>
      <c r="L55" s="77" t="e">
        <f t="shared" si="13"/>
        <v>#DIV/0!</v>
      </c>
    </row>
    <row r="56" spans="1:12" x14ac:dyDescent="0.4">
      <c r="A56" s="202" t="s">
        <v>144</v>
      </c>
      <c r="B56" s="135">
        <f>'６月(月間)'!B56-'[2]6月動向(20)'!B55</f>
        <v>0</v>
      </c>
      <c r="C56" s="101">
        <f>'６月(月間)'!C56-'[2]6月動向(20)'!C55</f>
        <v>1099</v>
      </c>
      <c r="D56" s="70">
        <f t="shared" si="7"/>
        <v>0</v>
      </c>
      <c r="E56" s="79">
        <f t="shared" si="8"/>
        <v>-1099</v>
      </c>
      <c r="F56" s="139">
        <f>'６月(月間)'!F56-'[2]6月動向(20)'!F55</f>
        <v>0</v>
      </c>
      <c r="G56" s="139">
        <f>'６月(月間)'!G56-'[2]6月動向(20)'!G55</f>
        <v>1330</v>
      </c>
      <c r="H56" s="72">
        <f t="shared" si="9"/>
        <v>0</v>
      </c>
      <c r="I56" s="79">
        <f t="shared" si="10"/>
        <v>-1330</v>
      </c>
      <c r="J56" s="72" t="e">
        <f t="shared" si="11"/>
        <v>#DIV/0!</v>
      </c>
      <c r="K56" s="72">
        <f t="shared" si="12"/>
        <v>0.82631578947368423</v>
      </c>
      <c r="L56" s="77" t="e">
        <f t="shared" si="13"/>
        <v>#DIV/0!</v>
      </c>
    </row>
    <row r="57" spans="1:12" x14ac:dyDescent="0.4">
      <c r="A57" s="202" t="s">
        <v>143</v>
      </c>
      <c r="B57" s="135">
        <f>'６月(月間)'!B57-'[2]6月動向(20)'!B56</f>
        <v>0</v>
      </c>
      <c r="C57" s="101">
        <f>'６月(月間)'!C57-'[2]6月動向(20)'!C56</f>
        <v>1121</v>
      </c>
      <c r="D57" s="70">
        <f t="shared" si="7"/>
        <v>0</v>
      </c>
      <c r="E57" s="79">
        <f t="shared" si="8"/>
        <v>-1121</v>
      </c>
      <c r="F57" s="135">
        <f>'６月(月間)'!F57-'[2]6月動向(20)'!F56</f>
        <v>0</v>
      </c>
      <c r="G57" s="135">
        <f>'６月(月間)'!G57-'[2]6月動向(20)'!G56</f>
        <v>1260</v>
      </c>
      <c r="H57" s="70">
        <f t="shared" si="9"/>
        <v>0</v>
      </c>
      <c r="I57" s="79">
        <f t="shared" si="10"/>
        <v>-1260</v>
      </c>
      <c r="J57" s="72" t="e">
        <f t="shared" si="11"/>
        <v>#DIV/0!</v>
      </c>
      <c r="K57" s="72">
        <f t="shared" si="12"/>
        <v>0.88968253968253963</v>
      </c>
      <c r="L57" s="77" t="e">
        <f t="shared" si="13"/>
        <v>#DIV/0!</v>
      </c>
    </row>
    <row r="58" spans="1:12" x14ac:dyDescent="0.4">
      <c r="A58" s="201" t="s">
        <v>142</v>
      </c>
      <c r="B58" s="211">
        <f>'６月(月間)'!B58-'[2]6月動向(20)'!B57</f>
        <v>0</v>
      </c>
      <c r="C58" s="212">
        <f>'６月(月間)'!C58-'[2]6月動向(20)'!C57</f>
        <v>1231</v>
      </c>
      <c r="D58" s="151">
        <f t="shared" si="7"/>
        <v>0</v>
      </c>
      <c r="E58" s="84">
        <f t="shared" si="8"/>
        <v>-1231</v>
      </c>
      <c r="F58" s="211">
        <f>'６月(月間)'!F58-'[2]6月動向(20)'!F57</f>
        <v>0</v>
      </c>
      <c r="G58" s="211">
        <f>'６月(月間)'!G58-'[2]6月動向(20)'!G57</f>
        <v>1260</v>
      </c>
      <c r="H58" s="83">
        <f t="shared" si="9"/>
        <v>0</v>
      </c>
      <c r="I58" s="84">
        <f t="shared" si="10"/>
        <v>-1260</v>
      </c>
      <c r="J58" s="83" t="e">
        <f t="shared" si="11"/>
        <v>#DIV/0!</v>
      </c>
      <c r="K58" s="83">
        <f t="shared" si="12"/>
        <v>0.97698412698412695</v>
      </c>
      <c r="L58" s="82" t="e">
        <f t="shared" si="13"/>
        <v>#DIV/0!</v>
      </c>
    </row>
    <row r="59" spans="1:12" x14ac:dyDescent="0.4">
      <c r="A59" s="200" t="s">
        <v>93</v>
      </c>
      <c r="B59" s="134"/>
      <c r="C59" s="134"/>
      <c r="D59" s="132"/>
      <c r="E59" s="133"/>
      <c r="F59" s="134"/>
      <c r="G59" s="134"/>
      <c r="H59" s="132"/>
      <c r="I59" s="133"/>
      <c r="J59" s="132"/>
      <c r="K59" s="132"/>
      <c r="L59" s="131"/>
    </row>
    <row r="60" spans="1:12" x14ac:dyDescent="0.4">
      <c r="A60" s="199" t="s">
        <v>141</v>
      </c>
      <c r="B60" s="186"/>
      <c r="C60" s="185"/>
      <c r="D60" s="181"/>
      <c r="E60" s="182"/>
      <c r="F60" s="186"/>
      <c r="G60" s="185"/>
      <c r="H60" s="181"/>
      <c r="I60" s="182"/>
      <c r="J60" s="184"/>
      <c r="K60" s="184"/>
      <c r="L60" s="183"/>
    </row>
    <row r="61" spans="1:12" x14ac:dyDescent="0.4">
      <c r="C61" s="19"/>
      <c r="E61" s="50"/>
      <c r="G61" s="19"/>
      <c r="I61" s="50"/>
      <c r="K61" s="19"/>
    </row>
    <row r="62" spans="1:12" x14ac:dyDescent="0.4">
      <c r="C62" s="19"/>
      <c r="E62" s="50"/>
      <c r="G62" s="19"/>
      <c r="I62" s="50"/>
      <c r="K62" s="19"/>
    </row>
    <row r="63" spans="1:12" x14ac:dyDescent="0.4">
      <c r="C63" s="19"/>
      <c r="E63" s="50"/>
      <c r="G63" s="19"/>
      <c r="I63" s="50"/>
      <c r="K63" s="19"/>
    </row>
    <row r="64" spans="1:12" x14ac:dyDescent="0.4">
      <c r="C64" s="19"/>
      <c r="E64" s="50"/>
      <c r="G64" s="19"/>
      <c r="I64" s="50"/>
      <c r="K64" s="19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9'!A1" display="'h19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2007年6月下旬航空旅客輸送実績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65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.75" style="19" customWidth="1"/>
    <col min="2" max="3" width="11.25" style="50" customWidth="1"/>
    <col min="4" max="5" width="11.25" style="19" customWidth="1"/>
    <col min="6" max="7" width="11.25" style="50" customWidth="1"/>
    <col min="8" max="9" width="11.25" style="19" customWidth="1"/>
    <col min="10" max="11" width="11.25" style="50" customWidth="1"/>
    <col min="12" max="12" width="11.25" style="19" customWidth="1"/>
    <col min="13" max="13" width="9" style="19" bestFit="1" customWidth="1"/>
    <col min="14" max="14" width="6.5" style="19" bestFit="1" customWidth="1"/>
    <col min="15" max="16384" width="15.75" style="19"/>
  </cols>
  <sheetData>
    <row r="1" spans="1:46" s="1" customFormat="1" ht="17.25" customHeight="1" x14ac:dyDescent="0.4">
      <c r="A1" s="266" t="str">
        <f>'h19'!A1</f>
        <v>平成19年度</v>
      </c>
      <c r="B1" s="267"/>
      <c r="C1" s="267"/>
      <c r="D1" s="267"/>
      <c r="E1" s="268" t="str">
        <f ca="1">RIGHT(CELL("filename",$A$1),LEN(CELL("filename",$A$1))-FIND("]",CELL("filename",$A$1)))</f>
        <v>７月(月間)</v>
      </c>
      <c r="F1" s="269" t="s">
        <v>70</v>
      </c>
      <c r="G1" s="270"/>
      <c r="H1" s="270"/>
      <c r="I1" s="271"/>
      <c r="J1" s="270"/>
      <c r="K1" s="270"/>
      <c r="L1" s="271"/>
      <c r="M1" s="258"/>
      <c r="N1" s="258"/>
      <c r="O1" s="258"/>
      <c r="P1" s="258"/>
      <c r="Q1" s="258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</row>
    <row r="2" spans="1:46" x14ac:dyDescent="0.4">
      <c r="A2" s="240"/>
      <c r="B2" s="260" t="s">
        <v>89</v>
      </c>
      <c r="C2" s="261"/>
      <c r="D2" s="261"/>
      <c r="E2" s="262"/>
      <c r="F2" s="260" t="s">
        <v>175</v>
      </c>
      <c r="G2" s="261"/>
      <c r="H2" s="261"/>
      <c r="I2" s="262"/>
      <c r="J2" s="260" t="s">
        <v>174</v>
      </c>
      <c r="K2" s="261"/>
      <c r="L2" s="262"/>
    </row>
    <row r="3" spans="1:46" x14ac:dyDescent="0.4">
      <c r="A3" s="232"/>
      <c r="B3" s="235"/>
      <c r="C3" s="236"/>
      <c r="D3" s="236"/>
      <c r="E3" s="237"/>
      <c r="F3" s="235"/>
      <c r="G3" s="236"/>
      <c r="H3" s="236"/>
      <c r="I3" s="237"/>
      <c r="J3" s="235"/>
      <c r="K3" s="236"/>
      <c r="L3" s="237"/>
    </row>
    <row r="4" spans="1:46" x14ac:dyDescent="0.4">
      <c r="A4" s="232"/>
      <c r="B4" s="233" t="s">
        <v>107</v>
      </c>
      <c r="C4" s="233" t="s">
        <v>207</v>
      </c>
      <c r="D4" s="232" t="s">
        <v>88</v>
      </c>
      <c r="E4" s="232"/>
      <c r="F4" s="238" t="str">
        <f>+B4</f>
        <v>(07'7/1～31)</v>
      </c>
      <c r="G4" s="238" t="str">
        <f>+C4</f>
        <v>(06'7/1～31)</v>
      </c>
      <c r="H4" s="232" t="s">
        <v>88</v>
      </c>
      <c r="I4" s="232"/>
      <c r="J4" s="238" t="str">
        <f>+B4</f>
        <v>(07'7/1～31)</v>
      </c>
      <c r="K4" s="238" t="str">
        <f>+C4</f>
        <v>(06'7/1～31)</v>
      </c>
      <c r="L4" s="239" t="s">
        <v>86</v>
      </c>
    </row>
    <row r="5" spans="1:46" s="53" customFormat="1" x14ac:dyDescent="0.4">
      <c r="A5" s="232"/>
      <c r="B5" s="234"/>
      <c r="C5" s="234"/>
      <c r="D5" s="108" t="s">
        <v>87</v>
      </c>
      <c r="E5" s="108" t="s">
        <v>86</v>
      </c>
      <c r="F5" s="238"/>
      <c r="G5" s="238"/>
      <c r="H5" s="108" t="s">
        <v>87</v>
      </c>
      <c r="I5" s="108" t="s">
        <v>86</v>
      </c>
      <c r="J5" s="238"/>
      <c r="K5" s="238"/>
      <c r="L5" s="240"/>
    </row>
    <row r="6" spans="1:46" s="46" customFormat="1" x14ac:dyDescent="0.4">
      <c r="A6" s="200" t="s">
        <v>97</v>
      </c>
      <c r="B6" s="100">
        <f>+B7+B39+B61</f>
        <v>494397</v>
      </c>
      <c r="C6" s="100">
        <f>+C7+C39+C61</f>
        <v>494527</v>
      </c>
      <c r="D6" s="64">
        <f t="shared" ref="D6:D37" si="0">+B6/C6</f>
        <v>0.99973712254335967</v>
      </c>
      <c r="E6" s="65">
        <f t="shared" ref="E6:E37" si="1">+B6-C6</f>
        <v>-130</v>
      </c>
      <c r="F6" s="100">
        <f>+F7+F39+F61</f>
        <v>718509</v>
      </c>
      <c r="G6" s="100">
        <f>+G7+G39+G61</f>
        <v>726833</v>
      </c>
      <c r="H6" s="64">
        <f t="shared" ref="H6:H37" si="2">+F6/G6</f>
        <v>0.98854757557788375</v>
      </c>
      <c r="I6" s="65">
        <f t="shared" ref="I6:I37" si="3">+F6-G6</f>
        <v>-8324</v>
      </c>
      <c r="J6" s="64">
        <f t="shared" ref="J6:J37" si="4">+B6/F6</f>
        <v>0.6880874143538912</v>
      </c>
      <c r="K6" s="64">
        <f t="shared" ref="K6:K37" si="5">+C6/G6</f>
        <v>0.68038600338729804</v>
      </c>
      <c r="L6" s="78">
        <f t="shared" ref="L6:L37" si="6">+J6-K6</f>
        <v>7.7014109665931585E-3</v>
      </c>
    </row>
    <row r="7" spans="1:46" s="46" customFormat="1" x14ac:dyDescent="0.4">
      <c r="A7" s="200" t="s">
        <v>85</v>
      </c>
      <c r="B7" s="100">
        <f>+B8+B18+B36</f>
        <v>234754</v>
      </c>
      <c r="C7" s="100">
        <f>+C8+C18+C36</f>
        <v>248647</v>
      </c>
      <c r="D7" s="64">
        <f t="shared" si="0"/>
        <v>0.94412560778935595</v>
      </c>
      <c r="E7" s="65">
        <f t="shared" si="1"/>
        <v>-13893</v>
      </c>
      <c r="F7" s="100">
        <f>+F8+F18+F36</f>
        <v>337798</v>
      </c>
      <c r="G7" s="100">
        <f>+G8+G18+G36</f>
        <v>356665</v>
      </c>
      <c r="H7" s="64">
        <f t="shared" si="2"/>
        <v>0.94710162197019609</v>
      </c>
      <c r="I7" s="65">
        <f t="shared" si="3"/>
        <v>-18867</v>
      </c>
      <c r="J7" s="64">
        <f t="shared" si="4"/>
        <v>0.69495378895079307</v>
      </c>
      <c r="K7" s="64">
        <f t="shared" si="5"/>
        <v>0.69714437917934191</v>
      </c>
      <c r="L7" s="78">
        <f t="shared" si="6"/>
        <v>-2.1905902285488388E-3</v>
      </c>
    </row>
    <row r="8" spans="1:46" x14ac:dyDescent="0.4">
      <c r="A8" s="108" t="s">
        <v>92</v>
      </c>
      <c r="B8" s="106">
        <f>SUM(B9:B17)</f>
        <v>186203</v>
      </c>
      <c r="C8" s="106">
        <f>SUM(C9:C17)</f>
        <v>200186</v>
      </c>
      <c r="D8" s="76">
        <f t="shared" si="0"/>
        <v>0.93014996053670085</v>
      </c>
      <c r="E8" s="62">
        <f t="shared" si="1"/>
        <v>-13983</v>
      </c>
      <c r="F8" s="106">
        <f>SUM(F9:F17)</f>
        <v>267332</v>
      </c>
      <c r="G8" s="106">
        <f>SUM(G9:G17)</f>
        <v>288455</v>
      </c>
      <c r="H8" s="76">
        <f t="shared" si="2"/>
        <v>0.92677194016397701</v>
      </c>
      <c r="I8" s="62">
        <f t="shared" si="3"/>
        <v>-21123</v>
      </c>
      <c r="J8" s="76">
        <f t="shared" si="4"/>
        <v>0.69652342405697787</v>
      </c>
      <c r="K8" s="76">
        <f t="shared" si="5"/>
        <v>0.69399386386091422</v>
      </c>
      <c r="L8" s="75">
        <f t="shared" si="6"/>
        <v>2.5295601960636516E-3</v>
      </c>
    </row>
    <row r="9" spans="1:46" x14ac:dyDescent="0.4">
      <c r="A9" s="204" t="s">
        <v>83</v>
      </c>
      <c r="B9" s="163">
        <v>112965</v>
      </c>
      <c r="C9" s="163">
        <v>122950</v>
      </c>
      <c r="D9" s="70">
        <f t="shared" si="0"/>
        <v>0.91878812525416831</v>
      </c>
      <c r="E9" s="71">
        <f t="shared" si="1"/>
        <v>-9985</v>
      </c>
      <c r="F9" s="163">
        <v>151466</v>
      </c>
      <c r="G9" s="163">
        <v>161748</v>
      </c>
      <c r="H9" s="70">
        <f t="shared" si="2"/>
        <v>0.93643198061181587</v>
      </c>
      <c r="I9" s="71">
        <f t="shared" si="3"/>
        <v>-10282</v>
      </c>
      <c r="J9" s="70">
        <f t="shared" si="4"/>
        <v>0.74581094106928292</v>
      </c>
      <c r="K9" s="70">
        <f t="shared" si="5"/>
        <v>0.76013304646734425</v>
      </c>
      <c r="L9" s="69">
        <f t="shared" si="6"/>
        <v>-1.4322105398061336E-2</v>
      </c>
    </row>
    <row r="10" spans="1:46" x14ac:dyDescent="0.4">
      <c r="A10" s="202" t="s">
        <v>84</v>
      </c>
      <c r="B10" s="155">
        <v>15218</v>
      </c>
      <c r="C10" s="155">
        <v>13914</v>
      </c>
      <c r="D10" s="72">
        <f t="shared" si="0"/>
        <v>1.0937185568492167</v>
      </c>
      <c r="E10" s="59">
        <f t="shared" si="1"/>
        <v>1304</v>
      </c>
      <c r="F10" s="155">
        <v>19622</v>
      </c>
      <c r="G10" s="155">
        <v>16894</v>
      </c>
      <c r="H10" s="72">
        <f t="shared" si="2"/>
        <v>1.1614774476145378</v>
      </c>
      <c r="I10" s="59">
        <f t="shared" si="3"/>
        <v>2728</v>
      </c>
      <c r="J10" s="72">
        <f t="shared" si="4"/>
        <v>0.77555804709000098</v>
      </c>
      <c r="K10" s="72">
        <f t="shared" si="5"/>
        <v>0.82360601396945665</v>
      </c>
      <c r="L10" s="77">
        <f t="shared" si="6"/>
        <v>-4.8047966879455672E-2</v>
      </c>
    </row>
    <row r="11" spans="1:46" x14ac:dyDescent="0.4">
      <c r="A11" s="202" t="s">
        <v>172</v>
      </c>
      <c r="B11" s="155">
        <v>17435</v>
      </c>
      <c r="C11" s="155">
        <v>12206</v>
      </c>
      <c r="D11" s="72">
        <f t="shared" si="0"/>
        <v>1.4283958708831721</v>
      </c>
      <c r="E11" s="59">
        <f t="shared" si="1"/>
        <v>5229</v>
      </c>
      <c r="F11" s="155">
        <v>34816</v>
      </c>
      <c r="G11" s="155">
        <v>16414</v>
      </c>
      <c r="H11" s="72">
        <f t="shared" si="2"/>
        <v>2.1211161203850373</v>
      </c>
      <c r="I11" s="59">
        <f t="shared" si="3"/>
        <v>18402</v>
      </c>
      <c r="J11" s="72">
        <f t="shared" si="4"/>
        <v>0.50077550551470584</v>
      </c>
      <c r="K11" s="72">
        <f t="shared" si="5"/>
        <v>0.74363348361155113</v>
      </c>
      <c r="L11" s="77">
        <f t="shared" si="6"/>
        <v>-0.24285797809684528</v>
      </c>
    </row>
    <row r="12" spans="1:46" x14ac:dyDescent="0.4">
      <c r="A12" s="202" t="s">
        <v>81</v>
      </c>
      <c r="B12" s="155">
        <v>16381</v>
      </c>
      <c r="C12" s="155">
        <v>18223</v>
      </c>
      <c r="D12" s="72">
        <f t="shared" si="0"/>
        <v>0.89891894858146304</v>
      </c>
      <c r="E12" s="59">
        <f t="shared" si="1"/>
        <v>-1842</v>
      </c>
      <c r="F12" s="155">
        <v>21470</v>
      </c>
      <c r="G12" s="155">
        <v>28382</v>
      </c>
      <c r="H12" s="72">
        <f t="shared" si="2"/>
        <v>0.75646536537241915</v>
      </c>
      <c r="I12" s="59">
        <f t="shared" si="3"/>
        <v>-6912</v>
      </c>
      <c r="J12" s="72">
        <f t="shared" si="4"/>
        <v>0.76297158826269218</v>
      </c>
      <c r="K12" s="72">
        <f t="shared" si="5"/>
        <v>0.64206187019942218</v>
      </c>
      <c r="L12" s="77">
        <f t="shared" si="6"/>
        <v>0.12090971806327</v>
      </c>
    </row>
    <row r="13" spans="1:46" x14ac:dyDescent="0.4">
      <c r="A13" s="202" t="s">
        <v>82</v>
      </c>
      <c r="B13" s="155">
        <v>18020</v>
      </c>
      <c r="C13" s="155">
        <v>19394</v>
      </c>
      <c r="D13" s="72">
        <f t="shared" si="0"/>
        <v>0.9291533463957925</v>
      </c>
      <c r="E13" s="59">
        <f t="shared" si="1"/>
        <v>-1374</v>
      </c>
      <c r="F13" s="155">
        <v>32128</v>
      </c>
      <c r="G13" s="155">
        <v>33852</v>
      </c>
      <c r="H13" s="72">
        <f t="shared" si="2"/>
        <v>0.94907243294340071</v>
      </c>
      <c r="I13" s="59">
        <f t="shared" si="3"/>
        <v>-1724</v>
      </c>
      <c r="J13" s="72">
        <f t="shared" si="4"/>
        <v>0.56088147410358569</v>
      </c>
      <c r="K13" s="72">
        <f t="shared" si="5"/>
        <v>0.5729055890346213</v>
      </c>
      <c r="L13" s="77">
        <f t="shared" si="6"/>
        <v>-1.2024114931035612E-2</v>
      </c>
    </row>
    <row r="14" spans="1:46" x14ac:dyDescent="0.4">
      <c r="A14" s="202" t="s">
        <v>206</v>
      </c>
      <c r="B14" s="155">
        <v>0</v>
      </c>
      <c r="C14" s="154">
        <v>0</v>
      </c>
      <c r="D14" s="72" t="e">
        <f t="shared" si="0"/>
        <v>#DIV/0!</v>
      </c>
      <c r="E14" s="59">
        <f t="shared" si="1"/>
        <v>0</v>
      </c>
      <c r="F14" s="155">
        <v>0</v>
      </c>
      <c r="G14" s="155">
        <v>0</v>
      </c>
      <c r="H14" s="72" t="e">
        <f t="shared" si="2"/>
        <v>#DIV/0!</v>
      </c>
      <c r="I14" s="59">
        <f t="shared" si="3"/>
        <v>0</v>
      </c>
      <c r="J14" s="72" t="e">
        <f t="shared" si="4"/>
        <v>#DIV/0!</v>
      </c>
      <c r="K14" s="72" t="e">
        <f t="shared" si="5"/>
        <v>#DIV/0!</v>
      </c>
      <c r="L14" s="77" t="e">
        <f t="shared" si="6"/>
        <v>#DIV/0!</v>
      </c>
    </row>
    <row r="15" spans="1:46" x14ac:dyDescent="0.4">
      <c r="A15" s="205" t="s">
        <v>205</v>
      </c>
      <c r="B15" s="155">
        <v>0</v>
      </c>
      <c r="C15" s="154">
        <v>0</v>
      </c>
      <c r="D15" s="24" t="e">
        <f t="shared" si="0"/>
        <v>#DIV/0!</v>
      </c>
      <c r="E15" s="25">
        <f t="shared" si="1"/>
        <v>0</v>
      </c>
      <c r="F15" s="154">
        <v>0</v>
      </c>
      <c r="G15" s="154">
        <v>0</v>
      </c>
      <c r="H15" s="72" t="e">
        <f t="shared" si="2"/>
        <v>#DIV/0!</v>
      </c>
      <c r="I15" s="59">
        <f t="shared" si="3"/>
        <v>0</v>
      </c>
      <c r="J15" s="72" t="e">
        <f t="shared" si="4"/>
        <v>#DIV/0!</v>
      </c>
      <c r="K15" s="72" t="e">
        <f t="shared" si="5"/>
        <v>#DIV/0!</v>
      </c>
      <c r="L15" s="77" t="e">
        <f t="shared" si="6"/>
        <v>#DIV/0!</v>
      </c>
    </row>
    <row r="16" spans="1:46" s="16" customFormat="1" x14ac:dyDescent="0.4">
      <c r="A16" s="33" t="s">
        <v>204</v>
      </c>
      <c r="B16" s="154">
        <v>6184</v>
      </c>
      <c r="C16" s="154">
        <v>11551</v>
      </c>
      <c r="D16" s="24">
        <f t="shared" si="0"/>
        <v>0.53536490347156085</v>
      </c>
      <c r="E16" s="25">
        <f t="shared" si="1"/>
        <v>-5367</v>
      </c>
      <c r="F16" s="154">
        <v>7830</v>
      </c>
      <c r="G16" s="154">
        <v>23596</v>
      </c>
      <c r="H16" s="24">
        <f t="shared" si="2"/>
        <v>0.3318359043905747</v>
      </c>
      <c r="I16" s="37">
        <f t="shared" si="3"/>
        <v>-15766</v>
      </c>
      <c r="J16" s="24">
        <f t="shared" si="4"/>
        <v>0.78978288633461047</v>
      </c>
      <c r="K16" s="24">
        <f t="shared" si="5"/>
        <v>0.48953212408882862</v>
      </c>
      <c r="L16" s="23">
        <f t="shared" si="6"/>
        <v>0.30025076224578184</v>
      </c>
    </row>
    <row r="17" spans="1:12" s="16" customFormat="1" x14ac:dyDescent="0.4">
      <c r="A17" s="22" t="s">
        <v>169</v>
      </c>
      <c r="B17" s="164">
        <v>0</v>
      </c>
      <c r="C17" s="164">
        <v>1948</v>
      </c>
      <c r="D17" s="48">
        <f t="shared" si="0"/>
        <v>0</v>
      </c>
      <c r="E17" s="51">
        <f t="shared" si="1"/>
        <v>-1948</v>
      </c>
      <c r="F17" s="164">
        <v>0</v>
      </c>
      <c r="G17" s="164">
        <v>7569</v>
      </c>
      <c r="H17" s="48">
        <f t="shared" si="2"/>
        <v>0</v>
      </c>
      <c r="I17" s="51">
        <f t="shared" si="3"/>
        <v>-7569</v>
      </c>
      <c r="J17" s="48" t="e">
        <f t="shared" si="4"/>
        <v>#DIV/0!</v>
      </c>
      <c r="K17" s="48">
        <f t="shared" si="5"/>
        <v>0.25736557008851896</v>
      </c>
      <c r="L17" s="107" t="e">
        <f t="shared" si="6"/>
        <v>#DIV/0!</v>
      </c>
    </row>
    <row r="18" spans="1:12" x14ac:dyDescent="0.4">
      <c r="A18" s="108" t="s">
        <v>91</v>
      </c>
      <c r="B18" s="106">
        <f>SUM(B19:B35)</f>
        <v>45692</v>
      </c>
      <c r="C18" s="106">
        <f>SUM(C19:C35)</f>
        <v>45290</v>
      </c>
      <c r="D18" s="76">
        <f t="shared" si="0"/>
        <v>1.0088761315963788</v>
      </c>
      <c r="E18" s="62">
        <f t="shared" si="1"/>
        <v>402</v>
      </c>
      <c r="F18" s="106">
        <f>SUM(F19:F35)</f>
        <v>65195</v>
      </c>
      <c r="G18" s="106">
        <f>SUM(G19:G35)</f>
        <v>62867</v>
      </c>
      <c r="H18" s="76">
        <f t="shared" si="2"/>
        <v>1.0370305565718103</v>
      </c>
      <c r="I18" s="62">
        <f t="shared" si="3"/>
        <v>2328</v>
      </c>
      <c r="J18" s="76">
        <f t="shared" si="4"/>
        <v>0.70085129227701515</v>
      </c>
      <c r="K18" s="76">
        <f t="shared" si="5"/>
        <v>0.72040975392495266</v>
      </c>
      <c r="L18" s="75">
        <f t="shared" si="6"/>
        <v>-1.9558461647937508E-2</v>
      </c>
    </row>
    <row r="19" spans="1:12" x14ac:dyDescent="0.4">
      <c r="A19" s="204" t="s">
        <v>168</v>
      </c>
      <c r="B19" s="163">
        <v>2722</v>
      </c>
      <c r="C19" s="158">
        <v>3028</v>
      </c>
      <c r="D19" s="70">
        <f t="shared" si="0"/>
        <v>0.89894319682959045</v>
      </c>
      <c r="E19" s="71">
        <f t="shared" si="1"/>
        <v>-306</v>
      </c>
      <c r="F19" s="163">
        <v>4345</v>
      </c>
      <c r="G19" s="158">
        <v>4650</v>
      </c>
      <c r="H19" s="70">
        <f t="shared" si="2"/>
        <v>0.93440860215053767</v>
      </c>
      <c r="I19" s="71">
        <f t="shared" si="3"/>
        <v>-305</v>
      </c>
      <c r="J19" s="70">
        <f t="shared" si="4"/>
        <v>0.6264672036823935</v>
      </c>
      <c r="K19" s="70">
        <f t="shared" si="5"/>
        <v>0.65118279569892468</v>
      </c>
      <c r="L19" s="69">
        <f t="shared" si="6"/>
        <v>-2.4715592016531174E-2</v>
      </c>
    </row>
    <row r="20" spans="1:12" x14ac:dyDescent="0.4">
      <c r="A20" s="202" t="s">
        <v>150</v>
      </c>
      <c r="B20" s="155">
        <v>2319</v>
      </c>
      <c r="C20" s="154">
        <v>3487</v>
      </c>
      <c r="D20" s="72">
        <f t="shared" si="0"/>
        <v>0.66504158302265559</v>
      </c>
      <c r="E20" s="59">
        <f t="shared" si="1"/>
        <v>-1168</v>
      </c>
      <c r="F20" s="155">
        <v>4345</v>
      </c>
      <c r="G20" s="154">
        <v>4800</v>
      </c>
      <c r="H20" s="72">
        <f t="shared" si="2"/>
        <v>0.90520833333333328</v>
      </c>
      <c r="I20" s="59">
        <f t="shared" si="3"/>
        <v>-455</v>
      </c>
      <c r="J20" s="72">
        <f t="shared" si="4"/>
        <v>0.53371691599539706</v>
      </c>
      <c r="K20" s="72">
        <f t="shared" si="5"/>
        <v>0.72645833333333332</v>
      </c>
      <c r="L20" s="77">
        <f t="shared" si="6"/>
        <v>-0.19274141733793626</v>
      </c>
    </row>
    <row r="21" spans="1:12" x14ac:dyDescent="0.4">
      <c r="A21" s="202" t="s">
        <v>167</v>
      </c>
      <c r="B21" s="155">
        <v>2426</v>
      </c>
      <c r="C21" s="154">
        <v>2415</v>
      </c>
      <c r="D21" s="72">
        <f t="shared" si="0"/>
        <v>1.0045548654244307</v>
      </c>
      <c r="E21" s="59">
        <f t="shared" si="1"/>
        <v>11</v>
      </c>
      <c r="F21" s="155">
        <v>4075</v>
      </c>
      <c r="G21" s="154">
        <v>4365</v>
      </c>
      <c r="H21" s="72">
        <f t="shared" si="2"/>
        <v>0.93356242840778925</v>
      </c>
      <c r="I21" s="59">
        <f t="shared" si="3"/>
        <v>-290</v>
      </c>
      <c r="J21" s="72">
        <f t="shared" si="4"/>
        <v>0.59533742331288342</v>
      </c>
      <c r="K21" s="72">
        <f t="shared" si="5"/>
        <v>0.5532646048109966</v>
      </c>
      <c r="L21" s="77">
        <f t="shared" si="6"/>
        <v>4.2072818501886822E-2</v>
      </c>
    </row>
    <row r="22" spans="1:12" x14ac:dyDescent="0.4">
      <c r="A22" s="202" t="s">
        <v>166</v>
      </c>
      <c r="B22" s="155">
        <v>6099</v>
      </c>
      <c r="C22" s="154">
        <v>4250</v>
      </c>
      <c r="D22" s="72">
        <f t="shared" si="0"/>
        <v>1.4350588235294117</v>
      </c>
      <c r="E22" s="59">
        <f t="shared" si="1"/>
        <v>1849</v>
      </c>
      <c r="F22" s="155">
        <v>6420</v>
      </c>
      <c r="G22" s="154">
        <v>4551</v>
      </c>
      <c r="H22" s="72">
        <f t="shared" si="2"/>
        <v>1.4106789716545813</v>
      </c>
      <c r="I22" s="59">
        <f t="shared" si="3"/>
        <v>1869</v>
      </c>
      <c r="J22" s="72">
        <f t="shared" si="4"/>
        <v>0.95</v>
      </c>
      <c r="K22" s="72">
        <f t="shared" si="5"/>
        <v>0.93386068995825089</v>
      </c>
      <c r="L22" s="77">
        <f t="shared" si="6"/>
        <v>1.6139310041749066E-2</v>
      </c>
    </row>
    <row r="23" spans="1:12" x14ac:dyDescent="0.4">
      <c r="A23" s="202" t="s">
        <v>165</v>
      </c>
      <c r="B23" s="157">
        <v>5839</v>
      </c>
      <c r="C23" s="156">
        <v>5671</v>
      </c>
      <c r="D23" s="67">
        <f t="shared" si="0"/>
        <v>1.0296244048668666</v>
      </c>
      <c r="E23" s="58">
        <f t="shared" si="1"/>
        <v>168</v>
      </c>
      <c r="F23" s="157">
        <v>6759</v>
      </c>
      <c r="G23" s="156">
        <v>6660</v>
      </c>
      <c r="H23" s="67">
        <f t="shared" si="2"/>
        <v>1.0148648648648648</v>
      </c>
      <c r="I23" s="58">
        <f t="shared" si="3"/>
        <v>99</v>
      </c>
      <c r="J23" s="67">
        <f t="shared" si="4"/>
        <v>0.86388519011688114</v>
      </c>
      <c r="K23" s="67">
        <f t="shared" si="5"/>
        <v>0.8515015015015015</v>
      </c>
      <c r="L23" s="66">
        <f t="shared" si="6"/>
        <v>1.238368861537964E-2</v>
      </c>
    </row>
    <row r="24" spans="1:12" x14ac:dyDescent="0.4">
      <c r="A24" s="203" t="s">
        <v>164</v>
      </c>
      <c r="B24" s="155">
        <v>1363</v>
      </c>
      <c r="C24" s="154">
        <v>2515</v>
      </c>
      <c r="D24" s="72">
        <f t="shared" si="0"/>
        <v>0.541948310139165</v>
      </c>
      <c r="E24" s="59">
        <f t="shared" si="1"/>
        <v>-1152</v>
      </c>
      <c r="F24" s="155">
        <v>2660</v>
      </c>
      <c r="G24" s="154">
        <v>4495</v>
      </c>
      <c r="H24" s="72">
        <f t="shared" si="2"/>
        <v>0.59176863181312567</v>
      </c>
      <c r="I24" s="59">
        <f t="shared" si="3"/>
        <v>-1835</v>
      </c>
      <c r="J24" s="72">
        <f t="shared" si="4"/>
        <v>0.51240601503759398</v>
      </c>
      <c r="K24" s="72">
        <f t="shared" si="5"/>
        <v>0.55951056729699666</v>
      </c>
      <c r="L24" s="77">
        <f t="shared" si="6"/>
        <v>-4.7104552259402688E-2</v>
      </c>
    </row>
    <row r="25" spans="1:12" x14ac:dyDescent="0.4">
      <c r="A25" s="203" t="s">
        <v>163</v>
      </c>
      <c r="B25" s="155">
        <v>4168</v>
      </c>
      <c r="C25" s="154">
        <v>3319</v>
      </c>
      <c r="D25" s="72">
        <f t="shared" si="0"/>
        <v>1.2557999397408859</v>
      </c>
      <c r="E25" s="59">
        <f t="shared" si="1"/>
        <v>849</v>
      </c>
      <c r="F25" s="155">
        <v>4667</v>
      </c>
      <c r="G25" s="154">
        <v>4500</v>
      </c>
      <c r="H25" s="72">
        <f t="shared" si="2"/>
        <v>1.0371111111111111</v>
      </c>
      <c r="I25" s="59">
        <f t="shared" si="3"/>
        <v>167</v>
      </c>
      <c r="J25" s="72">
        <f t="shared" si="4"/>
        <v>0.89307906578101559</v>
      </c>
      <c r="K25" s="72">
        <f t="shared" si="5"/>
        <v>0.73755555555555552</v>
      </c>
      <c r="L25" s="77">
        <f t="shared" si="6"/>
        <v>0.15552351022546007</v>
      </c>
    </row>
    <row r="26" spans="1:12" x14ac:dyDescent="0.4">
      <c r="A26" s="202" t="s">
        <v>203</v>
      </c>
      <c r="B26" s="155">
        <v>3495</v>
      </c>
      <c r="C26" s="154">
        <v>0</v>
      </c>
      <c r="D26" s="72" t="e">
        <f t="shared" si="0"/>
        <v>#DIV/0!</v>
      </c>
      <c r="E26" s="59">
        <f t="shared" si="1"/>
        <v>3495</v>
      </c>
      <c r="F26" s="155">
        <v>4635</v>
      </c>
      <c r="G26" s="154">
        <v>0</v>
      </c>
      <c r="H26" s="72" t="e">
        <f t="shared" si="2"/>
        <v>#DIV/0!</v>
      </c>
      <c r="I26" s="59">
        <f t="shared" si="3"/>
        <v>4635</v>
      </c>
      <c r="J26" s="72">
        <f t="shared" si="4"/>
        <v>0.75404530744336573</v>
      </c>
      <c r="K26" s="72" t="e">
        <f t="shared" si="5"/>
        <v>#DIV/0!</v>
      </c>
      <c r="L26" s="77" t="e">
        <f t="shared" si="6"/>
        <v>#DIV/0!</v>
      </c>
    </row>
    <row r="27" spans="1:12" x14ac:dyDescent="0.4">
      <c r="A27" s="202" t="s">
        <v>202</v>
      </c>
      <c r="B27" s="155">
        <v>0</v>
      </c>
      <c r="C27" s="154">
        <v>3956</v>
      </c>
      <c r="D27" s="72">
        <f t="shared" si="0"/>
        <v>0</v>
      </c>
      <c r="E27" s="59">
        <f t="shared" si="1"/>
        <v>-3956</v>
      </c>
      <c r="F27" s="155">
        <v>0</v>
      </c>
      <c r="G27" s="154">
        <v>4500</v>
      </c>
      <c r="H27" s="72">
        <f t="shared" si="2"/>
        <v>0</v>
      </c>
      <c r="I27" s="59">
        <f t="shared" si="3"/>
        <v>-4500</v>
      </c>
      <c r="J27" s="72" t="e">
        <f t="shared" si="4"/>
        <v>#DIV/0!</v>
      </c>
      <c r="K27" s="72">
        <f t="shared" si="5"/>
        <v>0.87911111111111107</v>
      </c>
      <c r="L27" s="77" t="e">
        <f t="shared" si="6"/>
        <v>#DIV/0!</v>
      </c>
    </row>
    <row r="28" spans="1:12" x14ac:dyDescent="0.4">
      <c r="A28" s="202" t="s">
        <v>161</v>
      </c>
      <c r="B28" s="157">
        <v>1863</v>
      </c>
      <c r="C28" s="156">
        <v>1707</v>
      </c>
      <c r="D28" s="67">
        <f t="shared" si="0"/>
        <v>1.0913884007029877</v>
      </c>
      <c r="E28" s="58">
        <f t="shared" si="1"/>
        <v>156</v>
      </c>
      <c r="F28" s="157">
        <v>2562</v>
      </c>
      <c r="G28" s="156">
        <v>2584</v>
      </c>
      <c r="H28" s="67">
        <f t="shared" si="2"/>
        <v>0.99148606811145512</v>
      </c>
      <c r="I28" s="58">
        <f t="shared" si="3"/>
        <v>-22</v>
      </c>
      <c r="J28" s="67">
        <f t="shared" si="4"/>
        <v>0.72716627634660425</v>
      </c>
      <c r="K28" s="67">
        <f t="shared" si="5"/>
        <v>0.6606037151702786</v>
      </c>
      <c r="L28" s="66">
        <f t="shared" si="6"/>
        <v>6.6562561176325641E-2</v>
      </c>
    </row>
    <row r="29" spans="1:12" x14ac:dyDescent="0.4">
      <c r="A29" s="203" t="s">
        <v>160</v>
      </c>
      <c r="B29" s="155">
        <v>684</v>
      </c>
      <c r="C29" s="154">
        <v>1202</v>
      </c>
      <c r="D29" s="72">
        <f t="shared" si="0"/>
        <v>0.56905158069883532</v>
      </c>
      <c r="E29" s="59">
        <f t="shared" si="1"/>
        <v>-518</v>
      </c>
      <c r="F29" s="155">
        <v>1800</v>
      </c>
      <c r="G29" s="154">
        <v>2117</v>
      </c>
      <c r="H29" s="72">
        <f t="shared" si="2"/>
        <v>0.85025980160604631</v>
      </c>
      <c r="I29" s="59">
        <f t="shared" si="3"/>
        <v>-317</v>
      </c>
      <c r="J29" s="72">
        <f t="shared" si="4"/>
        <v>0.38</v>
      </c>
      <c r="K29" s="72">
        <f t="shared" si="5"/>
        <v>0.56778460085025984</v>
      </c>
      <c r="L29" s="77">
        <f t="shared" si="6"/>
        <v>-0.18778460085025983</v>
      </c>
    </row>
    <row r="30" spans="1:12" x14ac:dyDescent="0.4">
      <c r="A30" s="202" t="s">
        <v>159</v>
      </c>
      <c r="B30" s="155">
        <v>3670</v>
      </c>
      <c r="C30" s="154">
        <v>3828</v>
      </c>
      <c r="D30" s="72">
        <f t="shared" si="0"/>
        <v>0.95872518286311392</v>
      </c>
      <c r="E30" s="59">
        <f t="shared" si="1"/>
        <v>-158</v>
      </c>
      <c r="F30" s="155">
        <v>4490</v>
      </c>
      <c r="G30" s="154">
        <v>4795</v>
      </c>
      <c r="H30" s="72">
        <f t="shared" si="2"/>
        <v>0.93639207507820643</v>
      </c>
      <c r="I30" s="59">
        <f t="shared" si="3"/>
        <v>-305</v>
      </c>
      <c r="J30" s="72">
        <f t="shared" si="4"/>
        <v>0.81737193763919824</v>
      </c>
      <c r="K30" s="72">
        <f t="shared" si="5"/>
        <v>0.79833159541188736</v>
      </c>
      <c r="L30" s="77">
        <f t="shared" si="6"/>
        <v>1.904034222731088E-2</v>
      </c>
    </row>
    <row r="31" spans="1:12" x14ac:dyDescent="0.4">
      <c r="A31" s="203" t="s">
        <v>158</v>
      </c>
      <c r="B31" s="157">
        <v>2495</v>
      </c>
      <c r="C31" s="156">
        <v>2982</v>
      </c>
      <c r="D31" s="67">
        <f t="shared" si="0"/>
        <v>0.83668678739101277</v>
      </c>
      <c r="E31" s="58">
        <f t="shared" si="1"/>
        <v>-487</v>
      </c>
      <c r="F31" s="157">
        <v>4495</v>
      </c>
      <c r="G31" s="156">
        <v>4650</v>
      </c>
      <c r="H31" s="67">
        <f t="shared" si="2"/>
        <v>0.96666666666666667</v>
      </c>
      <c r="I31" s="58">
        <f t="shared" si="3"/>
        <v>-155</v>
      </c>
      <c r="J31" s="67">
        <f t="shared" si="4"/>
        <v>0.55506117908787544</v>
      </c>
      <c r="K31" s="67">
        <f t="shared" si="5"/>
        <v>0.64129032258064511</v>
      </c>
      <c r="L31" s="66">
        <f t="shared" si="6"/>
        <v>-8.6229143492769667E-2</v>
      </c>
    </row>
    <row r="32" spans="1:12" x14ac:dyDescent="0.4">
      <c r="A32" s="203" t="s">
        <v>157</v>
      </c>
      <c r="B32" s="157">
        <v>3611</v>
      </c>
      <c r="C32" s="156">
        <v>3937</v>
      </c>
      <c r="D32" s="67">
        <f t="shared" si="0"/>
        <v>0.91719583439166874</v>
      </c>
      <c r="E32" s="58">
        <f t="shared" si="1"/>
        <v>-326</v>
      </c>
      <c r="F32" s="157">
        <v>5257</v>
      </c>
      <c r="G32" s="156">
        <v>5550</v>
      </c>
      <c r="H32" s="67">
        <f t="shared" si="2"/>
        <v>0.94720720720720719</v>
      </c>
      <c r="I32" s="58">
        <f t="shared" si="3"/>
        <v>-293</v>
      </c>
      <c r="J32" s="67">
        <f t="shared" si="4"/>
        <v>0.68689366558873888</v>
      </c>
      <c r="K32" s="67">
        <f t="shared" si="5"/>
        <v>0.70936936936936934</v>
      </c>
      <c r="L32" s="66">
        <f t="shared" si="6"/>
        <v>-2.2475703780630463E-2</v>
      </c>
    </row>
    <row r="33" spans="1:12" x14ac:dyDescent="0.4">
      <c r="A33" s="202" t="s">
        <v>156</v>
      </c>
      <c r="B33" s="155">
        <v>0</v>
      </c>
      <c r="C33" s="154">
        <v>0</v>
      </c>
      <c r="D33" s="72" t="e">
        <f t="shared" si="0"/>
        <v>#DIV/0!</v>
      </c>
      <c r="E33" s="59">
        <f t="shared" si="1"/>
        <v>0</v>
      </c>
      <c r="F33" s="155">
        <v>0</v>
      </c>
      <c r="G33" s="154">
        <v>0</v>
      </c>
      <c r="H33" s="72" t="e">
        <f t="shared" si="2"/>
        <v>#DIV/0!</v>
      </c>
      <c r="I33" s="59">
        <f t="shared" si="3"/>
        <v>0</v>
      </c>
      <c r="J33" s="72" t="e">
        <f t="shared" si="4"/>
        <v>#DIV/0!</v>
      </c>
      <c r="K33" s="72" t="e">
        <f t="shared" si="5"/>
        <v>#DIV/0!</v>
      </c>
      <c r="L33" s="77" t="e">
        <f t="shared" si="6"/>
        <v>#DIV/0!</v>
      </c>
    </row>
    <row r="34" spans="1:12" x14ac:dyDescent="0.4">
      <c r="A34" s="205" t="s">
        <v>201</v>
      </c>
      <c r="B34" s="177">
        <v>2647</v>
      </c>
      <c r="C34" s="164">
        <v>2993</v>
      </c>
      <c r="D34" s="74">
        <f t="shared" si="0"/>
        <v>0.88439692616104248</v>
      </c>
      <c r="E34" s="59">
        <f t="shared" si="1"/>
        <v>-346</v>
      </c>
      <c r="F34" s="155">
        <v>4345</v>
      </c>
      <c r="G34" s="164">
        <v>4650</v>
      </c>
      <c r="H34" s="72">
        <f t="shared" si="2"/>
        <v>0.93440860215053767</v>
      </c>
      <c r="I34" s="59">
        <f t="shared" si="3"/>
        <v>-305</v>
      </c>
      <c r="J34" s="72">
        <f t="shared" si="4"/>
        <v>0.60920598388952818</v>
      </c>
      <c r="K34" s="72">
        <f t="shared" si="5"/>
        <v>0.64365591397849464</v>
      </c>
      <c r="L34" s="77">
        <f t="shared" si="6"/>
        <v>-3.4449930088966463E-2</v>
      </c>
    </row>
    <row r="35" spans="1:12" x14ac:dyDescent="0.4">
      <c r="A35" s="201" t="s">
        <v>200</v>
      </c>
      <c r="B35" s="155">
        <v>2291</v>
      </c>
      <c r="C35" s="154">
        <v>0</v>
      </c>
      <c r="D35" s="72" t="e">
        <f t="shared" si="0"/>
        <v>#DIV/0!</v>
      </c>
      <c r="E35" s="59">
        <f t="shared" si="1"/>
        <v>2291</v>
      </c>
      <c r="F35" s="155">
        <v>4340</v>
      </c>
      <c r="G35" s="154">
        <v>0</v>
      </c>
      <c r="H35" s="72" t="e">
        <f t="shared" si="2"/>
        <v>#DIV/0!</v>
      </c>
      <c r="I35" s="59">
        <f t="shared" si="3"/>
        <v>4340</v>
      </c>
      <c r="J35" s="72">
        <f t="shared" si="4"/>
        <v>0.52788018433179729</v>
      </c>
      <c r="K35" s="72" t="e">
        <f t="shared" si="5"/>
        <v>#DIV/0!</v>
      </c>
      <c r="L35" s="77" t="e">
        <f t="shared" si="6"/>
        <v>#DIV/0!</v>
      </c>
    </row>
    <row r="36" spans="1:12" x14ac:dyDescent="0.4">
      <c r="A36" s="108" t="s">
        <v>90</v>
      </c>
      <c r="B36" s="106">
        <f>SUM(B37:B38)</f>
        <v>2859</v>
      </c>
      <c r="C36" s="106">
        <f>SUM(C37:C38)</f>
        <v>3171</v>
      </c>
      <c r="D36" s="76">
        <f t="shared" si="0"/>
        <v>0.90160832544938507</v>
      </c>
      <c r="E36" s="62">
        <f t="shared" si="1"/>
        <v>-312</v>
      </c>
      <c r="F36" s="106">
        <f>SUM(F37:F38)</f>
        <v>5271</v>
      </c>
      <c r="G36" s="106">
        <f>SUM(G37:G38)</f>
        <v>5343</v>
      </c>
      <c r="H36" s="76">
        <f t="shared" si="2"/>
        <v>0.98652442448062883</v>
      </c>
      <c r="I36" s="62">
        <f t="shared" si="3"/>
        <v>-72</v>
      </c>
      <c r="J36" s="76">
        <f t="shared" si="4"/>
        <v>0.54240182128628345</v>
      </c>
      <c r="K36" s="76">
        <f t="shared" si="5"/>
        <v>0.59348680516563723</v>
      </c>
      <c r="L36" s="75">
        <f t="shared" si="6"/>
        <v>-5.1084983879353785E-2</v>
      </c>
    </row>
    <row r="37" spans="1:12" x14ac:dyDescent="0.4">
      <c r="A37" s="204" t="s">
        <v>154</v>
      </c>
      <c r="B37" s="163">
        <v>2196</v>
      </c>
      <c r="C37" s="158">
        <v>2386</v>
      </c>
      <c r="D37" s="70">
        <f t="shared" si="0"/>
        <v>0.9203688181056161</v>
      </c>
      <c r="E37" s="71">
        <f t="shared" si="1"/>
        <v>-190</v>
      </c>
      <c r="F37" s="163">
        <v>4101</v>
      </c>
      <c r="G37" s="158">
        <v>4134</v>
      </c>
      <c r="H37" s="70">
        <f t="shared" si="2"/>
        <v>0.9920174165457184</v>
      </c>
      <c r="I37" s="71">
        <f t="shared" si="3"/>
        <v>-33</v>
      </c>
      <c r="J37" s="70">
        <f t="shared" si="4"/>
        <v>0.53547915142648139</v>
      </c>
      <c r="K37" s="70">
        <f t="shared" si="5"/>
        <v>0.5771649733913885</v>
      </c>
      <c r="L37" s="69">
        <f t="shared" si="6"/>
        <v>-4.168582196490711E-2</v>
      </c>
    </row>
    <row r="38" spans="1:12" x14ac:dyDescent="0.4">
      <c r="A38" s="202" t="s">
        <v>153</v>
      </c>
      <c r="B38" s="155">
        <v>663</v>
      </c>
      <c r="C38" s="154">
        <v>785</v>
      </c>
      <c r="D38" s="72">
        <f t="shared" ref="D38:D63" si="7">+B38/C38</f>
        <v>0.84458598726114653</v>
      </c>
      <c r="E38" s="59">
        <f t="shared" ref="E38:E63" si="8">+B38-C38</f>
        <v>-122</v>
      </c>
      <c r="F38" s="155">
        <v>1170</v>
      </c>
      <c r="G38" s="154">
        <v>1209</v>
      </c>
      <c r="H38" s="72">
        <f t="shared" ref="H38:H63" si="9">+F38/G38</f>
        <v>0.967741935483871</v>
      </c>
      <c r="I38" s="59">
        <f t="shared" ref="I38:I63" si="10">+F38-G38</f>
        <v>-39</v>
      </c>
      <c r="J38" s="72">
        <f t="shared" ref="J38:J63" si="11">+B38/F38</f>
        <v>0.56666666666666665</v>
      </c>
      <c r="K38" s="72">
        <f t="shared" ref="K38:K63" si="12">+C38/G38</f>
        <v>0.64929693961952029</v>
      </c>
      <c r="L38" s="77">
        <f t="shared" ref="L38:L63" si="13">+J38-K38</f>
        <v>-8.2630272952853634E-2</v>
      </c>
    </row>
    <row r="39" spans="1:12" s="46" customFormat="1" x14ac:dyDescent="0.4">
      <c r="A39" s="200" t="s">
        <v>96</v>
      </c>
      <c r="B39" s="100">
        <f>SUM(B40:B60)</f>
        <v>240955</v>
      </c>
      <c r="C39" s="100">
        <f>SUM(C40:C60)</f>
        <v>243097</v>
      </c>
      <c r="D39" s="64">
        <f t="shared" si="7"/>
        <v>0.99118870245210755</v>
      </c>
      <c r="E39" s="65">
        <f t="shared" si="8"/>
        <v>-2142</v>
      </c>
      <c r="F39" s="100">
        <f>SUM(F40:F60)</f>
        <v>353651</v>
      </c>
      <c r="G39" s="100">
        <f>SUM(G40:G60)</f>
        <v>365425</v>
      </c>
      <c r="H39" s="64">
        <f t="shared" si="9"/>
        <v>0.96777998221249228</v>
      </c>
      <c r="I39" s="65">
        <f t="shared" si="10"/>
        <v>-11774</v>
      </c>
      <c r="J39" s="64">
        <f t="shared" si="11"/>
        <v>0.68133555397835721</v>
      </c>
      <c r="K39" s="64">
        <f t="shared" si="12"/>
        <v>0.66524457823082717</v>
      </c>
      <c r="L39" s="78">
        <f t="shared" si="13"/>
        <v>1.6090975747530045E-2</v>
      </c>
    </row>
    <row r="40" spans="1:12" x14ac:dyDescent="0.4">
      <c r="A40" s="202" t="s">
        <v>83</v>
      </c>
      <c r="B40" s="161">
        <v>107535</v>
      </c>
      <c r="C40" s="162">
        <v>104117</v>
      </c>
      <c r="D40" s="86">
        <f t="shared" si="7"/>
        <v>1.0328284526062026</v>
      </c>
      <c r="E40" s="58">
        <f t="shared" si="8"/>
        <v>3418</v>
      </c>
      <c r="F40" s="161">
        <v>135989</v>
      </c>
      <c r="G40" s="154">
        <v>133734</v>
      </c>
      <c r="H40" s="67">
        <f t="shared" si="9"/>
        <v>1.0168618302002483</v>
      </c>
      <c r="I40" s="59">
        <f t="shared" si="10"/>
        <v>2255</v>
      </c>
      <c r="J40" s="72">
        <f t="shared" si="11"/>
        <v>0.79076248814242334</v>
      </c>
      <c r="K40" s="72">
        <f t="shared" si="12"/>
        <v>0.77853799333004325</v>
      </c>
      <c r="L40" s="77">
        <f t="shared" si="13"/>
        <v>1.2224494812380082E-2</v>
      </c>
    </row>
    <row r="41" spans="1:12" x14ac:dyDescent="0.4">
      <c r="A41" s="202" t="s">
        <v>152</v>
      </c>
      <c r="B41" s="155">
        <v>4439</v>
      </c>
      <c r="C41" s="154">
        <v>0</v>
      </c>
      <c r="D41" s="70" t="e">
        <f t="shared" si="7"/>
        <v>#DIV/0!</v>
      </c>
      <c r="E41" s="58">
        <f t="shared" si="8"/>
        <v>4439</v>
      </c>
      <c r="F41" s="155">
        <v>6263</v>
      </c>
      <c r="G41" s="154">
        <v>0</v>
      </c>
      <c r="H41" s="67" t="e">
        <f t="shared" si="9"/>
        <v>#DIV/0!</v>
      </c>
      <c r="I41" s="59">
        <f t="shared" si="10"/>
        <v>6263</v>
      </c>
      <c r="J41" s="72">
        <f t="shared" si="11"/>
        <v>0.70876576720421525</v>
      </c>
      <c r="K41" s="72" t="e">
        <f t="shared" si="12"/>
        <v>#DIV/0!</v>
      </c>
      <c r="L41" s="77" t="e">
        <f t="shared" si="13"/>
        <v>#DIV/0!</v>
      </c>
    </row>
    <row r="42" spans="1:12" x14ac:dyDescent="0.4">
      <c r="A42" s="202" t="s">
        <v>151</v>
      </c>
      <c r="B42" s="155">
        <v>13610</v>
      </c>
      <c r="C42" s="154">
        <v>15678</v>
      </c>
      <c r="D42" s="70">
        <f t="shared" si="7"/>
        <v>0.86809542033422626</v>
      </c>
      <c r="E42" s="58">
        <f t="shared" si="8"/>
        <v>-2068</v>
      </c>
      <c r="F42" s="155">
        <v>17472</v>
      </c>
      <c r="G42" s="154">
        <v>23110</v>
      </c>
      <c r="H42" s="67">
        <f t="shared" si="9"/>
        <v>0.75603634790134144</v>
      </c>
      <c r="I42" s="59">
        <f t="shared" si="10"/>
        <v>-5638</v>
      </c>
      <c r="J42" s="72">
        <f t="shared" si="11"/>
        <v>0.77896062271062272</v>
      </c>
      <c r="K42" s="72">
        <f t="shared" si="12"/>
        <v>0.67840761575075725</v>
      </c>
      <c r="L42" s="77">
        <f t="shared" si="13"/>
        <v>0.10055300695986547</v>
      </c>
    </row>
    <row r="43" spans="1:12" x14ac:dyDescent="0.4">
      <c r="A43" s="202" t="s">
        <v>150</v>
      </c>
      <c r="B43" s="155">
        <v>16753</v>
      </c>
      <c r="C43" s="154">
        <v>21678</v>
      </c>
      <c r="D43" s="70">
        <f t="shared" si="7"/>
        <v>0.77281114493957004</v>
      </c>
      <c r="E43" s="58">
        <f t="shared" si="8"/>
        <v>-4925</v>
      </c>
      <c r="F43" s="155">
        <v>34537</v>
      </c>
      <c r="G43" s="154">
        <v>33046</v>
      </c>
      <c r="H43" s="67">
        <f t="shared" si="9"/>
        <v>1.0451189251346609</v>
      </c>
      <c r="I43" s="59">
        <f t="shared" si="10"/>
        <v>1491</v>
      </c>
      <c r="J43" s="72">
        <f t="shared" si="11"/>
        <v>0.4850739786316125</v>
      </c>
      <c r="K43" s="72">
        <f t="shared" si="12"/>
        <v>0.65599467409066148</v>
      </c>
      <c r="L43" s="77">
        <f t="shared" si="13"/>
        <v>-0.17092069545904898</v>
      </c>
    </row>
    <row r="44" spans="1:12" x14ac:dyDescent="0.4">
      <c r="A44" s="33" t="s">
        <v>149</v>
      </c>
      <c r="B44" s="155">
        <v>13417</v>
      </c>
      <c r="C44" s="154">
        <v>9299</v>
      </c>
      <c r="D44" s="70">
        <f t="shared" si="7"/>
        <v>1.4428433164856436</v>
      </c>
      <c r="E44" s="58">
        <f t="shared" si="8"/>
        <v>4118</v>
      </c>
      <c r="F44" s="155">
        <v>21440</v>
      </c>
      <c r="G44" s="154">
        <v>20491</v>
      </c>
      <c r="H44" s="67">
        <f t="shared" si="9"/>
        <v>1.0463130154702065</v>
      </c>
      <c r="I44" s="59">
        <f t="shared" si="10"/>
        <v>949</v>
      </c>
      <c r="J44" s="72">
        <f t="shared" si="11"/>
        <v>0.6257929104477612</v>
      </c>
      <c r="K44" s="72">
        <f t="shared" si="12"/>
        <v>0.45380898931238106</v>
      </c>
      <c r="L44" s="77">
        <f t="shared" si="13"/>
        <v>0.17198392113538014</v>
      </c>
    </row>
    <row r="45" spans="1:12" x14ac:dyDescent="0.4">
      <c r="A45" s="202" t="s">
        <v>81</v>
      </c>
      <c r="B45" s="155">
        <v>33750</v>
      </c>
      <c r="C45" s="154">
        <v>30608</v>
      </c>
      <c r="D45" s="70">
        <f t="shared" si="7"/>
        <v>1.1026529012023001</v>
      </c>
      <c r="E45" s="58">
        <f t="shared" si="8"/>
        <v>3142</v>
      </c>
      <c r="F45" s="155">
        <v>61231</v>
      </c>
      <c r="G45" s="154">
        <v>54868</v>
      </c>
      <c r="H45" s="67">
        <f t="shared" si="9"/>
        <v>1.1159692352555224</v>
      </c>
      <c r="I45" s="59">
        <f t="shared" si="10"/>
        <v>6363</v>
      </c>
      <c r="J45" s="72">
        <f t="shared" si="11"/>
        <v>0.55119138998219852</v>
      </c>
      <c r="K45" s="72">
        <f t="shared" si="12"/>
        <v>0.55784792593132604</v>
      </c>
      <c r="L45" s="77">
        <f t="shared" si="13"/>
        <v>-6.6565359491275178E-3</v>
      </c>
    </row>
    <row r="46" spans="1:12" x14ac:dyDescent="0.4">
      <c r="A46" s="202" t="s">
        <v>82</v>
      </c>
      <c r="B46" s="160">
        <v>24329</v>
      </c>
      <c r="C46" s="154">
        <v>19718</v>
      </c>
      <c r="D46" s="70">
        <f t="shared" si="7"/>
        <v>1.2338472461710113</v>
      </c>
      <c r="E46" s="58">
        <f t="shared" si="8"/>
        <v>4611</v>
      </c>
      <c r="F46" s="160">
        <v>32161</v>
      </c>
      <c r="G46" s="154">
        <v>31045</v>
      </c>
      <c r="H46" s="67">
        <f t="shared" si="9"/>
        <v>1.0359478176840071</v>
      </c>
      <c r="I46" s="59">
        <f t="shared" si="10"/>
        <v>1116</v>
      </c>
      <c r="J46" s="72">
        <f t="shared" si="11"/>
        <v>0.75647523397904293</v>
      </c>
      <c r="K46" s="72">
        <f t="shared" si="12"/>
        <v>0.63514253502979545</v>
      </c>
      <c r="L46" s="77">
        <f t="shared" si="13"/>
        <v>0.12133269894924748</v>
      </c>
    </row>
    <row r="47" spans="1:12" x14ac:dyDescent="0.4">
      <c r="A47" s="202" t="s">
        <v>80</v>
      </c>
      <c r="B47" s="159">
        <v>5248</v>
      </c>
      <c r="C47" s="154">
        <v>5055</v>
      </c>
      <c r="D47" s="70">
        <f t="shared" si="7"/>
        <v>1.0381800197823936</v>
      </c>
      <c r="E47" s="58">
        <f t="shared" si="8"/>
        <v>193</v>
      </c>
      <c r="F47" s="159">
        <v>8370</v>
      </c>
      <c r="G47" s="154">
        <v>8649</v>
      </c>
      <c r="H47" s="67">
        <f t="shared" si="9"/>
        <v>0.967741935483871</v>
      </c>
      <c r="I47" s="59">
        <f t="shared" si="10"/>
        <v>-279</v>
      </c>
      <c r="J47" s="72">
        <f t="shared" si="11"/>
        <v>0.62700119474313021</v>
      </c>
      <c r="K47" s="72">
        <f t="shared" si="12"/>
        <v>0.58446063128685399</v>
      </c>
      <c r="L47" s="77">
        <f t="shared" si="13"/>
        <v>4.2540563456276215E-2</v>
      </c>
    </row>
    <row r="48" spans="1:12" x14ac:dyDescent="0.4">
      <c r="A48" s="202" t="s">
        <v>148</v>
      </c>
      <c r="B48" s="155">
        <v>0</v>
      </c>
      <c r="C48" s="158">
        <v>0</v>
      </c>
      <c r="D48" s="70" t="e">
        <f t="shared" si="7"/>
        <v>#DIV/0!</v>
      </c>
      <c r="E48" s="58">
        <f t="shared" si="8"/>
        <v>0</v>
      </c>
      <c r="F48" s="155">
        <v>0</v>
      </c>
      <c r="G48" s="154">
        <v>0</v>
      </c>
      <c r="H48" s="67" t="e">
        <f t="shared" si="9"/>
        <v>#DIV/0!</v>
      </c>
      <c r="I48" s="59">
        <f t="shared" si="10"/>
        <v>0</v>
      </c>
      <c r="J48" s="72" t="e">
        <f t="shared" si="11"/>
        <v>#DIV/0!</v>
      </c>
      <c r="K48" s="72" t="e">
        <f t="shared" si="12"/>
        <v>#DIV/0!</v>
      </c>
      <c r="L48" s="77" t="e">
        <f t="shared" si="13"/>
        <v>#DIV/0!</v>
      </c>
    </row>
    <row r="49" spans="1:12" x14ac:dyDescent="0.4">
      <c r="A49" s="202" t="s">
        <v>79</v>
      </c>
      <c r="B49" s="157">
        <v>6405</v>
      </c>
      <c r="C49" s="154">
        <v>6173</v>
      </c>
      <c r="D49" s="70">
        <f t="shared" si="7"/>
        <v>1.037583022841406</v>
      </c>
      <c r="E49" s="58">
        <f t="shared" si="8"/>
        <v>232</v>
      </c>
      <c r="F49" s="157">
        <v>8091</v>
      </c>
      <c r="G49" s="154">
        <v>8370</v>
      </c>
      <c r="H49" s="67">
        <f t="shared" si="9"/>
        <v>0.96666666666666667</v>
      </c>
      <c r="I49" s="59">
        <f t="shared" si="10"/>
        <v>-279</v>
      </c>
      <c r="J49" s="72">
        <f t="shared" si="11"/>
        <v>0.79162031887282169</v>
      </c>
      <c r="K49" s="72">
        <f t="shared" si="12"/>
        <v>0.73751493428912784</v>
      </c>
      <c r="L49" s="77">
        <f t="shared" si="13"/>
        <v>5.410538458369385E-2</v>
      </c>
    </row>
    <row r="50" spans="1:12" x14ac:dyDescent="0.4">
      <c r="A50" s="203" t="s">
        <v>78</v>
      </c>
      <c r="B50" s="155">
        <v>4051</v>
      </c>
      <c r="C50" s="156">
        <v>3864</v>
      </c>
      <c r="D50" s="70">
        <f t="shared" si="7"/>
        <v>1.0483954451345756</v>
      </c>
      <c r="E50" s="58">
        <f t="shared" si="8"/>
        <v>187</v>
      </c>
      <c r="F50" s="155">
        <v>8370</v>
      </c>
      <c r="G50" s="154">
        <v>8649</v>
      </c>
      <c r="H50" s="67">
        <f t="shared" si="9"/>
        <v>0.967741935483871</v>
      </c>
      <c r="I50" s="59">
        <f t="shared" si="10"/>
        <v>-279</v>
      </c>
      <c r="J50" s="72">
        <f t="shared" si="11"/>
        <v>0.48399044205495817</v>
      </c>
      <c r="K50" s="67">
        <f t="shared" si="12"/>
        <v>0.44675685050294833</v>
      </c>
      <c r="L50" s="66">
        <f t="shared" si="13"/>
        <v>3.7233591552009837E-2</v>
      </c>
    </row>
    <row r="51" spans="1:12" x14ac:dyDescent="0.4">
      <c r="A51" s="202" t="s">
        <v>199</v>
      </c>
      <c r="B51" s="155">
        <v>0</v>
      </c>
      <c r="C51" s="154">
        <v>2245</v>
      </c>
      <c r="D51" s="70">
        <f t="shared" si="7"/>
        <v>0</v>
      </c>
      <c r="E51" s="59">
        <f t="shared" si="8"/>
        <v>-2245</v>
      </c>
      <c r="F51" s="155">
        <v>0</v>
      </c>
      <c r="G51" s="156">
        <v>5146</v>
      </c>
      <c r="H51" s="67">
        <f t="shared" si="9"/>
        <v>0</v>
      </c>
      <c r="I51" s="59">
        <f t="shared" si="10"/>
        <v>-5146</v>
      </c>
      <c r="J51" s="72" t="e">
        <f t="shared" si="11"/>
        <v>#DIV/0!</v>
      </c>
      <c r="K51" s="72">
        <f t="shared" si="12"/>
        <v>0.43626117372716672</v>
      </c>
      <c r="L51" s="77" t="e">
        <f t="shared" si="13"/>
        <v>#DIV/0!</v>
      </c>
    </row>
    <row r="52" spans="1:12" x14ac:dyDescent="0.4">
      <c r="A52" s="202" t="s">
        <v>94</v>
      </c>
      <c r="B52" s="155">
        <v>0</v>
      </c>
      <c r="C52" s="154">
        <v>0</v>
      </c>
      <c r="D52" s="70" t="e">
        <f t="shared" si="7"/>
        <v>#DIV/0!</v>
      </c>
      <c r="E52" s="59">
        <f t="shared" si="8"/>
        <v>0</v>
      </c>
      <c r="F52" s="155">
        <v>0</v>
      </c>
      <c r="G52" s="154">
        <v>0</v>
      </c>
      <c r="H52" s="72" t="e">
        <f t="shared" si="9"/>
        <v>#DIV/0!</v>
      </c>
      <c r="I52" s="59">
        <f t="shared" si="10"/>
        <v>0</v>
      </c>
      <c r="J52" s="72" t="e">
        <f t="shared" si="11"/>
        <v>#DIV/0!</v>
      </c>
      <c r="K52" s="72" t="e">
        <f t="shared" si="12"/>
        <v>#DIV/0!</v>
      </c>
      <c r="L52" s="77" t="e">
        <f t="shared" si="13"/>
        <v>#DIV/0!</v>
      </c>
    </row>
    <row r="53" spans="1:12" x14ac:dyDescent="0.4">
      <c r="A53" s="202" t="s">
        <v>75</v>
      </c>
      <c r="B53" s="155">
        <v>6624</v>
      </c>
      <c r="C53" s="154">
        <v>5906</v>
      </c>
      <c r="D53" s="70">
        <f t="shared" si="7"/>
        <v>1.1215712834405689</v>
      </c>
      <c r="E53" s="59">
        <f t="shared" si="8"/>
        <v>718</v>
      </c>
      <c r="F53" s="155">
        <v>11116</v>
      </c>
      <c r="G53" s="154">
        <v>11919</v>
      </c>
      <c r="H53" s="72">
        <f t="shared" si="9"/>
        <v>0.93262857622283746</v>
      </c>
      <c r="I53" s="59">
        <f t="shared" si="10"/>
        <v>-803</v>
      </c>
      <c r="J53" s="72">
        <f t="shared" si="11"/>
        <v>0.59589780496581501</v>
      </c>
      <c r="K53" s="72">
        <f t="shared" si="12"/>
        <v>0.49551136840338955</v>
      </c>
      <c r="L53" s="77">
        <f t="shared" si="13"/>
        <v>0.10038643656242546</v>
      </c>
    </row>
    <row r="54" spans="1:12" x14ac:dyDescent="0.4">
      <c r="A54" s="202" t="s">
        <v>77</v>
      </c>
      <c r="B54" s="155">
        <v>2385</v>
      </c>
      <c r="C54" s="154">
        <v>2371</v>
      </c>
      <c r="D54" s="70">
        <f t="shared" si="7"/>
        <v>1.0059046815689583</v>
      </c>
      <c r="E54" s="59">
        <f t="shared" si="8"/>
        <v>14</v>
      </c>
      <c r="F54" s="155">
        <v>3797</v>
      </c>
      <c r="G54" s="154">
        <v>3906</v>
      </c>
      <c r="H54" s="72">
        <f t="shared" si="9"/>
        <v>0.97209421402969787</v>
      </c>
      <c r="I54" s="59">
        <f t="shared" si="10"/>
        <v>-109</v>
      </c>
      <c r="J54" s="72">
        <f t="shared" si="11"/>
        <v>0.62812746905451677</v>
      </c>
      <c r="K54" s="72">
        <f t="shared" si="12"/>
        <v>0.60701484895033286</v>
      </c>
      <c r="L54" s="77">
        <f t="shared" si="13"/>
        <v>2.111262010418391E-2</v>
      </c>
    </row>
    <row r="55" spans="1:12" x14ac:dyDescent="0.4">
      <c r="A55" s="202" t="s">
        <v>76</v>
      </c>
      <c r="B55" s="155">
        <v>2409</v>
      </c>
      <c r="C55" s="154">
        <v>2176</v>
      </c>
      <c r="D55" s="70">
        <f t="shared" si="7"/>
        <v>1.107077205882353</v>
      </c>
      <c r="E55" s="59">
        <f t="shared" si="8"/>
        <v>233</v>
      </c>
      <c r="F55" s="155">
        <v>4814</v>
      </c>
      <c r="G55" s="154">
        <v>3906</v>
      </c>
      <c r="H55" s="72">
        <f t="shared" si="9"/>
        <v>1.232462877624168</v>
      </c>
      <c r="I55" s="59">
        <f t="shared" si="10"/>
        <v>908</v>
      </c>
      <c r="J55" s="72">
        <f t="shared" si="11"/>
        <v>0.50041545492314088</v>
      </c>
      <c r="K55" s="72">
        <f t="shared" si="12"/>
        <v>0.55709165386584747</v>
      </c>
      <c r="L55" s="77">
        <f t="shared" si="13"/>
        <v>-5.667619894270659E-2</v>
      </c>
    </row>
    <row r="56" spans="1:12" x14ac:dyDescent="0.4">
      <c r="A56" s="202" t="s">
        <v>146</v>
      </c>
      <c r="B56" s="155">
        <v>0</v>
      </c>
      <c r="C56" s="154">
        <v>1929</v>
      </c>
      <c r="D56" s="70">
        <f t="shared" si="7"/>
        <v>0</v>
      </c>
      <c r="E56" s="59">
        <f t="shared" si="8"/>
        <v>-1929</v>
      </c>
      <c r="F56" s="155">
        <v>0</v>
      </c>
      <c r="G56" s="154">
        <v>3654</v>
      </c>
      <c r="H56" s="72">
        <f t="shared" si="9"/>
        <v>0</v>
      </c>
      <c r="I56" s="59">
        <f t="shared" si="10"/>
        <v>-3654</v>
      </c>
      <c r="J56" s="72" t="e">
        <f t="shared" si="11"/>
        <v>#DIV/0!</v>
      </c>
      <c r="K56" s="72">
        <f t="shared" si="12"/>
        <v>0.52791461412151064</v>
      </c>
      <c r="L56" s="77" t="e">
        <f t="shared" si="13"/>
        <v>#DIV/0!</v>
      </c>
    </row>
    <row r="57" spans="1:12" x14ac:dyDescent="0.4">
      <c r="A57" s="202" t="s">
        <v>145</v>
      </c>
      <c r="B57" s="155">
        <v>0</v>
      </c>
      <c r="C57" s="154">
        <v>2961</v>
      </c>
      <c r="D57" s="70">
        <f t="shared" si="7"/>
        <v>0</v>
      </c>
      <c r="E57" s="59">
        <f t="shared" si="8"/>
        <v>-2961</v>
      </c>
      <c r="F57" s="155">
        <v>0</v>
      </c>
      <c r="G57" s="154">
        <v>3654</v>
      </c>
      <c r="H57" s="72">
        <f t="shared" si="9"/>
        <v>0</v>
      </c>
      <c r="I57" s="59">
        <f t="shared" si="10"/>
        <v>-3654</v>
      </c>
      <c r="J57" s="72" t="e">
        <f t="shared" si="11"/>
        <v>#DIV/0!</v>
      </c>
      <c r="K57" s="72">
        <f t="shared" si="12"/>
        <v>0.81034482758620685</v>
      </c>
      <c r="L57" s="77" t="e">
        <f t="shared" si="13"/>
        <v>#DIV/0!</v>
      </c>
    </row>
    <row r="58" spans="1:12" x14ac:dyDescent="0.4">
      <c r="A58" s="202" t="s">
        <v>144</v>
      </c>
      <c r="B58" s="155">
        <v>0</v>
      </c>
      <c r="C58" s="154">
        <v>2995</v>
      </c>
      <c r="D58" s="70">
        <f t="shared" si="7"/>
        <v>0</v>
      </c>
      <c r="E58" s="59">
        <f t="shared" si="8"/>
        <v>-2995</v>
      </c>
      <c r="F58" s="155">
        <v>0</v>
      </c>
      <c r="G58" s="154">
        <v>3963</v>
      </c>
      <c r="H58" s="72">
        <f t="shared" si="9"/>
        <v>0</v>
      </c>
      <c r="I58" s="59">
        <f t="shared" si="10"/>
        <v>-3963</v>
      </c>
      <c r="J58" s="72" t="e">
        <f t="shared" si="11"/>
        <v>#DIV/0!</v>
      </c>
      <c r="K58" s="72">
        <f t="shared" si="12"/>
        <v>0.75574060055513503</v>
      </c>
      <c r="L58" s="77" t="e">
        <f t="shared" si="13"/>
        <v>#DIV/0!</v>
      </c>
    </row>
    <row r="59" spans="1:12" x14ac:dyDescent="0.4">
      <c r="A59" s="202" t="s">
        <v>143</v>
      </c>
      <c r="B59" s="157">
        <v>0</v>
      </c>
      <c r="C59" s="154">
        <v>2975</v>
      </c>
      <c r="D59" s="70">
        <f t="shared" si="7"/>
        <v>0</v>
      </c>
      <c r="E59" s="59">
        <f t="shared" si="8"/>
        <v>-2975</v>
      </c>
      <c r="F59" s="157">
        <v>0</v>
      </c>
      <c r="G59" s="154">
        <v>3654</v>
      </c>
      <c r="H59" s="72">
        <f t="shared" si="9"/>
        <v>0</v>
      </c>
      <c r="I59" s="59">
        <f t="shared" si="10"/>
        <v>-3654</v>
      </c>
      <c r="J59" s="72" t="e">
        <f t="shared" si="11"/>
        <v>#DIV/0!</v>
      </c>
      <c r="K59" s="72">
        <f t="shared" si="12"/>
        <v>0.81417624521072796</v>
      </c>
      <c r="L59" s="77" t="e">
        <f t="shared" si="13"/>
        <v>#DIV/0!</v>
      </c>
    </row>
    <row r="60" spans="1:12" x14ac:dyDescent="0.4">
      <c r="A60" s="201" t="s">
        <v>142</v>
      </c>
      <c r="B60" s="152">
        <v>0</v>
      </c>
      <c r="C60" s="179">
        <v>3349</v>
      </c>
      <c r="D60" s="151">
        <f t="shared" si="7"/>
        <v>0</v>
      </c>
      <c r="E60" s="56">
        <f t="shared" si="8"/>
        <v>-3349</v>
      </c>
      <c r="F60" s="152">
        <v>0</v>
      </c>
      <c r="G60" s="179">
        <v>3661</v>
      </c>
      <c r="H60" s="83">
        <f t="shared" si="9"/>
        <v>0</v>
      </c>
      <c r="I60" s="56">
        <f t="shared" si="10"/>
        <v>-3661</v>
      </c>
      <c r="J60" s="83" t="e">
        <f t="shared" si="11"/>
        <v>#DIV/0!</v>
      </c>
      <c r="K60" s="83">
        <f t="shared" si="12"/>
        <v>0.91477738322862601</v>
      </c>
      <c r="L60" s="82" t="e">
        <f t="shared" si="13"/>
        <v>#DIV/0!</v>
      </c>
    </row>
    <row r="61" spans="1:12" x14ac:dyDescent="0.4">
      <c r="A61" s="200" t="s">
        <v>93</v>
      </c>
      <c r="B61" s="100">
        <f>B62+B63</f>
        <v>18688</v>
      </c>
      <c r="C61" s="100">
        <f>C62+C63</f>
        <v>2783</v>
      </c>
      <c r="D61" s="64">
        <f t="shared" si="7"/>
        <v>6.7150556952928495</v>
      </c>
      <c r="E61" s="65">
        <f t="shared" si="8"/>
        <v>15905</v>
      </c>
      <c r="F61" s="100">
        <f>F62+F63</f>
        <v>27060</v>
      </c>
      <c r="G61" s="100">
        <f>G62+G63</f>
        <v>4743</v>
      </c>
      <c r="H61" s="64">
        <f t="shared" si="9"/>
        <v>5.7052498418722326</v>
      </c>
      <c r="I61" s="65">
        <f t="shared" si="10"/>
        <v>22317</v>
      </c>
      <c r="J61" s="64">
        <f t="shared" si="11"/>
        <v>0.6906134515890614</v>
      </c>
      <c r="K61" s="64">
        <f t="shared" si="12"/>
        <v>0.5867594349567784</v>
      </c>
      <c r="L61" s="78">
        <f t="shared" si="13"/>
        <v>0.103854016632283</v>
      </c>
    </row>
    <row r="62" spans="1:12" x14ac:dyDescent="0.4">
      <c r="A62" s="213" t="s">
        <v>198</v>
      </c>
      <c r="B62" s="153">
        <v>15223</v>
      </c>
      <c r="C62" s="153">
        <v>2783</v>
      </c>
      <c r="D62" s="97">
        <f t="shared" si="7"/>
        <v>5.4699964067552997</v>
      </c>
      <c r="E62" s="96">
        <f t="shared" si="8"/>
        <v>12440</v>
      </c>
      <c r="F62" s="153">
        <v>18387</v>
      </c>
      <c r="G62" s="153">
        <v>4743</v>
      </c>
      <c r="H62" s="97">
        <f t="shared" si="9"/>
        <v>3.8766603415559771</v>
      </c>
      <c r="I62" s="96">
        <f t="shared" si="10"/>
        <v>13644</v>
      </c>
      <c r="J62" s="95">
        <f t="shared" si="11"/>
        <v>0.82792190134334043</v>
      </c>
      <c r="K62" s="95">
        <f t="shared" si="12"/>
        <v>0.5867594349567784</v>
      </c>
      <c r="L62" s="94">
        <f t="shared" si="13"/>
        <v>0.24116246638656202</v>
      </c>
    </row>
    <row r="63" spans="1:12" x14ac:dyDescent="0.4">
      <c r="A63" s="201" t="s">
        <v>197</v>
      </c>
      <c r="B63" s="152">
        <v>3465</v>
      </c>
      <c r="C63" s="152">
        <v>0</v>
      </c>
      <c r="D63" s="92" t="e">
        <f t="shared" si="7"/>
        <v>#DIV/0!</v>
      </c>
      <c r="E63" s="56">
        <f t="shared" si="8"/>
        <v>3465</v>
      </c>
      <c r="F63" s="152">
        <v>8673</v>
      </c>
      <c r="G63" s="152">
        <v>0</v>
      </c>
      <c r="H63" s="92" t="e">
        <f t="shared" si="9"/>
        <v>#DIV/0!</v>
      </c>
      <c r="I63" s="56">
        <f t="shared" si="10"/>
        <v>8673</v>
      </c>
      <c r="J63" s="91">
        <f t="shared" si="11"/>
        <v>0.39951573849878935</v>
      </c>
      <c r="K63" s="91" t="e">
        <f t="shared" si="12"/>
        <v>#DIV/0!</v>
      </c>
      <c r="L63" s="90" t="e">
        <f t="shared" si="13"/>
        <v>#DIV/0!</v>
      </c>
    </row>
    <row r="64" spans="1:12" x14ac:dyDescent="0.4">
      <c r="C64" s="19"/>
      <c r="E64" s="50"/>
      <c r="G64" s="19"/>
      <c r="I64" s="50"/>
      <c r="K64" s="19"/>
    </row>
    <row r="65" spans="3:11" x14ac:dyDescent="0.4">
      <c r="C65" s="19"/>
      <c r="E65" s="50"/>
      <c r="G65" s="19"/>
      <c r="I65" s="50"/>
      <c r="K65" s="19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9'!A1" display="'h19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2007年7月月間航空旅客輸送実績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6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9" bestFit="1" customWidth="1"/>
    <col min="2" max="3" width="11.25" style="50" customWidth="1"/>
    <col min="4" max="5" width="11.25" style="19" customWidth="1"/>
    <col min="6" max="7" width="11.25" style="50" customWidth="1"/>
    <col min="8" max="9" width="11.25" style="19" customWidth="1"/>
    <col min="10" max="11" width="11.25" style="50" customWidth="1"/>
    <col min="12" max="12" width="11.25" style="19" customWidth="1"/>
    <col min="13" max="13" width="9" style="19" customWidth="1"/>
    <col min="14" max="14" width="6.5" style="19" bestFit="1" customWidth="1"/>
    <col min="15" max="16384" width="15.75" style="19"/>
  </cols>
  <sheetData>
    <row r="1" spans="1:46" s="1" customFormat="1" ht="17.25" customHeight="1" x14ac:dyDescent="0.4">
      <c r="A1" s="266" t="str">
        <f>'h19'!A1</f>
        <v>平成19年度</v>
      </c>
      <c r="B1" s="267"/>
      <c r="C1" s="267"/>
      <c r="D1" s="267"/>
      <c r="E1" s="268" t="str">
        <f ca="1">RIGHT(CELL("filename",$A$1),LEN(CELL("filename",$A$1))-FIND("]",CELL("filename",$A$1)))</f>
        <v>７月(上旬)</v>
      </c>
      <c r="F1" s="269" t="s">
        <v>70</v>
      </c>
      <c r="G1" s="270"/>
      <c r="H1" s="270"/>
      <c r="I1" s="271"/>
      <c r="J1" s="270"/>
      <c r="K1" s="270"/>
      <c r="L1" s="271"/>
      <c r="M1" s="258"/>
      <c r="N1" s="258"/>
      <c r="O1" s="258"/>
      <c r="P1" s="258"/>
      <c r="Q1" s="258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</row>
    <row r="2" spans="1:46" x14ac:dyDescent="0.4">
      <c r="A2" s="240"/>
      <c r="B2" s="260" t="s">
        <v>89</v>
      </c>
      <c r="C2" s="261"/>
      <c r="D2" s="261"/>
      <c r="E2" s="262"/>
      <c r="F2" s="260" t="s">
        <v>175</v>
      </c>
      <c r="G2" s="261"/>
      <c r="H2" s="261"/>
      <c r="I2" s="262"/>
      <c r="J2" s="260" t="s">
        <v>174</v>
      </c>
      <c r="K2" s="261"/>
      <c r="L2" s="262"/>
    </row>
    <row r="3" spans="1:46" x14ac:dyDescent="0.4">
      <c r="A3" s="232"/>
      <c r="B3" s="235"/>
      <c r="C3" s="236"/>
      <c r="D3" s="236"/>
      <c r="E3" s="237"/>
      <c r="F3" s="235"/>
      <c r="G3" s="236"/>
      <c r="H3" s="236"/>
      <c r="I3" s="237"/>
      <c r="J3" s="235"/>
      <c r="K3" s="236"/>
      <c r="L3" s="237"/>
    </row>
    <row r="4" spans="1:46" x14ac:dyDescent="0.4">
      <c r="A4" s="232"/>
      <c r="B4" s="241" t="s">
        <v>108</v>
      </c>
      <c r="C4" s="233" t="s">
        <v>212</v>
      </c>
      <c r="D4" s="232" t="s">
        <v>88</v>
      </c>
      <c r="E4" s="232"/>
      <c r="F4" s="238" t="str">
        <f>+B4</f>
        <v>(07'7/1～10)</v>
      </c>
      <c r="G4" s="238" t="str">
        <f>+C4</f>
        <v>(06'7/1～10)</v>
      </c>
      <c r="H4" s="232" t="s">
        <v>88</v>
      </c>
      <c r="I4" s="232"/>
      <c r="J4" s="238" t="str">
        <f>+B4</f>
        <v>(07'7/1～10)</v>
      </c>
      <c r="K4" s="238" t="str">
        <f>+C4</f>
        <v>(06'7/1～10)</v>
      </c>
      <c r="L4" s="239" t="s">
        <v>86</v>
      </c>
    </row>
    <row r="5" spans="1:46" s="53" customFormat="1" x14ac:dyDescent="0.4">
      <c r="A5" s="232"/>
      <c r="B5" s="241"/>
      <c r="C5" s="234"/>
      <c r="D5" s="108" t="s">
        <v>87</v>
      </c>
      <c r="E5" s="108" t="s">
        <v>86</v>
      </c>
      <c r="F5" s="238"/>
      <c r="G5" s="238"/>
      <c r="H5" s="108" t="s">
        <v>87</v>
      </c>
      <c r="I5" s="108" t="s">
        <v>86</v>
      </c>
      <c r="J5" s="238"/>
      <c r="K5" s="238"/>
      <c r="L5" s="240"/>
    </row>
    <row r="6" spans="1:46" s="46" customFormat="1" x14ac:dyDescent="0.4">
      <c r="A6" s="200" t="s">
        <v>97</v>
      </c>
      <c r="B6" s="100">
        <f>+B7+B39+B61</f>
        <v>151956</v>
      </c>
      <c r="C6" s="100">
        <f>+C7+C39+C61</f>
        <v>142744</v>
      </c>
      <c r="D6" s="64">
        <f t="shared" ref="D6:D37" si="0">+B6/C6</f>
        <v>1.0645351118085524</v>
      </c>
      <c r="E6" s="65">
        <f t="shared" ref="E6:E37" si="1">+B6-C6</f>
        <v>9212</v>
      </c>
      <c r="F6" s="100">
        <f>+F7+F39+F61</f>
        <v>225614</v>
      </c>
      <c r="G6" s="100">
        <f>+G7+G39+G61</f>
        <v>227654</v>
      </c>
      <c r="H6" s="64">
        <f t="shared" ref="H6:H17" si="2">+F6/G6</f>
        <v>0.99103903291837614</v>
      </c>
      <c r="I6" s="65">
        <f t="shared" ref="I6:I20" si="3">+F6-G6</f>
        <v>-2040</v>
      </c>
      <c r="J6" s="64">
        <f t="shared" ref="J6:J37" si="4">+B6/F6</f>
        <v>0.67352203320715909</v>
      </c>
      <c r="K6" s="64">
        <f t="shared" ref="K6:K37" si="5">+C6/G6</f>
        <v>0.62702170838201832</v>
      </c>
      <c r="L6" s="78">
        <f t="shared" ref="L6:L37" si="6">+J6-K6</f>
        <v>4.6500324825140771E-2</v>
      </c>
    </row>
    <row r="7" spans="1:46" s="46" customFormat="1" x14ac:dyDescent="0.4">
      <c r="A7" s="200" t="s">
        <v>85</v>
      </c>
      <c r="B7" s="100">
        <f>B8+B18+B36</f>
        <v>75149</v>
      </c>
      <c r="C7" s="100">
        <f>C8+C18+C36</f>
        <v>71964</v>
      </c>
      <c r="D7" s="64">
        <f t="shared" si="0"/>
        <v>1.0442582402312268</v>
      </c>
      <c r="E7" s="65">
        <f t="shared" si="1"/>
        <v>3185</v>
      </c>
      <c r="F7" s="100">
        <f>F8+F18+F36</f>
        <v>109371</v>
      </c>
      <c r="G7" s="100">
        <f>G8+G18+G36</f>
        <v>111521</v>
      </c>
      <c r="H7" s="64">
        <f t="shared" si="2"/>
        <v>0.98072111978909804</v>
      </c>
      <c r="I7" s="65">
        <f t="shared" si="3"/>
        <v>-2150</v>
      </c>
      <c r="J7" s="64">
        <f t="shared" si="4"/>
        <v>0.68710169971930402</v>
      </c>
      <c r="K7" s="64">
        <f t="shared" si="5"/>
        <v>0.64529550488248855</v>
      </c>
      <c r="L7" s="78">
        <f t="shared" si="6"/>
        <v>4.1806194836815469E-2</v>
      </c>
    </row>
    <row r="8" spans="1:46" x14ac:dyDescent="0.4">
      <c r="A8" s="108" t="s">
        <v>92</v>
      </c>
      <c r="B8" s="106">
        <f>SUM(B9:B17)</f>
        <v>58541</v>
      </c>
      <c r="C8" s="106">
        <f>SUM(C9:C17)</f>
        <v>57770</v>
      </c>
      <c r="D8" s="76">
        <f t="shared" si="0"/>
        <v>1.0133460273498356</v>
      </c>
      <c r="E8" s="62">
        <f t="shared" si="1"/>
        <v>771</v>
      </c>
      <c r="F8" s="106">
        <f>SUM(F9:F17)</f>
        <v>87207</v>
      </c>
      <c r="G8" s="106">
        <f>SUM(G9:G17)</f>
        <v>90788</v>
      </c>
      <c r="H8" s="76">
        <f t="shared" si="2"/>
        <v>0.96055646120632687</v>
      </c>
      <c r="I8" s="62">
        <f t="shared" si="3"/>
        <v>-3581</v>
      </c>
      <c r="J8" s="76">
        <f t="shared" si="4"/>
        <v>0.67128785533271407</v>
      </c>
      <c r="K8" s="76">
        <f t="shared" si="5"/>
        <v>0.63631757500991315</v>
      </c>
      <c r="L8" s="75">
        <f t="shared" si="6"/>
        <v>3.4970280322800917E-2</v>
      </c>
    </row>
    <row r="9" spans="1:46" x14ac:dyDescent="0.4">
      <c r="A9" s="204" t="s">
        <v>83</v>
      </c>
      <c r="B9" s="163">
        <v>35110</v>
      </c>
      <c r="C9" s="163">
        <v>36641</v>
      </c>
      <c r="D9" s="70">
        <f t="shared" si="0"/>
        <v>0.95821620588957723</v>
      </c>
      <c r="E9" s="71">
        <f t="shared" si="1"/>
        <v>-1531</v>
      </c>
      <c r="F9" s="158">
        <v>49843</v>
      </c>
      <c r="G9" s="163">
        <v>51746</v>
      </c>
      <c r="H9" s="70">
        <f t="shared" si="2"/>
        <v>0.96322421056700036</v>
      </c>
      <c r="I9" s="71">
        <f t="shared" si="3"/>
        <v>-1903</v>
      </c>
      <c r="J9" s="70">
        <f t="shared" si="4"/>
        <v>0.70441185321910804</v>
      </c>
      <c r="K9" s="70">
        <f t="shared" si="5"/>
        <v>0.7080933791983921</v>
      </c>
      <c r="L9" s="69">
        <f t="shared" si="6"/>
        <v>-3.6815259792840616E-3</v>
      </c>
    </row>
    <row r="10" spans="1:46" x14ac:dyDescent="0.4">
      <c r="A10" s="202" t="s">
        <v>84</v>
      </c>
      <c r="B10" s="155">
        <v>4262</v>
      </c>
      <c r="C10" s="155">
        <v>3350</v>
      </c>
      <c r="D10" s="72">
        <f t="shared" si="0"/>
        <v>1.2722388059701493</v>
      </c>
      <c r="E10" s="59">
        <f t="shared" si="1"/>
        <v>912</v>
      </c>
      <c r="F10" s="154">
        <v>5000</v>
      </c>
      <c r="G10" s="155">
        <v>3928</v>
      </c>
      <c r="H10" s="72">
        <f t="shared" si="2"/>
        <v>1.2729124236252545</v>
      </c>
      <c r="I10" s="59">
        <f t="shared" si="3"/>
        <v>1072</v>
      </c>
      <c r="J10" s="72">
        <f t="shared" si="4"/>
        <v>0.85240000000000005</v>
      </c>
      <c r="K10" s="72">
        <f t="shared" si="5"/>
        <v>0.85285132382892059</v>
      </c>
      <c r="L10" s="77">
        <f t="shared" si="6"/>
        <v>-4.5132382892054679E-4</v>
      </c>
    </row>
    <row r="11" spans="1:46" x14ac:dyDescent="0.4">
      <c r="A11" s="202" t="s">
        <v>172</v>
      </c>
      <c r="B11" s="155">
        <v>6351</v>
      </c>
      <c r="C11" s="155">
        <v>3582</v>
      </c>
      <c r="D11" s="72">
        <f t="shared" si="0"/>
        <v>1.773031825795645</v>
      </c>
      <c r="E11" s="59">
        <f t="shared" si="1"/>
        <v>2769</v>
      </c>
      <c r="F11" s="154">
        <v>11670</v>
      </c>
      <c r="G11" s="155">
        <v>5220</v>
      </c>
      <c r="H11" s="72">
        <f t="shared" si="2"/>
        <v>2.235632183908046</v>
      </c>
      <c r="I11" s="59">
        <f t="shared" si="3"/>
        <v>6450</v>
      </c>
      <c r="J11" s="72">
        <f t="shared" si="4"/>
        <v>0.54421593830334192</v>
      </c>
      <c r="K11" s="72">
        <f t="shared" si="5"/>
        <v>0.68620689655172418</v>
      </c>
      <c r="L11" s="77">
        <f t="shared" si="6"/>
        <v>-0.14199095824838226</v>
      </c>
    </row>
    <row r="12" spans="1:46" x14ac:dyDescent="0.4">
      <c r="A12" s="202" t="s">
        <v>81</v>
      </c>
      <c r="B12" s="155">
        <v>5454</v>
      </c>
      <c r="C12" s="155">
        <v>5243</v>
      </c>
      <c r="D12" s="72">
        <f t="shared" si="0"/>
        <v>1.0402441350371925</v>
      </c>
      <c r="E12" s="59">
        <f t="shared" si="1"/>
        <v>211</v>
      </c>
      <c r="F12" s="154">
        <v>7250</v>
      </c>
      <c r="G12" s="155">
        <v>9285</v>
      </c>
      <c r="H12" s="72">
        <f t="shared" si="2"/>
        <v>0.78082929456112005</v>
      </c>
      <c r="I12" s="59">
        <f t="shared" si="3"/>
        <v>-2035</v>
      </c>
      <c r="J12" s="72">
        <f t="shared" si="4"/>
        <v>0.75227586206896546</v>
      </c>
      <c r="K12" s="72">
        <f t="shared" si="5"/>
        <v>0.56467420570813143</v>
      </c>
      <c r="L12" s="77">
        <f t="shared" si="6"/>
        <v>0.18760165636083403</v>
      </c>
    </row>
    <row r="13" spans="1:46" x14ac:dyDescent="0.4">
      <c r="A13" s="202" t="s">
        <v>82</v>
      </c>
      <c r="B13" s="155">
        <v>5278</v>
      </c>
      <c r="C13" s="155">
        <v>5335</v>
      </c>
      <c r="D13" s="72">
        <f t="shared" si="0"/>
        <v>0.98931583880037488</v>
      </c>
      <c r="E13" s="59">
        <f t="shared" si="1"/>
        <v>-57</v>
      </c>
      <c r="F13" s="154">
        <v>10834</v>
      </c>
      <c r="G13" s="155">
        <v>10920</v>
      </c>
      <c r="H13" s="72">
        <f t="shared" si="2"/>
        <v>0.99212454212454215</v>
      </c>
      <c r="I13" s="59">
        <f t="shared" si="3"/>
        <v>-86</v>
      </c>
      <c r="J13" s="72">
        <f t="shared" si="4"/>
        <v>0.48717002030644269</v>
      </c>
      <c r="K13" s="72">
        <f t="shared" si="5"/>
        <v>0.48855311355311354</v>
      </c>
      <c r="L13" s="77">
        <f t="shared" si="6"/>
        <v>-1.3830932466708523E-3</v>
      </c>
    </row>
    <row r="14" spans="1:46" x14ac:dyDescent="0.4">
      <c r="A14" s="202" t="s">
        <v>206</v>
      </c>
      <c r="B14" s="155">
        <v>0</v>
      </c>
      <c r="C14" s="155">
        <v>0</v>
      </c>
      <c r="D14" s="72" t="e">
        <f t="shared" si="0"/>
        <v>#DIV/0!</v>
      </c>
      <c r="E14" s="59">
        <f t="shared" si="1"/>
        <v>0</v>
      </c>
      <c r="F14" s="154">
        <v>0</v>
      </c>
      <c r="G14" s="155">
        <v>0</v>
      </c>
      <c r="H14" s="72" t="e">
        <f t="shared" si="2"/>
        <v>#DIV/0!</v>
      </c>
      <c r="I14" s="59">
        <f t="shared" si="3"/>
        <v>0</v>
      </c>
      <c r="J14" s="72" t="e">
        <f t="shared" si="4"/>
        <v>#DIV/0!</v>
      </c>
      <c r="K14" s="72" t="e">
        <f t="shared" si="5"/>
        <v>#DIV/0!</v>
      </c>
      <c r="L14" s="77" t="e">
        <f t="shared" si="6"/>
        <v>#DIV/0!</v>
      </c>
    </row>
    <row r="15" spans="1:46" x14ac:dyDescent="0.4">
      <c r="A15" s="205" t="s">
        <v>205</v>
      </c>
      <c r="B15" s="155">
        <v>0</v>
      </c>
      <c r="C15" s="155">
        <v>0</v>
      </c>
      <c r="D15" s="72" t="e">
        <f t="shared" si="0"/>
        <v>#DIV/0!</v>
      </c>
      <c r="E15" s="73">
        <f t="shared" si="1"/>
        <v>0</v>
      </c>
      <c r="F15" s="154">
        <v>0</v>
      </c>
      <c r="G15" s="177">
        <v>0</v>
      </c>
      <c r="H15" s="70" t="e">
        <f t="shared" si="2"/>
        <v>#DIV/0!</v>
      </c>
      <c r="I15" s="71">
        <f t="shared" si="3"/>
        <v>0</v>
      </c>
      <c r="J15" s="74" t="e">
        <f t="shared" si="4"/>
        <v>#DIV/0!</v>
      </c>
      <c r="K15" s="72" t="e">
        <f t="shared" si="5"/>
        <v>#DIV/0!</v>
      </c>
      <c r="L15" s="77" t="e">
        <f t="shared" si="6"/>
        <v>#DIV/0!</v>
      </c>
    </row>
    <row r="16" spans="1:46" x14ac:dyDescent="0.4">
      <c r="A16" s="33" t="s">
        <v>149</v>
      </c>
      <c r="B16" s="164">
        <v>2086</v>
      </c>
      <c r="C16" s="164">
        <v>3160</v>
      </c>
      <c r="D16" s="74">
        <f t="shared" si="0"/>
        <v>0.66012658227848098</v>
      </c>
      <c r="E16" s="59">
        <f t="shared" si="1"/>
        <v>-1074</v>
      </c>
      <c r="F16" s="164">
        <v>2610</v>
      </c>
      <c r="G16" s="156">
        <v>7340</v>
      </c>
      <c r="H16" s="70">
        <f t="shared" si="2"/>
        <v>0.35558583106267028</v>
      </c>
      <c r="I16" s="71">
        <f t="shared" si="3"/>
        <v>-4730</v>
      </c>
      <c r="J16" s="74">
        <f t="shared" si="4"/>
        <v>0.79923371647509578</v>
      </c>
      <c r="K16" s="72">
        <f t="shared" si="5"/>
        <v>0.4305177111716621</v>
      </c>
      <c r="L16" s="77">
        <f t="shared" si="6"/>
        <v>0.36871600530343368</v>
      </c>
    </row>
    <row r="17" spans="1:12" x14ac:dyDescent="0.4">
      <c r="A17" s="22" t="s">
        <v>177</v>
      </c>
      <c r="B17" s="179">
        <v>0</v>
      </c>
      <c r="C17" s="179">
        <v>459</v>
      </c>
      <c r="D17" s="83">
        <f t="shared" si="0"/>
        <v>0</v>
      </c>
      <c r="E17" s="73">
        <f t="shared" si="1"/>
        <v>-459</v>
      </c>
      <c r="F17" s="179">
        <v>0</v>
      </c>
      <c r="G17" s="179">
        <v>2349</v>
      </c>
      <c r="H17" s="70">
        <f t="shared" si="2"/>
        <v>0</v>
      </c>
      <c r="I17" s="71">
        <f t="shared" si="3"/>
        <v>-2349</v>
      </c>
      <c r="J17" s="74" t="e">
        <f t="shared" si="4"/>
        <v>#DIV/0!</v>
      </c>
      <c r="K17" s="72">
        <f t="shared" si="5"/>
        <v>0.19540229885057472</v>
      </c>
      <c r="L17" s="77" t="e">
        <f t="shared" si="6"/>
        <v>#DIV/0!</v>
      </c>
    </row>
    <row r="18" spans="1:12" x14ac:dyDescent="0.4">
      <c r="A18" s="108" t="s">
        <v>91</v>
      </c>
      <c r="B18" s="106">
        <f>SUM(B19:B35)</f>
        <v>15701</v>
      </c>
      <c r="C18" s="106">
        <f>SUM(C19:C35)</f>
        <v>13416</v>
      </c>
      <c r="D18" s="76">
        <f t="shared" si="0"/>
        <v>1.170319022063208</v>
      </c>
      <c r="E18" s="62">
        <f t="shared" si="1"/>
        <v>2285</v>
      </c>
      <c r="F18" s="106">
        <f>SUM(F19:F35)</f>
        <v>20760</v>
      </c>
      <c r="G18" s="106">
        <f>SUM(G19:G35)</f>
        <v>19407</v>
      </c>
      <c r="H18" s="76">
        <v>0</v>
      </c>
      <c r="I18" s="62">
        <f t="shared" si="3"/>
        <v>1353</v>
      </c>
      <c r="J18" s="76">
        <f t="shared" si="4"/>
        <v>0.75631021194605008</v>
      </c>
      <c r="K18" s="76">
        <f t="shared" si="5"/>
        <v>0.69129695470706443</v>
      </c>
      <c r="L18" s="75">
        <f t="shared" si="6"/>
        <v>6.5013257238985656E-2</v>
      </c>
    </row>
    <row r="19" spans="1:12" x14ac:dyDescent="0.4">
      <c r="A19" s="204" t="s">
        <v>168</v>
      </c>
      <c r="B19" s="163">
        <v>1012</v>
      </c>
      <c r="C19" s="155">
        <v>925</v>
      </c>
      <c r="D19" s="72">
        <f t="shared" si="0"/>
        <v>1.094054054054054</v>
      </c>
      <c r="E19" s="59">
        <f t="shared" si="1"/>
        <v>87</v>
      </c>
      <c r="F19" s="163">
        <v>1500</v>
      </c>
      <c r="G19" s="163">
        <v>1350</v>
      </c>
      <c r="H19" s="72">
        <f t="shared" ref="H19:H40" si="7">+F19/G19</f>
        <v>1.1111111111111112</v>
      </c>
      <c r="I19" s="59">
        <f t="shared" si="3"/>
        <v>150</v>
      </c>
      <c r="J19" s="72">
        <f t="shared" si="4"/>
        <v>0.67466666666666664</v>
      </c>
      <c r="K19" s="72">
        <f t="shared" si="5"/>
        <v>0.68518518518518523</v>
      </c>
      <c r="L19" s="69">
        <f t="shared" si="6"/>
        <v>-1.0518518518518594E-2</v>
      </c>
    </row>
    <row r="20" spans="1:12" x14ac:dyDescent="0.4">
      <c r="A20" s="202" t="s">
        <v>150</v>
      </c>
      <c r="B20" s="155">
        <v>852</v>
      </c>
      <c r="C20" s="209">
        <v>1110</v>
      </c>
      <c r="D20" s="72">
        <f t="shared" si="0"/>
        <v>0.76756756756756761</v>
      </c>
      <c r="E20" s="59">
        <f t="shared" si="1"/>
        <v>-258</v>
      </c>
      <c r="F20" s="155">
        <v>1500</v>
      </c>
      <c r="G20" s="155">
        <v>1500</v>
      </c>
      <c r="H20" s="72">
        <f t="shared" si="7"/>
        <v>1</v>
      </c>
      <c r="I20" s="59">
        <f t="shared" si="3"/>
        <v>0</v>
      </c>
      <c r="J20" s="67">
        <f t="shared" si="4"/>
        <v>0.56799999999999995</v>
      </c>
      <c r="K20" s="72">
        <f t="shared" si="5"/>
        <v>0.74</v>
      </c>
      <c r="L20" s="77">
        <f t="shared" si="6"/>
        <v>-0.17200000000000004</v>
      </c>
    </row>
    <row r="21" spans="1:12" x14ac:dyDescent="0.4">
      <c r="A21" s="202" t="s">
        <v>167</v>
      </c>
      <c r="B21" s="155">
        <v>720</v>
      </c>
      <c r="C21" s="155">
        <v>660</v>
      </c>
      <c r="D21" s="72">
        <f t="shared" si="0"/>
        <v>1.0909090909090908</v>
      </c>
      <c r="E21" s="59">
        <f t="shared" si="1"/>
        <v>60</v>
      </c>
      <c r="F21" s="155">
        <v>1305</v>
      </c>
      <c r="G21" s="155">
        <v>1455</v>
      </c>
      <c r="H21" s="67">
        <f t="shared" si="7"/>
        <v>0.89690721649484539</v>
      </c>
      <c r="I21" s="59">
        <v>1350</v>
      </c>
      <c r="J21" s="72">
        <f t="shared" si="4"/>
        <v>0.55172413793103448</v>
      </c>
      <c r="K21" s="72">
        <f t="shared" si="5"/>
        <v>0.45360824742268041</v>
      </c>
      <c r="L21" s="77">
        <f t="shared" si="6"/>
        <v>9.8115890508354064E-2</v>
      </c>
    </row>
    <row r="22" spans="1:12" x14ac:dyDescent="0.4">
      <c r="A22" s="202" t="s">
        <v>166</v>
      </c>
      <c r="B22" s="155">
        <v>2845</v>
      </c>
      <c r="C22" s="155">
        <v>1415</v>
      </c>
      <c r="D22" s="72">
        <f t="shared" si="0"/>
        <v>2.010600706713781</v>
      </c>
      <c r="E22" s="59">
        <f t="shared" si="1"/>
        <v>1430</v>
      </c>
      <c r="F22" s="155">
        <v>2975</v>
      </c>
      <c r="G22" s="155">
        <v>1551</v>
      </c>
      <c r="H22" s="72">
        <f t="shared" si="7"/>
        <v>1.9181173436492585</v>
      </c>
      <c r="I22" s="59">
        <f t="shared" ref="I22:I60" si="8">+F22-G22</f>
        <v>1424</v>
      </c>
      <c r="J22" s="72">
        <f t="shared" si="4"/>
        <v>0.95630252100840341</v>
      </c>
      <c r="K22" s="72">
        <f t="shared" si="5"/>
        <v>0.91231463571889104</v>
      </c>
      <c r="L22" s="77">
        <f t="shared" si="6"/>
        <v>4.3987885289512363E-2</v>
      </c>
    </row>
    <row r="23" spans="1:12" x14ac:dyDescent="0.4">
      <c r="A23" s="202" t="s">
        <v>165</v>
      </c>
      <c r="B23" s="157">
        <v>1456</v>
      </c>
      <c r="C23" s="157">
        <v>1341</v>
      </c>
      <c r="D23" s="72">
        <f t="shared" si="0"/>
        <v>1.0857568978374348</v>
      </c>
      <c r="E23" s="58">
        <f t="shared" si="1"/>
        <v>115</v>
      </c>
      <c r="F23" s="157">
        <v>1500</v>
      </c>
      <c r="G23" s="157">
        <v>1500</v>
      </c>
      <c r="H23" s="67">
        <f t="shared" si="7"/>
        <v>1</v>
      </c>
      <c r="I23" s="58">
        <f t="shared" si="8"/>
        <v>0</v>
      </c>
      <c r="J23" s="67">
        <f t="shared" si="4"/>
        <v>0.97066666666666668</v>
      </c>
      <c r="K23" s="72">
        <f t="shared" si="5"/>
        <v>0.89400000000000002</v>
      </c>
      <c r="L23" s="66">
        <f t="shared" si="6"/>
        <v>7.6666666666666661E-2</v>
      </c>
    </row>
    <row r="24" spans="1:12" x14ac:dyDescent="0.4">
      <c r="A24" s="203" t="s">
        <v>164</v>
      </c>
      <c r="B24" s="155">
        <v>0</v>
      </c>
      <c r="C24" s="155">
        <v>613</v>
      </c>
      <c r="D24" s="72">
        <f t="shared" si="0"/>
        <v>0</v>
      </c>
      <c r="E24" s="59">
        <f t="shared" si="1"/>
        <v>-613</v>
      </c>
      <c r="F24" s="155">
        <v>0</v>
      </c>
      <c r="G24" s="155">
        <v>1350</v>
      </c>
      <c r="H24" s="72">
        <f t="shared" si="7"/>
        <v>0</v>
      </c>
      <c r="I24" s="59">
        <f t="shared" si="8"/>
        <v>-1350</v>
      </c>
      <c r="J24" s="72" t="e">
        <f t="shared" si="4"/>
        <v>#DIV/0!</v>
      </c>
      <c r="K24" s="72">
        <f t="shared" si="5"/>
        <v>0.45407407407407407</v>
      </c>
      <c r="L24" s="77" t="e">
        <f t="shared" si="6"/>
        <v>#DIV/0!</v>
      </c>
    </row>
    <row r="25" spans="1:12" x14ac:dyDescent="0.4">
      <c r="A25" s="203" t="s">
        <v>163</v>
      </c>
      <c r="B25" s="155">
        <v>1407</v>
      </c>
      <c r="C25" s="155">
        <v>1003</v>
      </c>
      <c r="D25" s="72">
        <f t="shared" si="0"/>
        <v>1.4027916251246262</v>
      </c>
      <c r="E25" s="59">
        <f t="shared" si="1"/>
        <v>404</v>
      </c>
      <c r="F25" s="155">
        <v>1500</v>
      </c>
      <c r="G25" s="155">
        <v>1500</v>
      </c>
      <c r="H25" s="72">
        <f t="shared" si="7"/>
        <v>1</v>
      </c>
      <c r="I25" s="59">
        <f t="shared" si="8"/>
        <v>0</v>
      </c>
      <c r="J25" s="72">
        <f t="shared" si="4"/>
        <v>0.93799999999999994</v>
      </c>
      <c r="K25" s="72">
        <f t="shared" si="5"/>
        <v>0.66866666666666663</v>
      </c>
      <c r="L25" s="77">
        <f t="shared" si="6"/>
        <v>0.26933333333333331</v>
      </c>
    </row>
    <row r="26" spans="1:12" x14ac:dyDescent="0.4">
      <c r="A26" s="202" t="s">
        <v>211</v>
      </c>
      <c r="B26" s="155">
        <v>1061</v>
      </c>
      <c r="C26" s="155">
        <v>0</v>
      </c>
      <c r="D26" s="72" t="e">
        <f t="shared" si="0"/>
        <v>#DIV/0!</v>
      </c>
      <c r="E26" s="59">
        <f t="shared" si="1"/>
        <v>1061</v>
      </c>
      <c r="F26" s="155">
        <v>1485</v>
      </c>
      <c r="G26" s="155">
        <v>0</v>
      </c>
      <c r="H26" s="72" t="e">
        <f t="shared" si="7"/>
        <v>#DIV/0!</v>
      </c>
      <c r="I26" s="59">
        <f t="shared" si="8"/>
        <v>1485</v>
      </c>
      <c r="J26" s="72">
        <f t="shared" si="4"/>
        <v>0.71447811447811449</v>
      </c>
      <c r="K26" s="72" t="e">
        <f t="shared" si="5"/>
        <v>#DIV/0!</v>
      </c>
      <c r="L26" s="77" t="e">
        <f t="shared" si="6"/>
        <v>#DIV/0!</v>
      </c>
    </row>
    <row r="27" spans="1:12" x14ac:dyDescent="0.4">
      <c r="A27" s="202" t="s">
        <v>191</v>
      </c>
      <c r="B27" s="163">
        <v>0</v>
      </c>
      <c r="C27" s="163">
        <v>1290</v>
      </c>
      <c r="D27" s="72">
        <f t="shared" si="0"/>
        <v>0</v>
      </c>
      <c r="E27" s="59">
        <f t="shared" si="1"/>
        <v>-1290</v>
      </c>
      <c r="F27" s="163">
        <v>0</v>
      </c>
      <c r="G27" s="158">
        <v>1500</v>
      </c>
      <c r="H27" s="72">
        <f t="shared" si="7"/>
        <v>0</v>
      </c>
      <c r="I27" s="59">
        <f t="shared" si="8"/>
        <v>-1500</v>
      </c>
      <c r="J27" s="72" t="e">
        <f t="shared" si="4"/>
        <v>#DIV/0!</v>
      </c>
      <c r="K27" s="72">
        <f t="shared" si="5"/>
        <v>0.86</v>
      </c>
      <c r="L27" s="77" t="e">
        <f t="shared" si="6"/>
        <v>#DIV/0!</v>
      </c>
    </row>
    <row r="28" spans="1:12" x14ac:dyDescent="0.4">
      <c r="A28" s="202" t="s">
        <v>161</v>
      </c>
      <c r="B28" s="157">
        <v>841</v>
      </c>
      <c r="C28" s="157">
        <v>553</v>
      </c>
      <c r="D28" s="72">
        <f t="shared" si="0"/>
        <v>1.5207956600361663</v>
      </c>
      <c r="E28" s="58">
        <f t="shared" si="1"/>
        <v>288</v>
      </c>
      <c r="F28" s="157">
        <v>900</v>
      </c>
      <c r="G28" s="157">
        <v>784</v>
      </c>
      <c r="H28" s="67">
        <f t="shared" si="7"/>
        <v>1.1479591836734695</v>
      </c>
      <c r="I28" s="58">
        <f t="shared" si="8"/>
        <v>116</v>
      </c>
      <c r="J28" s="67">
        <f t="shared" si="4"/>
        <v>0.93444444444444441</v>
      </c>
      <c r="K28" s="72">
        <f t="shared" si="5"/>
        <v>0.7053571428571429</v>
      </c>
      <c r="L28" s="66">
        <f t="shared" si="6"/>
        <v>0.22908730158730151</v>
      </c>
    </row>
    <row r="29" spans="1:12" x14ac:dyDescent="0.4">
      <c r="A29" s="203" t="s">
        <v>160</v>
      </c>
      <c r="B29" s="155">
        <v>273</v>
      </c>
      <c r="C29" s="155">
        <v>432</v>
      </c>
      <c r="D29" s="72">
        <f t="shared" si="0"/>
        <v>0.63194444444444442</v>
      </c>
      <c r="E29" s="59">
        <f t="shared" si="1"/>
        <v>-159</v>
      </c>
      <c r="F29" s="155">
        <v>600</v>
      </c>
      <c r="G29" s="155">
        <v>767</v>
      </c>
      <c r="H29" s="72">
        <f t="shared" si="7"/>
        <v>0.78226857887874834</v>
      </c>
      <c r="I29" s="59">
        <f t="shared" si="8"/>
        <v>-167</v>
      </c>
      <c r="J29" s="72">
        <f t="shared" si="4"/>
        <v>0.45500000000000002</v>
      </c>
      <c r="K29" s="72">
        <f t="shared" si="5"/>
        <v>0.5632333767926988</v>
      </c>
      <c r="L29" s="77">
        <f t="shared" si="6"/>
        <v>-0.10823337679269879</v>
      </c>
    </row>
    <row r="30" spans="1:12" x14ac:dyDescent="0.4">
      <c r="A30" s="202" t="s">
        <v>159</v>
      </c>
      <c r="B30" s="155">
        <v>1307</v>
      </c>
      <c r="C30" s="155">
        <v>1170</v>
      </c>
      <c r="D30" s="72">
        <f t="shared" si="0"/>
        <v>1.1170940170940171</v>
      </c>
      <c r="E30" s="59">
        <f t="shared" si="1"/>
        <v>137</v>
      </c>
      <c r="F30" s="155">
        <v>1500</v>
      </c>
      <c r="G30" s="155">
        <v>1650</v>
      </c>
      <c r="H30" s="72">
        <f t="shared" si="7"/>
        <v>0.90909090909090906</v>
      </c>
      <c r="I30" s="59">
        <f t="shared" si="8"/>
        <v>-150</v>
      </c>
      <c r="J30" s="72">
        <f t="shared" si="4"/>
        <v>0.87133333333333329</v>
      </c>
      <c r="K30" s="72">
        <f t="shared" si="5"/>
        <v>0.70909090909090911</v>
      </c>
      <c r="L30" s="77">
        <f t="shared" si="6"/>
        <v>0.16224242424242419</v>
      </c>
    </row>
    <row r="31" spans="1:12" x14ac:dyDescent="0.4">
      <c r="A31" s="203" t="s">
        <v>158</v>
      </c>
      <c r="B31" s="157">
        <v>743</v>
      </c>
      <c r="C31" s="157">
        <v>842</v>
      </c>
      <c r="D31" s="72">
        <f t="shared" si="0"/>
        <v>0.88242280285035635</v>
      </c>
      <c r="E31" s="58">
        <f t="shared" si="1"/>
        <v>-99</v>
      </c>
      <c r="F31" s="157">
        <v>1500</v>
      </c>
      <c r="G31" s="157">
        <v>1500</v>
      </c>
      <c r="H31" s="67">
        <f t="shared" si="7"/>
        <v>1</v>
      </c>
      <c r="I31" s="58">
        <f t="shared" si="8"/>
        <v>0</v>
      </c>
      <c r="J31" s="67">
        <f t="shared" si="4"/>
        <v>0.49533333333333335</v>
      </c>
      <c r="K31" s="72">
        <f t="shared" si="5"/>
        <v>0.56133333333333335</v>
      </c>
      <c r="L31" s="66">
        <f t="shared" si="6"/>
        <v>-6.6000000000000003E-2</v>
      </c>
    </row>
    <row r="32" spans="1:12" x14ac:dyDescent="0.4">
      <c r="A32" s="203" t="s">
        <v>157</v>
      </c>
      <c r="B32" s="157">
        <v>1321</v>
      </c>
      <c r="C32" s="157">
        <v>1151</v>
      </c>
      <c r="D32" s="72">
        <f t="shared" si="0"/>
        <v>1.1476976542137272</v>
      </c>
      <c r="E32" s="58">
        <f t="shared" si="1"/>
        <v>170</v>
      </c>
      <c r="F32" s="157">
        <v>1500</v>
      </c>
      <c r="G32" s="157">
        <v>1500</v>
      </c>
      <c r="H32" s="67">
        <f t="shared" si="7"/>
        <v>1</v>
      </c>
      <c r="I32" s="58">
        <f t="shared" si="8"/>
        <v>0</v>
      </c>
      <c r="J32" s="67">
        <f t="shared" si="4"/>
        <v>0.88066666666666671</v>
      </c>
      <c r="K32" s="72">
        <f t="shared" si="5"/>
        <v>0.76733333333333331</v>
      </c>
      <c r="L32" s="66">
        <f t="shared" si="6"/>
        <v>0.1133333333333334</v>
      </c>
    </row>
    <row r="33" spans="1:64" x14ac:dyDescent="0.4">
      <c r="A33" s="202" t="s">
        <v>156</v>
      </c>
      <c r="B33" s="155">
        <v>0</v>
      </c>
      <c r="C33" s="155">
        <v>0</v>
      </c>
      <c r="D33" s="72" t="e">
        <f t="shared" si="0"/>
        <v>#DIV/0!</v>
      </c>
      <c r="E33" s="59">
        <f t="shared" si="1"/>
        <v>0</v>
      </c>
      <c r="F33" s="155">
        <v>0</v>
      </c>
      <c r="G33" s="155">
        <v>0</v>
      </c>
      <c r="H33" s="72" t="e">
        <f t="shared" si="7"/>
        <v>#DIV/0!</v>
      </c>
      <c r="I33" s="59">
        <f t="shared" si="8"/>
        <v>0</v>
      </c>
      <c r="J33" s="72" t="e">
        <f t="shared" si="4"/>
        <v>#DIV/0!</v>
      </c>
      <c r="K33" s="67" t="e">
        <f t="shared" si="5"/>
        <v>#DIV/0!</v>
      </c>
      <c r="L33" s="77" t="e">
        <f t="shared" si="6"/>
        <v>#DIV/0!</v>
      </c>
    </row>
    <row r="34" spans="1:64" x14ac:dyDescent="0.4">
      <c r="A34" s="205" t="s">
        <v>155</v>
      </c>
      <c r="B34" s="177">
        <v>942</v>
      </c>
      <c r="C34" s="177">
        <v>911</v>
      </c>
      <c r="D34" s="67">
        <f t="shared" si="0"/>
        <v>1.0340285400658618</v>
      </c>
      <c r="E34" s="73">
        <f t="shared" si="1"/>
        <v>31</v>
      </c>
      <c r="F34" s="177">
        <v>1500</v>
      </c>
      <c r="G34" s="177">
        <v>1500</v>
      </c>
      <c r="H34" s="74">
        <f t="shared" si="7"/>
        <v>1</v>
      </c>
      <c r="I34" s="73">
        <f t="shared" si="8"/>
        <v>0</v>
      </c>
      <c r="J34" s="74">
        <f t="shared" si="4"/>
        <v>0.628</v>
      </c>
      <c r="K34" s="72">
        <f t="shared" si="5"/>
        <v>0.60733333333333328</v>
      </c>
      <c r="L34" s="143">
        <f t="shared" si="6"/>
        <v>2.0666666666666722E-2</v>
      </c>
    </row>
    <row r="35" spans="1:64" x14ac:dyDescent="0.4">
      <c r="A35" s="201" t="s">
        <v>210</v>
      </c>
      <c r="B35" s="152">
        <v>921</v>
      </c>
      <c r="C35" s="152">
        <v>0</v>
      </c>
      <c r="D35" s="83" t="e">
        <f t="shared" si="0"/>
        <v>#DIV/0!</v>
      </c>
      <c r="E35" s="56">
        <f t="shared" si="1"/>
        <v>921</v>
      </c>
      <c r="F35" s="152">
        <v>1495</v>
      </c>
      <c r="G35" s="152">
        <v>0</v>
      </c>
      <c r="H35" s="72" t="e">
        <f t="shared" si="7"/>
        <v>#DIV/0!</v>
      </c>
      <c r="I35" s="59">
        <f t="shared" si="8"/>
        <v>1495</v>
      </c>
      <c r="J35" s="72">
        <f t="shared" si="4"/>
        <v>0.61605351170568556</v>
      </c>
      <c r="K35" s="72" t="e">
        <f t="shared" si="5"/>
        <v>#DIV/0!</v>
      </c>
      <c r="L35" s="77" t="e">
        <f t="shared" si="6"/>
        <v>#DIV/0!</v>
      </c>
    </row>
    <row r="36" spans="1:64" x14ac:dyDescent="0.4">
      <c r="A36" s="108" t="s">
        <v>90</v>
      </c>
      <c r="B36" s="106">
        <f>SUM(B37:B38)</f>
        <v>907</v>
      </c>
      <c r="C36" s="106">
        <f>SUM(C37:C38)</f>
        <v>778</v>
      </c>
      <c r="D36" s="76">
        <f t="shared" si="0"/>
        <v>1.1658097686375322</v>
      </c>
      <c r="E36" s="62">
        <f t="shared" si="1"/>
        <v>129</v>
      </c>
      <c r="F36" s="106">
        <f>SUM(F37:F38)</f>
        <v>1404</v>
      </c>
      <c r="G36" s="106">
        <f>SUM(G37:G38)</f>
        <v>1326</v>
      </c>
      <c r="H36" s="76">
        <f t="shared" si="7"/>
        <v>1.0588235294117647</v>
      </c>
      <c r="I36" s="62">
        <f t="shared" si="8"/>
        <v>78</v>
      </c>
      <c r="J36" s="76">
        <f t="shared" si="4"/>
        <v>0.64601139601139601</v>
      </c>
      <c r="K36" s="76">
        <f t="shared" si="5"/>
        <v>0.5867269984917044</v>
      </c>
      <c r="L36" s="75">
        <f t="shared" si="6"/>
        <v>5.9284397519691612E-2</v>
      </c>
    </row>
    <row r="37" spans="1:64" x14ac:dyDescent="0.4">
      <c r="A37" s="204" t="s">
        <v>154</v>
      </c>
      <c r="B37" s="163">
        <v>703</v>
      </c>
      <c r="C37" s="163">
        <v>548</v>
      </c>
      <c r="D37" s="70">
        <f t="shared" si="0"/>
        <v>1.2828467153284671</v>
      </c>
      <c r="E37" s="71">
        <f t="shared" si="1"/>
        <v>155</v>
      </c>
      <c r="F37" s="163">
        <v>1014</v>
      </c>
      <c r="G37" s="163">
        <v>975</v>
      </c>
      <c r="H37" s="70">
        <f t="shared" si="7"/>
        <v>1.04</v>
      </c>
      <c r="I37" s="71">
        <f t="shared" si="8"/>
        <v>39</v>
      </c>
      <c r="J37" s="70">
        <f t="shared" si="4"/>
        <v>0.6932938856015779</v>
      </c>
      <c r="K37" s="70">
        <f t="shared" si="5"/>
        <v>0.56205128205128208</v>
      </c>
      <c r="L37" s="69">
        <f t="shared" si="6"/>
        <v>0.13124260355029582</v>
      </c>
    </row>
    <row r="38" spans="1:64" x14ac:dyDescent="0.4">
      <c r="A38" s="202" t="s">
        <v>153</v>
      </c>
      <c r="B38" s="155">
        <v>204</v>
      </c>
      <c r="C38" s="155">
        <v>230</v>
      </c>
      <c r="D38" s="72">
        <f t="shared" ref="D38:D60" si="9">+B38/C38</f>
        <v>0.88695652173913042</v>
      </c>
      <c r="E38" s="59">
        <f t="shared" ref="E38:E60" si="10">+B38-C38</f>
        <v>-26</v>
      </c>
      <c r="F38" s="155">
        <v>390</v>
      </c>
      <c r="G38" s="155">
        <v>351</v>
      </c>
      <c r="H38" s="72">
        <f t="shared" si="7"/>
        <v>1.1111111111111112</v>
      </c>
      <c r="I38" s="59">
        <f t="shared" si="8"/>
        <v>39</v>
      </c>
      <c r="J38" s="72">
        <f t="shared" ref="J38:J60" si="11">+B38/F38</f>
        <v>0.52307692307692311</v>
      </c>
      <c r="K38" s="72">
        <f t="shared" ref="K38:K60" si="12">+C38/G38</f>
        <v>0.65527065527065531</v>
      </c>
      <c r="L38" s="77">
        <f t="shared" ref="L38:L60" si="13">+J38-K38</f>
        <v>-0.13219373219373221</v>
      </c>
    </row>
    <row r="39" spans="1:64" s="46" customFormat="1" x14ac:dyDescent="0.4">
      <c r="A39" s="200" t="s">
        <v>96</v>
      </c>
      <c r="B39" s="100">
        <f>SUM(B40:B60)</f>
        <v>76807</v>
      </c>
      <c r="C39" s="100">
        <f>SUM(C40:C60)</f>
        <v>70780</v>
      </c>
      <c r="D39" s="64">
        <f t="shared" si="9"/>
        <v>1.0851511726476406</v>
      </c>
      <c r="E39" s="65">
        <f t="shared" si="10"/>
        <v>6027</v>
      </c>
      <c r="F39" s="100">
        <f>SUM(F40:F60)</f>
        <v>116243</v>
      </c>
      <c r="G39" s="100">
        <f>SUM(G40:G60)</f>
        <v>116133</v>
      </c>
      <c r="H39" s="64">
        <f t="shared" si="7"/>
        <v>1.0009471898599021</v>
      </c>
      <c r="I39" s="65">
        <f t="shared" si="8"/>
        <v>110</v>
      </c>
      <c r="J39" s="64">
        <f t="shared" si="11"/>
        <v>0.66074516314960896</v>
      </c>
      <c r="K39" s="64">
        <f t="shared" si="12"/>
        <v>0.60947362076240175</v>
      </c>
      <c r="L39" s="78">
        <f t="shared" si="13"/>
        <v>5.1271542387207214E-2</v>
      </c>
    </row>
    <row r="40" spans="1:64" x14ac:dyDescent="0.4">
      <c r="A40" s="202" t="s">
        <v>83</v>
      </c>
      <c r="B40" s="161">
        <v>33374</v>
      </c>
      <c r="C40" s="161">
        <v>31348</v>
      </c>
      <c r="D40" s="86">
        <f t="shared" si="9"/>
        <v>1.0646293224448131</v>
      </c>
      <c r="E40" s="58">
        <f t="shared" si="10"/>
        <v>2026</v>
      </c>
      <c r="F40" s="161">
        <v>44146</v>
      </c>
      <c r="G40" s="155">
        <v>43447</v>
      </c>
      <c r="H40" s="67">
        <f t="shared" si="7"/>
        <v>1.0160885676801621</v>
      </c>
      <c r="I40" s="79">
        <f t="shared" si="8"/>
        <v>699</v>
      </c>
      <c r="J40" s="72">
        <f t="shared" si="11"/>
        <v>0.75599148280704931</v>
      </c>
      <c r="K40" s="72">
        <f t="shared" si="12"/>
        <v>0.72152277487513528</v>
      </c>
      <c r="L40" s="206">
        <f t="shared" si="13"/>
        <v>3.4468707931914033E-2</v>
      </c>
    </row>
    <row r="41" spans="1:64" x14ac:dyDescent="0.4">
      <c r="A41" s="202" t="s">
        <v>176</v>
      </c>
      <c r="B41" s="163">
        <v>1404</v>
      </c>
      <c r="C41" s="188">
        <v>0</v>
      </c>
      <c r="D41" s="70" t="e">
        <f t="shared" si="9"/>
        <v>#DIV/0!</v>
      </c>
      <c r="E41" s="58">
        <f t="shared" si="10"/>
        <v>1404</v>
      </c>
      <c r="F41" s="188">
        <v>2159</v>
      </c>
      <c r="G41" s="187">
        <v>0</v>
      </c>
      <c r="H41" s="141">
        <v>0</v>
      </c>
      <c r="I41" s="79">
        <f t="shared" si="8"/>
        <v>2159</v>
      </c>
      <c r="J41" s="72">
        <f t="shared" si="11"/>
        <v>0.65030106530801302</v>
      </c>
      <c r="K41" s="72" t="e">
        <f t="shared" si="12"/>
        <v>#DIV/0!</v>
      </c>
      <c r="L41" s="206" t="e">
        <f t="shared" si="13"/>
        <v>#DIV/0!</v>
      </c>
    </row>
    <row r="42" spans="1:64" x14ac:dyDescent="0.4">
      <c r="A42" s="202" t="s">
        <v>151</v>
      </c>
      <c r="B42" s="155">
        <v>3445</v>
      </c>
      <c r="C42" s="187">
        <v>3391</v>
      </c>
      <c r="D42" s="70">
        <f t="shared" si="9"/>
        <v>1.0159245060454143</v>
      </c>
      <c r="E42" s="58">
        <f t="shared" si="10"/>
        <v>54</v>
      </c>
      <c r="F42" s="187">
        <v>4150</v>
      </c>
      <c r="G42" s="187">
        <v>5240</v>
      </c>
      <c r="H42" s="141">
        <f t="shared" ref="H42:H60" si="14">+F42/G42</f>
        <v>0.7919847328244275</v>
      </c>
      <c r="I42" s="79">
        <f t="shared" si="8"/>
        <v>-1090</v>
      </c>
      <c r="J42" s="72">
        <f t="shared" si="11"/>
        <v>0.83012048192771082</v>
      </c>
      <c r="K42" s="72">
        <f t="shared" si="12"/>
        <v>0.64713740458015268</v>
      </c>
      <c r="L42" s="206">
        <f t="shared" si="13"/>
        <v>0.18298307734755814</v>
      </c>
    </row>
    <row r="43" spans="1:64" x14ac:dyDescent="0.4">
      <c r="A43" s="203" t="s">
        <v>150</v>
      </c>
      <c r="B43" s="155">
        <v>5609</v>
      </c>
      <c r="C43" s="187">
        <v>6402</v>
      </c>
      <c r="D43" s="138">
        <f t="shared" si="9"/>
        <v>0.87613245860668543</v>
      </c>
      <c r="E43" s="79">
        <f t="shared" si="10"/>
        <v>-793</v>
      </c>
      <c r="F43" s="208">
        <v>11620</v>
      </c>
      <c r="G43" s="208">
        <v>10660</v>
      </c>
      <c r="H43" s="141">
        <f t="shared" si="14"/>
        <v>1.0900562851782365</v>
      </c>
      <c r="I43" s="85">
        <f t="shared" si="8"/>
        <v>960</v>
      </c>
      <c r="J43" s="138">
        <f t="shared" si="11"/>
        <v>0.48270223752151464</v>
      </c>
      <c r="K43" s="138">
        <f t="shared" si="12"/>
        <v>0.60056285178236402</v>
      </c>
      <c r="L43" s="207">
        <f t="shared" si="13"/>
        <v>-0.11786061426084937</v>
      </c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</row>
    <row r="44" spans="1:64" s="43" customFormat="1" x14ac:dyDescent="0.4">
      <c r="A44" s="33" t="s">
        <v>149</v>
      </c>
      <c r="B44" s="170">
        <v>4563</v>
      </c>
      <c r="C44" s="171">
        <v>2658</v>
      </c>
      <c r="D44" s="138">
        <f t="shared" si="9"/>
        <v>1.716704288939052</v>
      </c>
      <c r="E44" s="79">
        <f t="shared" si="10"/>
        <v>1905</v>
      </c>
      <c r="F44" s="169">
        <v>7240</v>
      </c>
      <c r="G44" s="169">
        <v>6610</v>
      </c>
      <c r="H44" s="39">
        <f t="shared" si="14"/>
        <v>1.0953101361573374</v>
      </c>
      <c r="I44" s="42">
        <f t="shared" si="8"/>
        <v>630</v>
      </c>
      <c r="J44" s="36">
        <f t="shared" si="11"/>
        <v>0.63024861878453042</v>
      </c>
      <c r="K44" s="45">
        <f t="shared" si="12"/>
        <v>0.4021180030257186</v>
      </c>
      <c r="L44" s="44">
        <f t="shared" si="13"/>
        <v>0.22813061575881183</v>
      </c>
    </row>
    <row r="45" spans="1:64" x14ac:dyDescent="0.4">
      <c r="A45" s="202" t="s">
        <v>81</v>
      </c>
      <c r="B45" s="163">
        <v>11441</v>
      </c>
      <c r="C45" s="187">
        <v>8589</v>
      </c>
      <c r="D45" s="140">
        <f t="shared" si="9"/>
        <v>1.3320526254511584</v>
      </c>
      <c r="E45" s="80">
        <f t="shared" si="10"/>
        <v>2852</v>
      </c>
      <c r="F45" s="188">
        <v>20668</v>
      </c>
      <c r="G45" s="188">
        <v>17551</v>
      </c>
      <c r="H45" s="138">
        <f t="shared" si="14"/>
        <v>1.1775967181357188</v>
      </c>
      <c r="I45" s="79">
        <f t="shared" si="8"/>
        <v>3117</v>
      </c>
      <c r="J45" s="140">
        <f t="shared" si="11"/>
        <v>0.55356106057673693</v>
      </c>
      <c r="K45" s="138">
        <f t="shared" si="12"/>
        <v>0.48937382485328473</v>
      </c>
      <c r="L45" s="206">
        <f t="shared" si="13"/>
        <v>6.4187235723452196E-2</v>
      </c>
    </row>
    <row r="46" spans="1:64" x14ac:dyDescent="0.4">
      <c r="A46" s="202" t="s">
        <v>82</v>
      </c>
      <c r="B46" s="155">
        <v>7945</v>
      </c>
      <c r="C46" s="187">
        <v>5726</v>
      </c>
      <c r="D46" s="140">
        <f t="shared" si="9"/>
        <v>1.3875305623471883</v>
      </c>
      <c r="E46" s="85">
        <f t="shared" si="10"/>
        <v>2219</v>
      </c>
      <c r="F46" s="187">
        <v>11090</v>
      </c>
      <c r="G46" s="187">
        <v>9982</v>
      </c>
      <c r="H46" s="138">
        <f t="shared" si="14"/>
        <v>1.1109997996393508</v>
      </c>
      <c r="I46" s="79">
        <f t="shared" si="8"/>
        <v>1108</v>
      </c>
      <c r="J46" s="138">
        <f t="shared" si="11"/>
        <v>0.71641118124436431</v>
      </c>
      <c r="K46" s="138">
        <f t="shared" si="12"/>
        <v>0.57363253856942498</v>
      </c>
      <c r="L46" s="206">
        <f t="shared" si="13"/>
        <v>0.14277864267493934</v>
      </c>
    </row>
    <row r="47" spans="1:64" x14ac:dyDescent="0.4">
      <c r="A47" s="202" t="s">
        <v>80</v>
      </c>
      <c r="B47" s="160">
        <v>1632</v>
      </c>
      <c r="C47" s="155">
        <v>1479</v>
      </c>
      <c r="D47" s="140">
        <f t="shared" si="9"/>
        <v>1.103448275862069</v>
      </c>
      <c r="E47" s="79">
        <f t="shared" si="10"/>
        <v>153</v>
      </c>
      <c r="F47" s="187">
        <v>2790</v>
      </c>
      <c r="G47" s="187">
        <v>2790</v>
      </c>
      <c r="H47" s="67">
        <f t="shared" si="14"/>
        <v>1</v>
      </c>
      <c r="I47" s="59">
        <f t="shared" si="8"/>
        <v>0</v>
      </c>
      <c r="J47" s="72">
        <f t="shared" si="11"/>
        <v>0.5849462365591398</v>
      </c>
      <c r="K47" s="138">
        <f t="shared" si="12"/>
        <v>0.53010752688172047</v>
      </c>
      <c r="L47" s="206">
        <f t="shared" si="13"/>
        <v>5.4838709677419328E-2</v>
      </c>
    </row>
    <row r="48" spans="1:64" x14ac:dyDescent="0.4">
      <c r="A48" s="202" t="s">
        <v>148</v>
      </c>
      <c r="B48" s="159">
        <v>0</v>
      </c>
      <c r="C48" s="163">
        <v>0</v>
      </c>
      <c r="D48" s="70" t="e">
        <f t="shared" si="9"/>
        <v>#DIV/0!</v>
      </c>
      <c r="E48" s="58">
        <f t="shared" si="10"/>
        <v>0</v>
      </c>
      <c r="F48" s="155">
        <v>0</v>
      </c>
      <c r="G48" s="187">
        <v>0</v>
      </c>
      <c r="H48" s="67" t="e">
        <f t="shared" si="14"/>
        <v>#DIV/0!</v>
      </c>
      <c r="I48" s="59">
        <f t="shared" si="8"/>
        <v>0</v>
      </c>
      <c r="J48" s="72" t="e">
        <f t="shared" si="11"/>
        <v>#DIV/0!</v>
      </c>
      <c r="K48" s="72" t="e">
        <f t="shared" si="12"/>
        <v>#DIV/0!</v>
      </c>
      <c r="L48" s="77" t="e">
        <f t="shared" si="13"/>
        <v>#DIV/0!</v>
      </c>
    </row>
    <row r="49" spans="1:12" x14ac:dyDescent="0.4">
      <c r="A49" s="202" t="s">
        <v>79</v>
      </c>
      <c r="B49" s="155">
        <v>2396</v>
      </c>
      <c r="C49" s="155">
        <v>1904</v>
      </c>
      <c r="D49" s="70">
        <f t="shared" si="9"/>
        <v>1.2584033613445378</v>
      </c>
      <c r="E49" s="58">
        <f t="shared" si="10"/>
        <v>492</v>
      </c>
      <c r="F49" s="155">
        <v>2790</v>
      </c>
      <c r="G49" s="155">
        <v>2790</v>
      </c>
      <c r="H49" s="67">
        <f t="shared" si="14"/>
        <v>1</v>
      </c>
      <c r="I49" s="59">
        <f t="shared" si="8"/>
        <v>0</v>
      </c>
      <c r="J49" s="72">
        <f t="shared" si="11"/>
        <v>0.85878136200716848</v>
      </c>
      <c r="K49" s="72">
        <f t="shared" si="12"/>
        <v>0.68243727598566306</v>
      </c>
      <c r="L49" s="77">
        <f t="shared" si="13"/>
        <v>0.17634408602150542</v>
      </c>
    </row>
    <row r="50" spans="1:12" x14ac:dyDescent="0.4">
      <c r="A50" s="203" t="s">
        <v>78</v>
      </c>
      <c r="B50" s="157">
        <v>1025</v>
      </c>
      <c r="C50" s="157">
        <v>1038</v>
      </c>
      <c r="D50" s="70">
        <f t="shared" si="9"/>
        <v>0.98747591522157996</v>
      </c>
      <c r="E50" s="58">
        <f t="shared" si="10"/>
        <v>-13</v>
      </c>
      <c r="F50" s="157">
        <v>2790</v>
      </c>
      <c r="G50" s="157">
        <v>2790</v>
      </c>
      <c r="H50" s="67">
        <f t="shared" si="14"/>
        <v>1</v>
      </c>
      <c r="I50" s="59">
        <f t="shared" si="8"/>
        <v>0</v>
      </c>
      <c r="J50" s="72">
        <f t="shared" si="11"/>
        <v>0.36738351254480289</v>
      </c>
      <c r="K50" s="67">
        <f t="shared" si="12"/>
        <v>0.3720430107526882</v>
      </c>
      <c r="L50" s="66">
        <f t="shared" si="13"/>
        <v>-4.6594982078853042E-3</v>
      </c>
    </row>
    <row r="51" spans="1:12" x14ac:dyDescent="0.4">
      <c r="A51" s="202" t="s">
        <v>147</v>
      </c>
      <c r="B51" s="155">
        <v>0</v>
      </c>
      <c r="C51" s="155">
        <v>611</v>
      </c>
      <c r="D51" s="70">
        <f t="shared" si="9"/>
        <v>0</v>
      </c>
      <c r="E51" s="59">
        <f t="shared" si="10"/>
        <v>-611</v>
      </c>
      <c r="F51" s="155">
        <v>0</v>
      </c>
      <c r="G51" s="155">
        <v>1660</v>
      </c>
      <c r="H51" s="67">
        <f t="shared" si="14"/>
        <v>0</v>
      </c>
      <c r="I51" s="59">
        <f t="shared" si="8"/>
        <v>-1660</v>
      </c>
      <c r="J51" s="72" t="e">
        <f t="shared" si="11"/>
        <v>#DIV/0!</v>
      </c>
      <c r="K51" s="72">
        <f t="shared" si="12"/>
        <v>0.36807228915662649</v>
      </c>
      <c r="L51" s="77" t="e">
        <f t="shared" si="13"/>
        <v>#DIV/0!</v>
      </c>
    </row>
    <row r="52" spans="1:12" x14ac:dyDescent="0.4">
      <c r="A52" s="202" t="s">
        <v>94</v>
      </c>
      <c r="B52" s="155">
        <v>0</v>
      </c>
      <c r="C52" s="155">
        <v>0</v>
      </c>
      <c r="D52" s="70" t="e">
        <f t="shared" si="9"/>
        <v>#DIV/0!</v>
      </c>
      <c r="E52" s="59">
        <f t="shared" si="10"/>
        <v>0</v>
      </c>
      <c r="F52" s="155">
        <v>0</v>
      </c>
      <c r="G52" s="155">
        <v>0</v>
      </c>
      <c r="H52" s="72" t="e">
        <f t="shared" si="14"/>
        <v>#DIV/0!</v>
      </c>
      <c r="I52" s="59">
        <f t="shared" si="8"/>
        <v>0</v>
      </c>
      <c r="J52" s="72" t="e">
        <f t="shared" si="11"/>
        <v>#DIV/0!</v>
      </c>
      <c r="K52" s="72" t="e">
        <f t="shared" si="12"/>
        <v>#DIV/0!</v>
      </c>
      <c r="L52" s="77" t="e">
        <f t="shared" si="13"/>
        <v>#DIV/0!</v>
      </c>
    </row>
    <row r="53" spans="1:12" x14ac:dyDescent="0.4">
      <c r="A53" s="202" t="s">
        <v>75</v>
      </c>
      <c r="B53" s="155">
        <v>2230</v>
      </c>
      <c r="C53" s="155">
        <v>1585</v>
      </c>
      <c r="D53" s="70">
        <f t="shared" si="9"/>
        <v>1.4069400630914826</v>
      </c>
      <c r="E53" s="59">
        <f t="shared" si="10"/>
        <v>645</v>
      </c>
      <c r="F53" s="155">
        <v>3870</v>
      </c>
      <c r="G53" s="155">
        <v>3850</v>
      </c>
      <c r="H53" s="72">
        <f t="shared" si="14"/>
        <v>1.0051948051948052</v>
      </c>
      <c r="I53" s="59">
        <f t="shared" si="8"/>
        <v>20</v>
      </c>
      <c r="J53" s="72">
        <f t="shared" si="11"/>
        <v>0.57622739018087854</v>
      </c>
      <c r="K53" s="72">
        <f t="shared" si="12"/>
        <v>0.41168831168831171</v>
      </c>
      <c r="L53" s="77">
        <f t="shared" si="13"/>
        <v>0.16453907849256683</v>
      </c>
    </row>
    <row r="54" spans="1:12" x14ac:dyDescent="0.4">
      <c r="A54" s="202" t="s">
        <v>77</v>
      </c>
      <c r="B54" s="155">
        <v>822</v>
      </c>
      <c r="C54" s="155">
        <v>673</v>
      </c>
      <c r="D54" s="70">
        <f t="shared" si="9"/>
        <v>1.2213967310549778</v>
      </c>
      <c r="E54" s="59">
        <f t="shared" si="10"/>
        <v>149</v>
      </c>
      <c r="F54" s="155">
        <v>1270</v>
      </c>
      <c r="G54" s="155">
        <v>1260</v>
      </c>
      <c r="H54" s="72">
        <f t="shared" si="14"/>
        <v>1.0079365079365079</v>
      </c>
      <c r="I54" s="59">
        <f t="shared" si="8"/>
        <v>10</v>
      </c>
      <c r="J54" s="72">
        <f t="shared" si="11"/>
        <v>0.64724409448818898</v>
      </c>
      <c r="K54" s="72">
        <f t="shared" si="12"/>
        <v>0.53412698412698412</v>
      </c>
      <c r="L54" s="77">
        <f t="shared" si="13"/>
        <v>0.11311711036120486</v>
      </c>
    </row>
    <row r="55" spans="1:12" x14ac:dyDescent="0.4">
      <c r="A55" s="202" t="s">
        <v>76</v>
      </c>
      <c r="B55" s="155">
        <v>921</v>
      </c>
      <c r="C55" s="155">
        <v>655</v>
      </c>
      <c r="D55" s="70">
        <f t="shared" si="9"/>
        <v>1.4061068702290076</v>
      </c>
      <c r="E55" s="59">
        <f t="shared" si="10"/>
        <v>266</v>
      </c>
      <c r="F55" s="155">
        <v>1660</v>
      </c>
      <c r="G55" s="155">
        <v>1260</v>
      </c>
      <c r="H55" s="72">
        <f t="shared" si="14"/>
        <v>1.3174603174603174</v>
      </c>
      <c r="I55" s="59">
        <f t="shared" si="8"/>
        <v>400</v>
      </c>
      <c r="J55" s="72">
        <f t="shared" si="11"/>
        <v>0.55481927710843371</v>
      </c>
      <c r="K55" s="72">
        <f t="shared" si="12"/>
        <v>0.51984126984126988</v>
      </c>
      <c r="L55" s="77">
        <f t="shared" si="13"/>
        <v>3.4978007267163824E-2</v>
      </c>
    </row>
    <row r="56" spans="1:12" x14ac:dyDescent="0.4">
      <c r="A56" s="202" t="s">
        <v>146</v>
      </c>
      <c r="B56" s="155">
        <v>0</v>
      </c>
      <c r="C56" s="155">
        <v>655</v>
      </c>
      <c r="D56" s="70">
        <f t="shared" si="9"/>
        <v>0</v>
      </c>
      <c r="E56" s="59">
        <f t="shared" si="10"/>
        <v>-655</v>
      </c>
      <c r="F56" s="155">
        <v>0</v>
      </c>
      <c r="G56" s="155">
        <v>1134</v>
      </c>
      <c r="H56" s="72">
        <f t="shared" si="14"/>
        <v>0</v>
      </c>
      <c r="I56" s="59">
        <f t="shared" si="8"/>
        <v>-1134</v>
      </c>
      <c r="J56" s="72" t="e">
        <f t="shared" si="11"/>
        <v>#DIV/0!</v>
      </c>
      <c r="K56" s="72">
        <f t="shared" si="12"/>
        <v>0.57760141093474426</v>
      </c>
      <c r="L56" s="77" t="e">
        <f t="shared" si="13"/>
        <v>#DIV/0!</v>
      </c>
    </row>
    <row r="57" spans="1:12" x14ac:dyDescent="0.4">
      <c r="A57" s="202" t="s">
        <v>145</v>
      </c>
      <c r="B57" s="155">
        <v>0</v>
      </c>
      <c r="C57" s="155">
        <v>930</v>
      </c>
      <c r="D57" s="70">
        <f t="shared" si="9"/>
        <v>0</v>
      </c>
      <c r="E57" s="59">
        <f t="shared" si="10"/>
        <v>-930</v>
      </c>
      <c r="F57" s="155">
        <v>0</v>
      </c>
      <c r="G57" s="155">
        <v>1260</v>
      </c>
      <c r="H57" s="72">
        <f t="shared" si="14"/>
        <v>0</v>
      </c>
      <c r="I57" s="59">
        <f t="shared" si="8"/>
        <v>-1260</v>
      </c>
      <c r="J57" s="72" t="e">
        <f t="shared" si="11"/>
        <v>#DIV/0!</v>
      </c>
      <c r="K57" s="72">
        <f t="shared" si="12"/>
        <v>0.73809523809523814</v>
      </c>
      <c r="L57" s="77" t="e">
        <f t="shared" si="13"/>
        <v>#DIV/0!</v>
      </c>
    </row>
    <row r="58" spans="1:12" x14ac:dyDescent="0.4">
      <c r="A58" s="202" t="s">
        <v>144</v>
      </c>
      <c r="B58" s="155">
        <v>0</v>
      </c>
      <c r="C58" s="155">
        <v>1002</v>
      </c>
      <c r="D58" s="70">
        <f t="shared" si="9"/>
        <v>0</v>
      </c>
      <c r="E58" s="59">
        <f t="shared" si="10"/>
        <v>-1002</v>
      </c>
      <c r="F58" s="155">
        <v>0</v>
      </c>
      <c r="G58" s="155">
        <v>1329</v>
      </c>
      <c r="H58" s="72">
        <f t="shared" si="14"/>
        <v>0</v>
      </c>
      <c r="I58" s="59">
        <f t="shared" si="8"/>
        <v>-1329</v>
      </c>
      <c r="J58" s="72" t="e">
        <f t="shared" si="11"/>
        <v>#DIV/0!</v>
      </c>
      <c r="K58" s="72">
        <f t="shared" si="12"/>
        <v>0.75395033860045146</v>
      </c>
      <c r="L58" s="77" t="e">
        <f t="shared" si="13"/>
        <v>#DIV/0!</v>
      </c>
    </row>
    <row r="59" spans="1:12" x14ac:dyDescent="0.4">
      <c r="A59" s="202" t="s">
        <v>143</v>
      </c>
      <c r="B59" s="155">
        <v>0</v>
      </c>
      <c r="C59" s="155">
        <v>1017</v>
      </c>
      <c r="D59" s="70">
        <f t="shared" si="9"/>
        <v>0</v>
      </c>
      <c r="E59" s="59">
        <f t="shared" si="10"/>
        <v>-1017</v>
      </c>
      <c r="F59" s="155">
        <v>0</v>
      </c>
      <c r="G59" s="155">
        <v>1260</v>
      </c>
      <c r="H59" s="72">
        <f t="shared" si="14"/>
        <v>0</v>
      </c>
      <c r="I59" s="59">
        <f t="shared" si="8"/>
        <v>-1260</v>
      </c>
      <c r="J59" s="72" t="e">
        <f t="shared" si="11"/>
        <v>#DIV/0!</v>
      </c>
      <c r="K59" s="72">
        <f t="shared" si="12"/>
        <v>0.80714285714285716</v>
      </c>
      <c r="L59" s="77" t="e">
        <f t="shared" si="13"/>
        <v>#DIV/0!</v>
      </c>
    </row>
    <row r="60" spans="1:12" x14ac:dyDescent="0.4">
      <c r="A60" s="201" t="s">
        <v>142</v>
      </c>
      <c r="B60" s="152">
        <v>0</v>
      </c>
      <c r="C60" s="152">
        <v>1117</v>
      </c>
      <c r="D60" s="151">
        <f t="shared" si="9"/>
        <v>0</v>
      </c>
      <c r="E60" s="56">
        <f t="shared" si="10"/>
        <v>-1117</v>
      </c>
      <c r="F60" s="152">
        <v>0</v>
      </c>
      <c r="G60" s="152">
        <v>1260</v>
      </c>
      <c r="H60" s="83">
        <f t="shared" si="14"/>
        <v>0</v>
      </c>
      <c r="I60" s="56">
        <f t="shared" si="8"/>
        <v>-1260</v>
      </c>
      <c r="J60" s="83" t="e">
        <f t="shared" si="11"/>
        <v>#DIV/0!</v>
      </c>
      <c r="K60" s="83">
        <f t="shared" si="12"/>
        <v>0.88650793650793647</v>
      </c>
      <c r="L60" s="82" t="e">
        <f t="shared" si="13"/>
        <v>#DIV/0!</v>
      </c>
    </row>
    <row r="61" spans="1:12" x14ac:dyDescent="0.4">
      <c r="A61" s="200" t="s">
        <v>93</v>
      </c>
      <c r="B61" s="134"/>
      <c r="C61" s="134"/>
      <c r="D61" s="132"/>
      <c r="E61" s="133"/>
      <c r="F61" s="134"/>
      <c r="G61" s="134"/>
      <c r="H61" s="132"/>
      <c r="I61" s="133"/>
      <c r="J61" s="132"/>
      <c r="K61" s="132"/>
      <c r="L61" s="131"/>
    </row>
    <row r="62" spans="1:12" x14ac:dyDescent="0.4">
      <c r="A62" s="213" t="s">
        <v>209</v>
      </c>
      <c r="B62" s="176"/>
      <c r="C62" s="175"/>
      <c r="D62" s="130"/>
      <c r="E62" s="129"/>
      <c r="F62" s="176"/>
      <c r="G62" s="175"/>
      <c r="H62" s="130"/>
      <c r="I62" s="129"/>
      <c r="J62" s="128"/>
      <c r="K62" s="128"/>
      <c r="L62" s="127"/>
    </row>
    <row r="63" spans="1:12" x14ac:dyDescent="0.4">
      <c r="A63" s="201" t="s">
        <v>208</v>
      </c>
      <c r="B63" s="174"/>
      <c r="C63" s="173"/>
      <c r="D63" s="126"/>
      <c r="E63" s="125"/>
      <c r="F63" s="174"/>
      <c r="G63" s="173"/>
      <c r="H63" s="126"/>
      <c r="I63" s="125"/>
      <c r="J63" s="124"/>
      <c r="K63" s="124"/>
      <c r="L63" s="123"/>
    </row>
    <row r="64" spans="1:12" x14ac:dyDescent="0.4">
      <c r="C64" s="19"/>
      <c r="E64" s="50"/>
      <c r="G64" s="19"/>
      <c r="I64" s="50"/>
      <c r="K64" s="19"/>
    </row>
    <row r="65" spans="3:11" x14ac:dyDescent="0.4">
      <c r="C65" s="19"/>
      <c r="E65" s="50"/>
      <c r="G65" s="19"/>
      <c r="I65" s="50"/>
      <c r="K65" s="19"/>
    </row>
    <row r="66" spans="3:11" x14ac:dyDescent="0.4">
      <c r="C66" s="19"/>
      <c r="E66" s="50"/>
      <c r="G66" s="19"/>
      <c r="I66" s="50"/>
      <c r="K66" s="19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9'!A1" display="'h19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2007年7月上旬航空旅客輸送実績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66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9" bestFit="1" customWidth="1"/>
    <col min="2" max="3" width="11.25" style="50" customWidth="1"/>
    <col min="4" max="5" width="11.25" style="19" customWidth="1"/>
    <col min="6" max="7" width="11.25" style="50" customWidth="1"/>
    <col min="8" max="9" width="11.25" style="19" customWidth="1"/>
    <col min="10" max="11" width="11.25" style="50" customWidth="1"/>
    <col min="12" max="12" width="11.25" style="19" customWidth="1"/>
    <col min="13" max="13" width="9" style="19" bestFit="1" customWidth="1"/>
    <col min="14" max="14" width="6.5" style="19" bestFit="1" customWidth="1"/>
    <col min="15" max="16384" width="15.75" style="19"/>
  </cols>
  <sheetData>
    <row r="1" spans="1:46" s="1" customFormat="1" ht="17.25" customHeight="1" x14ac:dyDescent="0.4">
      <c r="A1" s="266" t="str">
        <f>'h19'!A1</f>
        <v>平成19年度</v>
      </c>
      <c r="B1" s="267"/>
      <c r="C1" s="267"/>
      <c r="D1" s="267"/>
      <c r="E1" s="268" t="str">
        <f ca="1">RIGHT(CELL("filename",$A$1),LEN(CELL("filename",$A$1))-FIND("]",CELL("filename",$A$1)))</f>
        <v>７月(中旬)</v>
      </c>
      <c r="F1" s="269" t="s">
        <v>70</v>
      </c>
      <c r="G1" s="270"/>
      <c r="H1" s="270"/>
      <c r="I1" s="271"/>
      <c r="J1" s="270"/>
      <c r="K1" s="270"/>
      <c r="L1" s="271"/>
      <c r="M1" s="258"/>
      <c r="N1" s="258"/>
      <c r="O1" s="258"/>
      <c r="P1" s="258"/>
      <c r="Q1" s="258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</row>
    <row r="2" spans="1:46" x14ac:dyDescent="0.4">
      <c r="A2" s="240"/>
      <c r="B2" s="260" t="s">
        <v>89</v>
      </c>
      <c r="C2" s="261"/>
      <c r="D2" s="261"/>
      <c r="E2" s="262"/>
      <c r="F2" s="260" t="s">
        <v>175</v>
      </c>
      <c r="G2" s="261"/>
      <c r="H2" s="261"/>
      <c r="I2" s="262"/>
      <c r="J2" s="260" t="s">
        <v>174</v>
      </c>
      <c r="K2" s="261"/>
      <c r="L2" s="262"/>
    </row>
    <row r="3" spans="1:46" x14ac:dyDescent="0.4">
      <c r="A3" s="232"/>
      <c r="B3" s="235"/>
      <c r="C3" s="236"/>
      <c r="D3" s="236"/>
      <c r="E3" s="237"/>
      <c r="F3" s="235"/>
      <c r="G3" s="236"/>
      <c r="H3" s="236"/>
      <c r="I3" s="237"/>
      <c r="J3" s="235"/>
      <c r="K3" s="236"/>
      <c r="L3" s="237"/>
    </row>
    <row r="4" spans="1:46" x14ac:dyDescent="0.4">
      <c r="A4" s="232"/>
      <c r="B4" s="241" t="s">
        <v>109</v>
      </c>
      <c r="C4" s="241" t="s">
        <v>213</v>
      </c>
      <c r="D4" s="232" t="s">
        <v>88</v>
      </c>
      <c r="E4" s="232"/>
      <c r="F4" s="238" t="str">
        <f>+B4</f>
        <v>(07'7/11～20)</v>
      </c>
      <c r="G4" s="238" t="str">
        <f>+C4</f>
        <v>(06'7/11～20)</v>
      </c>
      <c r="H4" s="232" t="s">
        <v>88</v>
      </c>
      <c r="I4" s="232"/>
      <c r="J4" s="238" t="str">
        <f>+B4</f>
        <v>(07'7/11～20)</v>
      </c>
      <c r="K4" s="238" t="str">
        <f>+C4</f>
        <v>(06'7/11～20)</v>
      </c>
      <c r="L4" s="239" t="s">
        <v>86</v>
      </c>
    </row>
    <row r="5" spans="1:46" s="53" customFormat="1" x14ac:dyDescent="0.4">
      <c r="A5" s="232"/>
      <c r="B5" s="241"/>
      <c r="C5" s="241"/>
      <c r="D5" s="108" t="s">
        <v>87</v>
      </c>
      <c r="E5" s="108" t="s">
        <v>86</v>
      </c>
      <c r="F5" s="238"/>
      <c r="G5" s="238"/>
      <c r="H5" s="108" t="s">
        <v>87</v>
      </c>
      <c r="I5" s="108" t="s">
        <v>86</v>
      </c>
      <c r="J5" s="238"/>
      <c r="K5" s="238"/>
      <c r="L5" s="240"/>
    </row>
    <row r="6" spans="1:46" s="46" customFormat="1" x14ac:dyDescent="0.4">
      <c r="A6" s="200" t="s">
        <v>97</v>
      </c>
      <c r="B6" s="100">
        <f>+B7+B39+B61</f>
        <v>120085</v>
      </c>
      <c r="C6" s="100">
        <f>+C7+C39+C61</f>
        <v>142728</v>
      </c>
      <c r="D6" s="64">
        <f t="shared" ref="D6:D37" si="0">+B6/C6</f>
        <v>0.84135558544924616</v>
      </c>
      <c r="E6" s="65">
        <f t="shared" ref="E6:E37" si="1">+B6-C6</f>
        <v>-22643</v>
      </c>
      <c r="F6" s="100">
        <f>+F7+F39+F61</f>
        <v>202221</v>
      </c>
      <c r="G6" s="100">
        <f>+G7+G39+G61</f>
        <v>233106</v>
      </c>
      <c r="H6" s="64">
        <f t="shared" ref="H6:H37" si="2">+F6/G6</f>
        <v>0.86750662788602606</v>
      </c>
      <c r="I6" s="65">
        <f t="shared" ref="I6:I37" si="3">+F6-G6</f>
        <v>-30885</v>
      </c>
      <c r="J6" s="64">
        <f t="shared" ref="J6:J37" si="4">+B6/F6</f>
        <v>0.5938305121624361</v>
      </c>
      <c r="K6" s="64">
        <f t="shared" ref="K6:K37" si="5">+C6/G6</f>
        <v>0.61228797199557283</v>
      </c>
      <c r="L6" s="78">
        <f t="shared" ref="L6:L37" si="6">+J6-K6</f>
        <v>-1.8457459833136736E-2</v>
      </c>
    </row>
    <row r="7" spans="1:46" s="46" customFormat="1" x14ac:dyDescent="0.4">
      <c r="A7" s="200" t="s">
        <v>85</v>
      </c>
      <c r="B7" s="100">
        <f>+B8+B18+B36</f>
        <v>60616</v>
      </c>
      <c r="C7" s="100">
        <f>+C8+C18+C36</f>
        <v>73159</v>
      </c>
      <c r="D7" s="64">
        <f t="shared" si="0"/>
        <v>0.82855151109227843</v>
      </c>
      <c r="E7" s="65">
        <f t="shared" si="1"/>
        <v>-12543</v>
      </c>
      <c r="F7" s="100">
        <f>+F8+F18+F36</f>
        <v>99572</v>
      </c>
      <c r="G7" s="100">
        <f>+G8+G18+G36</f>
        <v>115807</v>
      </c>
      <c r="H7" s="64">
        <f t="shared" si="2"/>
        <v>0.85980985605360638</v>
      </c>
      <c r="I7" s="65">
        <f t="shared" si="3"/>
        <v>-16235</v>
      </c>
      <c r="J7" s="64">
        <f t="shared" si="4"/>
        <v>0.6087655164102358</v>
      </c>
      <c r="K7" s="64">
        <f t="shared" si="5"/>
        <v>0.63173210600395491</v>
      </c>
      <c r="L7" s="78">
        <f t="shared" si="6"/>
        <v>-2.2966589593719111E-2</v>
      </c>
    </row>
    <row r="8" spans="1:46" x14ac:dyDescent="0.4">
      <c r="A8" s="108" t="s">
        <v>92</v>
      </c>
      <c r="B8" s="106">
        <f>SUM(B9:B17)</f>
        <v>48398</v>
      </c>
      <c r="C8" s="106">
        <f>SUM(C9:C17)</f>
        <v>58658</v>
      </c>
      <c r="D8" s="76">
        <f t="shared" si="0"/>
        <v>0.8250877970609295</v>
      </c>
      <c r="E8" s="62">
        <f t="shared" si="1"/>
        <v>-10260</v>
      </c>
      <c r="F8" s="106">
        <f>SUM(F9:F17)</f>
        <v>78321</v>
      </c>
      <c r="G8" s="106">
        <f>SUM(G9:G17)</f>
        <v>93490</v>
      </c>
      <c r="H8" s="76">
        <f t="shared" si="2"/>
        <v>0.83774735265803835</v>
      </c>
      <c r="I8" s="62">
        <f t="shared" si="3"/>
        <v>-15169</v>
      </c>
      <c r="J8" s="76">
        <f t="shared" si="4"/>
        <v>0.61794410183731052</v>
      </c>
      <c r="K8" s="76">
        <f t="shared" si="5"/>
        <v>0.62742539309017009</v>
      </c>
      <c r="L8" s="75">
        <f t="shared" si="6"/>
        <v>-9.4812912528595694E-3</v>
      </c>
    </row>
    <row r="9" spans="1:46" x14ac:dyDescent="0.4">
      <c r="A9" s="204" t="s">
        <v>83</v>
      </c>
      <c r="B9" s="163">
        <v>29767</v>
      </c>
      <c r="C9" s="163">
        <v>35854</v>
      </c>
      <c r="D9" s="70">
        <f t="shared" si="0"/>
        <v>0.83022814748703078</v>
      </c>
      <c r="E9" s="71">
        <f t="shared" si="1"/>
        <v>-6087</v>
      </c>
      <c r="F9" s="163">
        <v>43953</v>
      </c>
      <c r="G9" s="163">
        <v>52009</v>
      </c>
      <c r="H9" s="70">
        <f t="shared" si="2"/>
        <v>0.84510373204637657</v>
      </c>
      <c r="I9" s="71">
        <f t="shared" si="3"/>
        <v>-8056</v>
      </c>
      <c r="J9" s="70">
        <f t="shared" si="4"/>
        <v>0.67724614929583871</v>
      </c>
      <c r="K9" s="70">
        <f t="shared" si="5"/>
        <v>0.68938068411236519</v>
      </c>
      <c r="L9" s="69">
        <f t="shared" si="6"/>
        <v>-1.2134534816526488E-2</v>
      </c>
    </row>
    <row r="10" spans="1:46" x14ac:dyDescent="0.4">
      <c r="A10" s="202" t="s">
        <v>84</v>
      </c>
      <c r="B10" s="163">
        <v>3832</v>
      </c>
      <c r="C10" s="163">
        <v>4264</v>
      </c>
      <c r="D10" s="72">
        <f t="shared" si="0"/>
        <v>0.89868667917448408</v>
      </c>
      <c r="E10" s="59">
        <f t="shared" si="1"/>
        <v>-432</v>
      </c>
      <c r="F10" s="163">
        <v>6224</v>
      </c>
      <c r="G10" s="163">
        <v>5747</v>
      </c>
      <c r="H10" s="72">
        <f t="shared" si="2"/>
        <v>1.0829998259961719</v>
      </c>
      <c r="I10" s="59">
        <f t="shared" si="3"/>
        <v>477</v>
      </c>
      <c r="J10" s="72">
        <f t="shared" si="4"/>
        <v>0.61568123393316199</v>
      </c>
      <c r="K10" s="72">
        <f t="shared" si="5"/>
        <v>0.74195232295110491</v>
      </c>
      <c r="L10" s="77">
        <f t="shared" si="6"/>
        <v>-0.12627108901794293</v>
      </c>
    </row>
    <row r="11" spans="1:46" x14ac:dyDescent="0.4">
      <c r="A11" s="202" t="s">
        <v>172</v>
      </c>
      <c r="B11" s="163">
        <v>4519</v>
      </c>
      <c r="C11" s="163">
        <v>3594</v>
      </c>
      <c r="D11" s="72">
        <f t="shared" si="0"/>
        <v>1.2573734001112966</v>
      </c>
      <c r="E11" s="59">
        <f t="shared" si="1"/>
        <v>925</v>
      </c>
      <c r="F11" s="163">
        <v>10273</v>
      </c>
      <c r="G11" s="163">
        <v>5452</v>
      </c>
      <c r="H11" s="72">
        <f t="shared" si="2"/>
        <v>1.8842626559060895</v>
      </c>
      <c r="I11" s="59">
        <f t="shared" si="3"/>
        <v>4821</v>
      </c>
      <c r="J11" s="72">
        <f t="shared" si="4"/>
        <v>0.43989097634576074</v>
      </c>
      <c r="K11" s="72">
        <f t="shared" si="5"/>
        <v>0.65920763022743945</v>
      </c>
      <c r="L11" s="77">
        <f t="shared" si="6"/>
        <v>-0.2193166538816787</v>
      </c>
    </row>
    <row r="12" spans="1:46" x14ac:dyDescent="0.4">
      <c r="A12" s="202" t="s">
        <v>81</v>
      </c>
      <c r="B12" s="163">
        <v>4581</v>
      </c>
      <c r="C12" s="163">
        <v>6016</v>
      </c>
      <c r="D12" s="72">
        <f t="shared" si="0"/>
        <v>0.76146941489361697</v>
      </c>
      <c r="E12" s="59">
        <f t="shared" si="1"/>
        <v>-1435</v>
      </c>
      <c r="F12" s="163">
        <v>6240</v>
      </c>
      <c r="G12" s="163">
        <v>9024</v>
      </c>
      <c r="H12" s="72">
        <f t="shared" si="2"/>
        <v>0.69148936170212771</v>
      </c>
      <c r="I12" s="59">
        <f t="shared" si="3"/>
        <v>-2784</v>
      </c>
      <c r="J12" s="72">
        <f t="shared" si="4"/>
        <v>0.73413461538461533</v>
      </c>
      <c r="K12" s="72">
        <f t="shared" si="5"/>
        <v>0.66666666666666663</v>
      </c>
      <c r="L12" s="77">
        <f t="shared" si="6"/>
        <v>6.74679487179487E-2</v>
      </c>
    </row>
    <row r="13" spans="1:46" x14ac:dyDescent="0.4">
      <c r="A13" s="202" t="s">
        <v>82</v>
      </c>
      <c r="B13" s="163">
        <v>4136</v>
      </c>
      <c r="C13" s="163">
        <v>4862</v>
      </c>
      <c r="D13" s="72">
        <f t="shared" si="0"/>
        <v>0.85067873303167418</v>
      </c>
      <c r="E13" s="59">
        <f t="shared" si="1"/>
        <v>-726</v>
      </c>
      <c r="F13" s="163">
        <v>9282</v>
      </c>
      <c r="G13" s="163">
        <v>10920</v>
      </c>
      <c r="H13" s="72">
        <f t="shared" si="2"/>
        <v>0.85</v>
      </c>
      <c r="I13" s="59">
        <f t="shared" si="3"/>
        <v>-1638</v>
      </c>
      <c r="J13" s="72">
        <f t="shared" si="4"/>
        <v>0.44559362206421033</v>
      </c>
      <c r="K13" s="72">
        <f t="shared" si="5"/>
        <v>0.44523809523809521</v>
      </c>
      <c r="L13" s="77">
        <f t="shared" si="6"/>
        <v>3.5552682611511566E-4</v>
      </c>
    </row>
    <row r="14" spans="1:46" x14ac:dyDescent="0.4">
      <c r="A14" s="202" t="s">
        <v>206</v>
      </c>
      <c r="B14" s="163">
        <v>0</v>
      </c>
      <c r="C14" s="163">
        <v>0</v>
      </c>
      <c r="D14" s="72" t="e">
        <f t="shared" si="0"/>
        <v>#DIV/0!</v>
      </c>
      <c r="E14" s="59">
        <f t="shared" si="1"/>
        <v>0</v>
      </c>
      <c r="F14" s="163">
        <v>0</v>
      </c>
      <c r="G14" s="163">
        <v>0</v>
      </c>
      <c r="H14" s="72" t="e">
        <f t="shared" si="2"/>
        <v>#DIV/0!</v>
      </c>
      <c r="I14" s="59">
        <f t="shared" si="3"/>
        <v>0</v>
      </c>
      <c r="J14" s="72" t="e">
        <f t="shared" si="4"/>
        <v>#DIV/0!</v>
      </c>
      <c r="K14" s="72" t="e">
        <f t="shared" si="5"/>
        <v>#DIV/0!</v>
      </c>
      <c r="L14" s="77" t="e">
        <f t="shared" si="6"/>
        <v>#DIV/0!</v>
      </c>
    </row>
    <row r="15" spans="1:46" x14ac:dyDescent="0.4">
      <c r="A15" s="205" t="s">
        <v>205</v>
      </c>
      <c r="B15" s="163">
        <v>0</v>
      </c>
      <c r="C15" s="163">
        <v>0</v>
      </c>
      <c r="D15" s="72" t="e">
        <f t="shared" si="0"/>
        <v>#DIV/0!</v>
      </c>
      <c r="E15" s="73">
        <f t="shared" si="1"/>
        <v>0</v>
      </c>
      <c r="F15" s="163">
        <v>0</v>
      </c>
      <c r="G15" s="163">
        <v>0</v>
      </c>
      <c r="H15" s="70" t="e">
        <f t="shared" si="2"/>
        <v>#DIV/0!</v>
      </c>
      <c r="I15" s="71">
        <f t="shared" si="3"/>
        <v>0</v>
      </c>
      <c r="J15" s="72" t="e">
        <f t="shared" si="4"/>
        <v>#DIV/0!</v>
      </c>
      <c r="K15" s="72" t="e">
        <f t="shared" si="5"/>
        <v>#DIV/0!</v>
      </c>
      <c r="L15" s="143" t="e">
        <f t="shared" si="6"/>
        <v>#DIV/0!</v>
      </c>
    </row>
    <row r="16" spans="1:46" x14ac:dyDescent="0.4">
      <c r="A16" s="27" t="s">
        <v>180</v>
      </c>
      <c r="B16" s="163">
        <v>1563</v>
      </c>
      <c r="C16" s="163">
        <v>3327</v>
      </c>
      <c r="D16" s="72">
        <f t="shared" si="0"/>
        <v>0.46979260595130751</v>
      </c>
      <c r="E16" s="73">
        <f t="shared" si="1"/>
        <v>-1764</v>
      </c>
      <c r="F16" s="163">
        <v>2349</v>
      </c>
      <c r="G16" s="163">
        <v>7728</v>
      </c>
      <c r="H16" s="70">
        <f t="shared" si="2"/>
        <v>0.30395962732919257</v>
      </c>
      <c r="I16" s="71">
        <f t="shared" si="3"/>
        <v>-5379</v>
      </c>
      <c r="J16" s="74">
        <f t="shared" si="4"/>
        <v>0.665389527458493</v>
      </c>
      <c r="K16" s="74">
        <f t="shared" si="5"/>
        <v>0.43051242236024845</v>
      </c>
      <c r="L16" s="66">
        <f t="shared" si="6"/>
        <v>0.23487710509824455</v>
      </c>
    </row>
    <row r="17" spans="1:12" x14ac:dyDescent="0.4">
      <c r="A17" s="87" t="s">
        <v>181</v>
      </c>
      <c r="B17" s="163">
        <v>0</v>
      </c>
      <c r="C17" s="163">
        <v>741</v>
      </c>
      <c r="D17" s="72">
        <f t="shared" si="0"/>
        <v>0</v>
      </c>
      <c r="E17" s="73">
        <f t="shared" si="1"/>
        <v>-741</v>
      </c>
      <c r="F17" s="163">
        <v>0</v>
      </c>
      <c r="G17" s="163">
        <v>2610</v>
      </c>
      <c r="H17" s="70">
        <f t="shared" si="2"/>
        <v>0</v>
      </c>
      <c r="I17" s="71">
        <f t="shared" si="3"/>
        <v>-2610</v>
      </c>
      <c r="J17" s="83" t="e">
        <f t="shared" si="4"/>
        <v>#DIV/0!</v>
      </c>
      <c r="K17" s="83">
        <f t="shared" si="5"/>
        <v>0.28390804597701147</v>
      </c>
      <c r="L17" s="82" t="e">
        <f t="shared" si="6"/>
        <v>#DIV/0!</v>
      </c>
    </row>
    <row r="18" spans="1:12" x14ac:dyDescent="0.4">
      <c r="A18" s="108" t="s">
        <v>91</v>
      </c>
      <c r="B18" s="106">
        <f>SUM(B19:B35)</f>
        <v>11486</v>
      </c>
      <c r="C18" s="106">
        <f>SUM(C19:C35)</f>
        <v>13385</v>
      </c>
      <c r="D18" s="76">
        <f t="shared" si="0"/>
        <v>0.85812476652969738</v>
      </c>
      <c r="E18" s="62">
        <f t="shared" si="1"/>
        <v>-1899</v>
      </c>
      <c r="F18" s="106">
        <f>SUM(F19:F35)</f>
        <v>19693</v>
      </c>
      <c r="G18" s="106">
        <f>SUM(G19:G35)</f>
        <v>20445</v>
      </c>
      <c r="H18" s="76">
        <f t="shared" si="2"/>
        <v>0.9632183908045977</v>
      </c>
      <c r="I18" s="62">
        <f t="shared" si="3"/>
        <v>-752</v>
      </c>
      <c r="J18" s="76">
        <f t="shared" si="4"/>
        <v>0.58325293251409127</v>
      </c>
      <c r="K18" s="76">
        <f t="shared" si="5"/>
        <v>0.65468329664954761</v>
      </c>
      <c r="L18" s="75">
        <f t="shared" si="6"/>
        <v>-7.1430364135456337E-2</v>
      </c>
    </row>
    <row r="19" spans="1:12" x14ac:dyDescent="0.4">
      <c r="A19" s="204" t="s">
        <v>168</v>
      </c>
      <c r="B19" s="163">
        <v>693</v>
      </c>
      <c r="C19" s="163">
        <v>1043</v>
      </c>
      <c r="D19" s="70">
        <f t="shared" si="0"/>
        <v>0.66442953020134232</v>
      </c>
      <c r="E19" s="71">
        <f t="shared" si="1"/>
        <v>-350</v>
      </c>
      <c r="F19" s="163">
        <v>1200</v>
      </c>
      <c r="G19" s="158">
        <v>1650</v>
      </c>
      <c r="H19" s="70">
        <f t="shared" si="2"/>
        <v>0.72727272727272729</v>
      </c>
      <c r="I19" s="71">
        <f t="shared" si="3"/>
        <v>-450</v>
      </c>
      <c r="J19" s="70">
        <f t="shared" si="4"/>
        <v>0.57750000000000001</v>
      </c>
      <c r="K19" s="70">
        <f t="shared" si="5"/>
        <v>0.63212121212121208</v>
      </c>
      <c r="L19" s="69">
        <f t="shared" si="6"/>
        <v>-5.462121212121207E-2</v>
      </c>
    </row>
    <row r="20" spans="1:12" x14ac:dyDescent="0.4">
      <c r="A20" s="202" t="s">
        <v>150</v>
      </c>
      <c r="B20" s="163">
        <v>620</v>
      </c>
      <c r="C20" s="163">
        <v>1215</v>
      </c>
      <c r="D20" s="72">
        <f t="shared" si="0"/>
        <v>0.51028806584362141</v>
      </c>
      <c r="E20" s="59">
        <f t="shared" si="1"/>
        <v>-595</v>
      </c>
      <c r="F20" s="163">
        <v>1195</v>
      </c>
      <c r="G20" s="158">
        <v>1650</v>
      </c>
      <c r="H20" s="72">
        <f t="shared" si="2"/>
        <v>0.72424242424242424</v>
      </c>
      <c r="I20" s="59">
        <f t="shared" si="3"/>
        <v>-455</v>
      </c>
      <c r="J20" s="72">
        <f t="shared" si="4"/>
        <v>0.51882845188284521</v>
      </c>
      <c r="K20" s="72">
        <f t="shared" si="5"/>
        <v>0.73636363636363633</v>
      </c>
      <c r="L20" s="77">
        <f t="shared" si="6"/>
        <v>-0.21753518448079112</v>
      </c>
    </row>
    <row r="21" spans="1:12" x14ac:dyDescent="0.4">
      <c r="A21" s="202" t="s">
        <v>167</v>
      </c>
      <c r="B21" s="163">
        <v>622</v>
      </c>
      <c r="C21" s="163">
        <v>923</v>
      </c>
      <c r="D21" s="72">
        <f t="shared" si="0"/>
        <v>0.67388949079089921</v>
      </c>
      <c r="E21" s="59">
        <f t="shared" si="1"/>
        <v>-301</v>
      </c>
      <c r="F21" s="163">
        <v>1165</v>
      </c>
      <c r="G21" s="158">
        <v>1455</v>
      </c>
      <c r="H21" s="72">
        <f t="shared" si="2"/>
        <v>0.80068728522336774</v>
      </c>
      <c r="I21" s="59">
        <f t="shared" si="3"/>
        <v>-290</v>
      </c>
      <c r="J21" s="72">
        <f t="shared" si="4"/>
        <v>0.53390557939914163</v>
      </c>
      <c r="K21" s="72">
        <f t="shared" si="5"/>
        <v>0.63436426116838485</v>
      </c>
      <c r="L21" s="77">
        <f t="shared" si="6"/>
        <v>-0.10045868176924322</v>
      </c>
    </row>
    <row r="22" spans="1:12" x14ac:dyDescent="0.4">
      <c r="A22" s="202" t="s">
        <v>166</v>
      </c>
      <c r="B22" s="163">
        <v>1643</v>
      </c>
      <c r="C22" s="163">
        <v>1257</v>
      </c>
      <c r="D22" s="72">
        <f t="shared" si="0"/>
        <v>1.3070803500397772</v>
      </c>
      <c r="E22" s="59">
        <f t="shared" si="1"/>
        <v>386</v>
      </c>
      <c r="F22" s="163">
        <v>1795</v>
      </c>
      <c r="G22" s="158">
        <v>1350</v>
      </c>
      <c r="H22" s="72">
        <f t="shared" si="2"/>
        <v>1.3296296296296297</v>
      </c>
      <c r="I22" s="59">
        <f t="shared" si="3"/>
        <v>445</v>
      </c>
      <c r="J22" s="72">
        <f t="shared" si="4"/>
        <v>0.91532033426183845</v>
      </c>
      <c r="K22" s="72">
        <f t="shared" si="5"/>
        <v>0.93111111111111111</v>
      </c>
      <c r="L22" s="77">
        <f t="shared" si="6"/>
        <v>-1.5790776849272659E-2</v>
      </c>
    </row>
    <row r="23" spans="1:12" x14ac:dyDescent="0.4">
      <c r="A23" s="202" t="s">
        <v>165</v>
      </c>
      <c r="B23" s="163">
        <v>1658</v>
      </c>
      <c r="C23" s="163">
        <v>1630</v>
      </c>
      <c r="D23" s="67">
        <f t="shared" si="0"/>
        <v>1.0171779141104293</v>
      </c>
      <c r="E23" s="58">
        <f t="shared" si="1"/>
        <v>28</v>
      </c>
      <c r="F23" s="163">
        <v>2388</v>
      </c>
      <c r="G23" s="158">
        <v>2190</v>
      </c>
      <c r="H23" s="67">
        <f t="shared" si="2"/>
        <v>1.0904109589041096</v>
      </c>
      <c r="I23" s="58">
        <f t="shared" si="3"/>
        <v>198</v>
      </c>
      <c r="J23" s="67">
        <f t="shared" si="4"/>
        <v>0.69430485762144056</v>
      </c>
      <c r="K23" s="67">
        <f t="shared" si="5"/>
        <v>0.74429223744292239</v>
      </c>
      <c r="L23" s="66">
        <f t="shared" si="6"/>
        <v>-4.9987379821481825E-2</v>
      </c>
    </row>
    <row r="24" spans="1:12" x14ac:dyDescent="0.4">
      <c r="A24" s="203" t="s">
        <v>164</v>
      </c>
      <c r="B24" s="163">
        <v>331</v>
      </c>
      <c r="C24" s="163">
        <v>707</v>
      </c>
      <c r="D24" s="72">
        <f t="shared" si="0"/>
        <v>0.46817538896746819</v>
      </c>
      <c r="E24" s="59">
        <f t="shared" si="1"/>
        <v>-376</v>
      </c>
      <c r="F24" s="163">
        <v>1025</v>
      </c>
      <c r="G24" s="158">
        <v>1500</v>
      </c>
      <c r="H24" s="72">
        <f t="shared" si="2"/>
        <v>0.68333333333333335</v>
      </c>
      <c r="I24" s="59">
        <f t="shared" si="3"/>
        <v>-475</v>
      </c>
      <c r="J24" s="72">
        <f t="shared" si="4"/>
        <v>0.32292682926829269</v>
      </c>
      <c r="K24" s="72">
        <f t="shared" si="5"/>
        <v>0.47133333333333333</v>
      </c>
      <c r="L24" s="77">
        <f t="shared" si="6"/>
        <v>-0.14840650406504063</v>
      </c>
    </row>
    <row r="25" spans="1:12" x14ac:dyDescent="0.4">
      <c r="A25" s="203" t="s">
        <v>163</v>
      </c>
      <c r="B25" s="163">
        <v>1191</v>
      </c>
      <c r="C25" s="163">
        <v>853</v>
      </c>
      <c r="D25" s="72">
        <f t="shared" si="0"/>
        <v>1.3962485345838218</v>
      </c>
      <c r="E25" s="59">
        <f t="shared" si="1"/>
        <v>338</v>
      </c>
      <c r="F25" s="163">
        <v>1500</v>
      </c>
      <c r="G25" s="158">
        <v>1350</v>
      </c>
      <c r="H25" s="72">
        <f t="shared" si="2"/>
        <v>1.1111111111111112</v>
      </c>
      <c r="I25" s="59">
        <f t="shared" si="3"/>
        <v>150</v>
      </c>
      <c r="J25" s="72">
        <f t="shared" si="4"/>
        <v>0.79400000000000004</v>
      </c>
      <c r="K25" s="72">
        <f t="shared" si="5"/>
        <v>0.63185185185185189</v>
      </c>
      <c r="L25" s="77">
        <f t="shared" si="6"/>
        <v>0.16214814814814815</v>
      </c>
    </row>
    <row r="26" spans="1:12" x14ac:dyDescent="0.4">
      <c r="A26" s="202" t="s">
        <v>211</v>
      </c>
      <c r="B26" s="163">
        <v>992</v>
      </c>
      <c r="C26" s="163">
        <v>0</v>
      </c>
      <c r="D26" s="72" t="e">
        <f t="shared" si="0"/>
        <v>#DIV/0!</v>
      </c>
      <c r="E26" s="59">
        <f t="shared" si="1"/>
        <v>992</v>
      </c>
      <c r="F26" s="163">
        <v>1500</v>
      </c>
      <c r="G26" s="158">
        <v>0</v>
      </c>
      <c r="H26" s="72" t="e">
        <f t="shared" si="2"/>
        <v>#DIV/0!</v>
      </c>
      <c r="I26" s="59">
        <f t="shared" si="3"/>
        <v>1500</v>
      </c>
      <c r="J26" s="72">
        <f t="shared" si="4"/>
        <v>0.66133333333333333</v>
      </c>
      <c r="K26" s="72" t="e">
        <f t="shared" si="5"/>
        <v>#DIV/0!</v>
      </c>
      <c r="L26" s="77" t="e">
        <f t="shared" si="6"/>
        <v>#DIV/0!</v>
      </c>
    </row>
    <row r="27" spans="1:12" x14ac:dyDescent="0.4">
      <c r="A27" s="202" t="s">
        <v>191</v>
      </c>
      <c r="B27" s="163">
        <v>0</v>
      </c>
      <c r="C27" s="163">
        <v>1145</v>
      </c>
      <c r="D27" s="72">
        <f t="shared" si="0"/>
        <v>0</v>
      </c>
      <c r="E27" s="59">
        <f t="shared" si="1"/>
        <v>-1145</v>
      </c>
      <c r="F27" s="163">
        <v>0</v>
      </c>
      <c r="G27" s="158">
        <v>1350</v>
      </c>
      <c r="H27" s="72">
        <f t="shared" si="2"/>
        <v>0</v>
      </c>
      <c r="I27" s="59">
        <f t="shared" si="3"/>
        <v>-1350</v>
      </c>
      <c r="J27" s="72" t="e">
        <f t="shared" si="4"/>
        <v>#DIV/0!</v>
      </c>
      <c r="K27" s="72">
        <f t="shared" si="5"/>
        <v>0.8481481481481481</v>
      </c>
      <c r="L27" s="77" t="e">
        <f t="shared" si="6"/>
        <v>#DIV/0!</v>
      </c>
    </row>
    <row r="28" spans="1:12" x14ac:dyDescent="0.4">
      <c r="A28" s="202" t="s">
        <v>161</v>
      </c>
      <c r="B28" s="163">
        <v>354</v>
      </c>
      <c r="C28" s="163">
        <v>470</v>
      </c>
      <c r="D28" s="67">
        <f t="shared" si="0"/>
        <v>0.7531914893617021</v>
      </c>
      <c r="E28" s="58">
        <f t="shared" si="1"/>
        <v>-116</v>
      </c>
      <c r="F28" s="163">
        <v>745</v>
      </c>
      <c r="G28" s="158">
        <v>900</v>
      </c>
      <c r="H28" s="67">
        <f t="shared" si="2"/>
        <v>0.82777777777777772</v>
      </c>
      <c r="I28" s="58">
        <f t="shared" si="3"/>
        <v>-155</v>
      </c>
      <c r="J28" s="67">
        <f t="shared" si="4"/>
        <v>0.47516778523489933</v>
      </c>
      <c r="K28" s="67">
        <f t="shared" si="5"/>
        <v>0.52222222222222225</v>
      </c>
      <c r="L28" s="66">
        <f t="shared" si="6"/>
        <v>-4.7054436987322923E-2</v>
      </c>
    </row>
    <row r="29" spans="1:12" x14ac:dyDescent="0.4">
      <c r="A29" s="203" t="s">
        <v>160</v>
      </c>
      <c r="B29" s="163">
        <v>79</v>
      </c>
      <c r="C29" s="163">
        <v>312</v>
      </c>
      <c r="D29" s="72">
        <f t="shared" si="0"/>
        <v>0.25320512820512819</v>
      </c>
      <c r="E29" s="59">
        <f t="shared" si="1"/>
        <v>-233</v>
      </c>
      <c r="F29" s="163">
        <v>450</v>
      </c>
      <c r="G29" s="158">
        <v>600</v>
      </c>
      <c r="H29" s="72">
        <f t="shared" si="2"/>
        <v>0.75</v>
      </c>
      <c r="I29" s="59">
        <f t="shared" si="3"/>
        <v>-150</v>
      </c>
      <c r="J29" s="72">
        <f t="shared" si="4"/>
        <v>0.17555555555555555</v>
      </c>
      <c r="K29" s="72">
        <f t="shared" si="5"/>
        <v>0.52</v>
      </c>
      <c r="L29" s="77">
        <f t="shared" si="6"/>
        <v>-0.34444444444444444</v>
      </c>
    </row>
    <row r="30" spans="1:12" x14ac:dyDescent="0.4">
      <c r="A30" s="202" t="s">
        <v>159</v>
      </c>
      <c r="B30" s="163">
        <v>915</v>
      </c>
      <c r="C30" s="163">
        <v>1153</v>
      </c>
      <c r="D30" s="72">
        <f t="shared" si="0"/>
        <v>0.79358196010407633</v>
      </c>
      <c r="E30" s="59">
        <f t="shared" si="1"/>
        <v>-238</v>
      </c>
      <c r="F30" s="163">
        <v>1345</v>
      </c>
      <c r="G30" s="158">
        <v>1500</v>
      </c>
      <c r="H30" s="72">
        <f t="shared" si="2"/>
        <v>0.89666666666666661</v>
      </c>
      <c r="I30" s="59">
        <f t="shared" si="3"/>
        <v>-155</v>
      </c>
      <c r="J30" s="72">
        <f t="shared" si="4"/>
        <v>0.6802973977695167</v>
      </c>
      <c r="K30" s="72">
        <f t="shared" si="5"/>
        <v>0.76866666666666672</v>
      </c>
      <c r="L30" s="77">
        <f t="shared" si="6"/>
        <v>-8.8369268897150022E-2</v>
      </c>
    </row>
    <row r="31" spans="1:12" x14ac:dyDescent="0.4">
      <c r="A31" s="203" t="s">
        <v>158</v>
      </c>
      <c r="B31" s="163">
        <v>450</v>
      </c>
      <c r="C31" s="163">
        <v>719</v>
      </c>
      <c r="D31" s="67">
        <f t="shared" si="0"/>
        <v>0.62586926286509037</v>
      </c>
      <c r="E31" s="58">
        <f t="shared" si="1"/>
        <v>-269</v>
      </c>
      <c r="F31" s="163">
        <v>1350</v>
      </c>
      <c r="G31" s="158">
        <v>1500</v>
      </c>
      <c r="H31" s="67">
        <f t="shared" si="2"/>
        <v>0.9</v>
      </c>
      <c r="I31" s="58">
        <f t="shared" si="3"/>
        <v>-150</v>
      </c>
      <c r="J31" s="67">
        <f t="shared" si="4"/>
        <v>0.33333333333333331</v>
      </c>
      <c r="K31" s="67">
        <f t="shared" si="5"/>
        <v>0.47933333333333333</v>
      </c>
      <c r="L31" s="66">
        <f t="shared" si="6"/>
        <v>-0.14600000000000002</v>
      </c>
    </row>
    <row r="32" spans="1:12" x14ac:dyDescent="0.4">
      <c r="A32" s="203" t="s">
        <v>157</v>
      </c>
      <c r="B32" s="163">
        <v>787</v>
      </c>
      <c r="C32" s="163">
        <v>1189</v>
      </c>
      <c r="D32" s="67">
        <f t="shared" si="0"/>
        <v>0.66190075693860384</v>
      </c>
      <c r="E32" s="58">
        <f t="shared" si="1"/>
        <v>-402</v>
      </c>
      <c r="F32" s="163">
        <v>1640</v>
      </c>
      <c r="G32" s="158">
        <v>1950</v>
      </c>
      <c r="H32" s="67">
        <f t="shared" si="2"/>
        <v>0.84102564102564104</v>
      </c>
      <c r="I32" s="58">
        <f t="shared" si="3"/>
        <v>-310</v>
      </c>
      <c r="J32" s="67">
        <f t="shared" si="4"/>
        <v>0.47987804878048779</v>
      </c>
      <c r="K32" s="67">
        <f t="shared" si="5"/>
        <v>0.60974358974358978</v>
      </c>
      <c r="L32" s="66">
        <f t="shared" si="6"/>
        <v>-0.12986554096310199</v>
      </c>
    </row>
    <row r="33" spans="1:12" x14ac:dyDescent="0.4">
      <c r="A33" s="202" t="s">
        <v>156</v>
      </c>
      <c r="B33" s="163">
        <v>0</v>
      </c>
      <c r="C33" s="163">
        <v>0</v>
      </c>
      <c r="D33" s="72" t="e">
        <f t="shared" si="0"/>
        <v>#DIV/0!</v>
      </c>
      <c r="E33" s="59">
        <f t="shared" si="1"/>
        <v>0</v>
      </c>
      <c r="F33" s="163">
        <v>0</v>
      </c>
      <c r="G33" s="158">
        <v>0</v>
      </c>
      <c r="H33" s="72" t="e">
        <f t="shared" si="2"/>
        <v>#DIV/0!</v>
      </c>
      <c r="I33" s="59">
        <f t="shared" si="3"/>
        <v>0</v>
      </c>
      <c r="J33" s="72" t="e">
        <f t="shared" si="4"/>
        <v>#DIV/0!</v>
      </c>
      <c r="K33" s="72" t="e">
        <f t="shared" si="5"/>
        <v>#DIV/0!</v>
      </c>
      <c r="L33" s="77" t="e">
        <f t="shared" si="6"/>
        <v>#DIV/0!</v>
      </c>
    </row>
    <row r="34" spans="1:12" x14ac:dyDescent="0.4">
      <c r="A34" s="205" t="s">
        <v>155</v>
      </c>
      <c r="B34" s="163">
        <v>590</v>
      </c>
      <c r="C34" s="163">
        <v>769</v>
      </c>
      <c r="D34" s="72">
        <f t="shared" si="0"/>
        <v>0.76723016905071517</v>
      </c>
      <c r="E34" s="59">
        <f t="shared" si="1"/>
        <v>-179</v>
      </c>
      <c r="F34" s="163">
        <v>1200</v>
      </c>
      <c r="G34" s="163">
        <v>1500</v>
      </c>
      <c r="H34" s="72">
        <f t="shared" si="2"/>
        <v>0.8</v>
      </c>
      <c r="I34" s="59">
        <f t="shared" si="3"/>
        <v>-300</v>
      </c>
      <c r="J34" s="72">
        <f t="shared" si="4"/>
        <v>0.49166666666666664</v>
      </c>
      <c r="K34" s="72">
        <f t="shared" si="5"/>
        <v>0.51266666666666671</v>
      </c>
      <c r="L34" s="77">
        <f t="shared" si="6"/>
        <v>-2.1000000000000074E-2</v>
      </c>
    </row>
    <row r="35" spans="1:12" x14ac:dyDescent="0.4">
      <c r="A35" s="201" t="s">
        <v>210</v>
      </c>
      <c r="B35" s="163">
        <v>561</v>
      </c>
      <c r="C35" s="163">
        <v>0</v>
      </c>
      <c r="D35" s="72" t="e">
        <f t="shared" si="0"/>
        <v>#DIV/0!</v>
      </c>
      <c r="E35" s="59">
        <f t="shared" si="1"/>
        <v>561</v>
      </c>
      <c r="F35" s="163">
        <v>1195</v>
      </c>
      <c r="G35" s="158">
        <v>0</v>
      </c>
      <c r="H35" s="72" t="e">
        <f t="shared" si="2"/>
        <v>#DIV/0!</v>
      </c>
      <c r="I35" s="59">
        <f t="shared" si="3"/>
        <v>1195</v>
      </c>
      <c r="J35" s="72">
        <f t="shared" si="4"/>
        <v>0.46945606694560671</v>
      </c>
      <c r="K35" s="72" t="e">
        <f t="shared" si="5"/>
        <v>#DIV/0!</v>
      </c>
      <c r="L35" s="77" t="e">
        <f t="shared" si="6"/>
        <v>#DIV/0!</v>
      </c>
    </row>
    <row r="36" spans="1:12" x14ac:dyDescent="0.4">
      <c r="A36" s="108" t="s">
        <v>90</v>
      </c>
      <c r="B36" s="106">
        <f>SUM(B37:B38)</f>
        <v>732</v>
      </c>
      <c r="C36" s="106">
        <f>SUM(C37:C38)</f>
        <v>1116</v>
      </c>
      <c r="D36" s="76">
        <f t="shared" si="0"/>
        <v>0.65591397849462363</v>
      </c>
      <c r="E36" s="62">
        <f t="shared" si="1"/>
        <v>-384</v>
      </c>
      <c r="F36" s="106">
        <f>SUM(F37:F38)</f>
        <v>1558</v>
      </c>
      <c r="G36" s="106">
        <f>SUM(G37:G38)</f>
        <v>1872</v>
      </c>
      <c r="H36" s="76">
        <f t="shared" si="2"/>
        <v>0.83226495726495731</v>
      </c>
      <c r="I36" s="62">
        <f t="shared" si="3"/>
        <v>-314</v>
      </c>
      <c r="J36" s="76">
        <f t="shared" si="4"/>
        <v>0.46983311938382544</v>
      </c>
      <c r="K36" s="76">
        <f t="shared" si="5"/>
        <v>0.59615384615384615</v>
      </c>
      <c r="L36" s="75">
        <f t="shared" si="6"/>
        <v>-0.12632072677002071</v>
      </c>
    </row>
    <row r="37" spans="1:12" x14ac:dyDescent="0.4">
      <c r="A37" s="204" t="s">
        <v>154</v>
      </c>
      <c r="B37" s="163">
        <v>527</v>
      </c>
      <c r="C37" s="163">
        <v>827</v>
      </c>
      <c r="D37" s="70">
        <f t="shared" si="0"/>
        <v>0.63724304715840385</v>
      </c>
      <c r="E37" s="71">
        <f t="shared" si="1"/>
        <v>-300</v>
      </c>
      <c r="F37" s="163">
        <v>1207</v>
      </c>
      <c r="G37" s="163">
        <v>1443</v>
      </c>
      <c r="H37" s="70">
        <f t="shared" si="2"/>
        <v>0.83645183645183641</v>
      </c>
      <c r="I37" s="71">
        <f t="shared" si="3"/>
        <v>-236</v>
      </c>
      <c r="J37" s="70">
        <f t="shared" si="4"/>
        <v>0.43661971830985913</v>
      </c>
      <c r="K37" s="70">
        <f t="shared" si="5"/>
        <v>0.57311157311157312</v>
      </c>
      <c r="L37" s="69">
        <f t="shared" si="6"/>
        <v>-0.136491854801714</v>
      </c>
    </row>
    <row r="38" spans="1:12" x14ac:dyDescent="0.4">
      <c r="A38" s="202" t="s">
        <v>153</v>
      </c>
      <c r="B38" s="163">
        <v>205</v>
      </c>
      <c r="C38" s="163">
        <v>289</v>
      </c>
      <c r="D38" s="72">
        <f t="shared" ref="D38:D60" si="7">+B38/C38</f>
        <v>0.70934256055363321</v>
      </c>
      <c r="E38" s="59">
        <f t="shared" ref="E38:E60" si="8">+B38-C38</f>
        <v>-84</v>
      </c>
      <c r="F38" s="163">
        <v>351</v>
      </c>
      <c r="G38" s="163">
        <v>429</v>
      </c>
      <c r="H38" s="72">
        <f t="shared" ref="H38:H60" si="9">+F38/G38</f>
        <v>0.81818181818181823</v>
      </c>
      <c r="I38" s="59">
        <f t="shared" ref="I38:I60" si="10">+F38-G38</f>
        <v>-78</v>
      </c>
      <c r="J38" s="72">
        <f t="shared" ref="J38:J60" si="11">+B38/F38</f>
        <v>0.58404558404558404</v>
      </c>
      <c r="K38" s="72">
        <f t="shared" ref="K38:K60" si="12">+C38/G38</f>
        <v>0.67365967365967361</v>
      </c>
      <c r="L38" s="77">
        <f t="shared" ref="L38:L60" si="13">+J38-K38</f>
        <v>-8.9614089614089565E-2</v>
      </c>
    </row>
    <row r="39" spans="1:12" s="46" customFormat="1" x14ac:dyDescent="0.4">
      <c r="A39" s="200" t="s">
        <v>96</v>
      </c>
      <c r="B39" s="100">
        <f>SUM(B40:B60)</f>
        <v>59469</v>
      </c>
      <c r="C39" s="100">
        <f>SUM(C40:C60)</f>
        <v>69569</v>
      </c>
      <c r="D39" s="64">
        <f t="shared" si="7"/>
        <v>0.85482039414106858</v>
      </c>
      <c r="E39" s="65">
        <f t="shared" si="8"/>
        <v>-10100</v>
      </c>
      <c r="F39" s="100">
        <f>SUM(F40:F60)</f>
        <v>102649</v>
      </c>
      <c r="G39" s="100">
        <f>SUM(G40:G60)</f>
        <v>117299</v>
      </c>
      <c r="H39" s="64">
        <f t="shared" si="9"/>
        <v>0.87510549962062767</v>
      </c>
      <c r="I39" s="65">
        <f t="shared" si="10"/>
        <v>-14650</v>
      </c>
      <c r="J39" s="64">
        <f t="shared" si="11"/>
        <v>0.57934319866730311</v>
      </c>
      <c r="K39" s="64">
        <f t="shared" si="12"/>
        <v>0.59309116019744412</v>
      </c>
      <c r="L39" s="78">
        <f t="shared" si="13"/>
        <v>-1.3747961530141017E-2</v>
      </c>
    </row>
    <row r="40" spans="1:12" x14ac:dyDescent="0.4">
      <c r="A40" s="202" t="s">
        <v>83</v>
      </c>
      <c r="B40" s="98">
        <f>'[3]7月動向(20)'!B39-'７月(上旬)'!B40</f>
        <v>25995</v>
      </c>
      <c r="C40" s="98">
        <f>'[3]7月動向(20)'!C39-'７月(上旬)'!C40</f>
        <v>28738</v>
      </c>
      <c r="D40" s="97">
        <f t="shared" si="7"/>
        <v>0.9045514649592874</v>
      </c>
      <c r="E40" s="58">
        <f t="shared" si="8"/>
        <v>-2743</v>
      </c>
      <c r="F40" s="98">
        <f>'[3]7月動向(20)'!F39-'７月(上旬)'!F40</f>
        <v>39407</v>
      </c>
      <c r="G40" s="98">
        <f>'[3]7月動向(20)'!G39-'７月(上旬)'!G40</f>
        <v>42379</v>
      </c>
      <c r="H40" s="67">
        <f t="shared" si="9"/>
        <v>0.92987092663819348</v>
      </c>
      <c r="I40" s="58">
        <f t="shared" si="10"/>
        <v>-2972</v>
      </c>
      <c r="J40" s="67">
        <f t="shared" si="11"/>
        <v>0.65965437612606892</v>
      </c>
      <c r="K40" s="67">
        <f t="shared" si="12"/>
        <v>0.67811887963378092</v>
      </c>
      <c r="L40" s="66">
        <f t="shared" si="13"/>
        <v>-1.8464503507712005E-2</v>
      </c>
    </row>
    <row r="41" spans="1:12" x14ac:dyDescent="0.4">
      <c r="A41" s="202" t="s">
        <v>152</v>
      </c>
      <c r="B41" s="101">
        <f>'[3]7月動向(20)'!B40-'７月(上旬)'!B41</f>
        <v>1284</v>
      </c>
      <c r="C41" s="101">
        <f>'[3]7月動向(20)'!C40-'７月(上旬)'!C41</f>
        <v>0</v>
      </c>
      <c r="D41" s="72" t="e">
        <f t="shared" si="7"/>
        <v>#DIV/0!</v>
      </c>
      <c r="E41" s="59">
        <f t="shared" si="8"/>
        <v>1284</v>
      </c>
      <c r="F41" s="135">
        <f>'[3]7月動向(20)'!F40-'７月(上旬)'!F41</f>
        <v>1728</v>
      </c>
      <c r="G41" s="101">
        <f>'[3]7月動向(20)'!G40-'７月(上旬)'!G41</f>
        <v>0</v>
      </c>
      <c r="H41" s="72" t="e">
        <f t="shared" si="9"/>
        <v>#DIV/0!</v>
      </c>
      <c r="I41" s="59">
        <f t="shared" si="10"/>
        <v>1728</v>
      </c>
      <c r="J41" s="72">
        <f t="shared" si="11"/>
        <v>0.74305555555555558</v>
      </c>
      <c r="K41" s="72" t="e">
        <f t="shared" si="12"/>
        <v>#DIV/0!</v>
      </c>
      <c r="L41" s="77" t="e">
        <f t="shared" si="13"/>
        <v>#DIV/0!</v>
      </c>
    </row>
    <row r="42" spans="1:12" x14ac:dyDescent="0.4">
      <c r="A42" s="202" t="s">
        <v>151</v>
      </c>
      <c r="B42" s="101">
        <f>'[3]7月動向(20)'!B41-'７月(上旬)'!B42</f>
        <v>3637</v>
      </c>
      <c r="C42" s="101">
        <f>'[3]7月動向(20)'!C41-'７月(上旬)'!C42</f>
        <v>3851</v>
      </c>
      <c r="D42" s="72">
        <f t="shared" si="7"/>
        <v>0.94443001817709682</v>
      </c>
      <c r="E42" s="59">
        <f t="shared" si="8"/>
        <v>-214</v>
      </c>
      <c r="F42" s="135">
        <f>'[3]7月動向(20)'!F41-'７月(上旬)'!F42</f>
        <v>5688</v>
      </c>
      <c r="G42" s="101">
        <f>'[3]7月動向(20)'!G41-'７月(上旬)'!G42</f>
        <v>7914</v>
      </c>
      <c r="H42" s="141">
        <f t="shared" si="9"/>
        <v>0.7187263078089462</v>
      </c>
      <c r="I42" s="59">
        <f t="shared" si="10"/>
        <v>-2226</v>
      </c>
      <c r="J42" s="72">
        <f t="shared" si="11"/>
        <v>0.63941631504922647</v>
      </c>
      <c r="K42" s="72">
        <f t="shared" si="12"/>
        <v>0.48660601465756886</v>
      </c>
      <c r="L42" s="77">
        <f t="shared" si="13"/>
        <v>0.15281030039165761</v>
      </c>
    </row>
    <row r="43" spans="1:12" x14ac:dyDescent="0.4">
      <c r="A43" s="202" t="s">
        <v>150</v>
      </c>
      <c r="B43" s="101">
        <f>'[3]7月動向(20)'!B42-'７月(上旬)'!B43</f>
        <v>4502</v>
      </c>
      <c r="C43" s="101">
        <f>'[3]7月動向(20)'!C42-'７月(上旬)'!C43</f>
        <v>6607</v>
      </c>
      <c r="D43" s="140">
        <f t="shared" si="7"/>
        <v>0.68139851672468599</v>
      </c>
      <c r="E43" s="79">
        <f t="shared" si="8"/>
        <v>-2105</v>
      </c>
      <c r="F43" s="101">
        <f>'[3]7月動向(20)'!F42-'７月(上旬)'!F43</f>
        <v>10135</v>
      </c>
      <c r="G43" s="101">
        <f>'[3]7月動向(20)'!G42-'７月(上旬)'!G43</f>
        <v>10660</v>
      </c>
      <c r="H43" s="141">
        <f t="shared" si="9"/>
        <v>0.95075046904315197</v>
      </c>
      <c r="I43" s="59">
        <f t="shared" si="10"/>
        <v>-525</v>
      </c>
      <c r="J43" s="72">
        <f t="shared" si="11"/>
        <v>0.44420325604341393</v>
      </c>
      <c r="K43" s="72">
        <f t="shared" si="12"/>
        <v>0.61979362101313318</v>
      </c>
      <c r="L43" s="77">
        <f t="shared" si="13"/>
        <v>-0.17559036496971925</v>
      </c>
    </row>
    <row r="44" spans="1:12" x14ac:dyDescent="0.4">
      <c r="A44" s="202" t="s">
        <v>180</v>
      </c>
      <c r="B44" s="101">
        <f>'[3]7月動向(20)'!B43-'７月(上旬)'!B44</f>
        <v>3167</v>
      </c>
      <c r="C44" s="101">
        <f>'[3]7月動向(20)'!C43-'７月(上旬)'!C44</f>
        <v>2665</v>
      </c>
      <c r="D44" s="140">
        <f t="shared" si="7"/>
        <v>1.1883677298311444</v>
      </c>
      <c r="E44" s="79">
        <f t="shared" si="8"/>
        <v>502</v>
      </c>
      <c r="F44" s="101">
        <f>'[3]7月動向(20)'!F43-'７月(上旬)'!F44</f>
        <v>6237</v>
      </c>
      <c r="G44" s="101">
        <f>'[3]7月動向(20)'!G43-'７月(上旬)'!G44</f>
        <v>6610</v>
      </c>
      <c r="H44" s="141">
        <f t="shared" si="9"/>
        <v>0.94357034795763994</v>
      </c>
      <c r="I44" s="59">
        <f t="shared" si="10"/>
        <v>-373</v>
      </c>
      <c r="J44" s="72">
        <f t="shared" si="11"/>
        <v>0.50777617444284107</v>
      </c>
      <c r="K44" s="72">
        <f t="shared" si="12"/>
        <v>0.40317700453857791</v>
      </c>
      <c r="L44" s="77">
        <f t="shared" si="13"/>
        <v>0.10459916990426316</v>
      </c>
    </row>
    <row r="45" spans="1:12" x14ac:dyDescent="0.4">
      <c r="A45" s="202" t="s">
        <v>81</v>
      </c>
      <c r="B45" s="101">
        <f>'[3]7月動向(20)'!B44-'７月(上旬)'!B45</f>
        <v>9521</v>
      </c>
      <c r="C45" s="101">
        <f>'[3]7月動向(20)'!C44-'７月(上旬)'!C45</f>
        <v>10442</v>
      </c>
      <c r="D45" s="140">
        <f t="shared" si="7"/>
        <v>0.91179850603332691</v>
      </c>
      <c r="E45" s="79">
        <f t="shared" si="8"/>
        <v>-921</v>
      </c>
      <c r="F45" s="105">
        <f>'[3]7月動向(20)'!F44-'７月(上旬)'!F45</f>
        <v>17881</v>
      </c>
      <c r="G45" s="105">
        <f>'[3]7月動向(20)'!G44-'７月(上旬)'!G45</f>
        <v>17830</v>
      </c>
      <c r="H45" s="141">
        <f t="shared" si="9"/>
        <v>1.0028603477285474</v>
      </c>
      <c r="I45" s="59">
        <f t="shared" si="10"/>
        <v>51</v>
      </c>
      <c r="J45" s="72">
        <f t="shared" si="11"/>
        <v>0.53246462725798338</v>
      </c>
      <c r="K45" s="72">
        <f t="shared" si="12"/>
        <v>0.58564217610768365</v>
      </c>
      <c r="L45" s="77">
        <f t="shared" si="13"/>
        <v>-5.3177548849700274E-2</v>
      </c>
    </row>
    <row r="46" spans="1:12" x14ac:dyDescent="0.4">
      <c r="A46" s="202" t="s">
        <v>82</v>
      </c>
      <c r="B46" s="101">
        <f>'[3]7月動向(20)'!B45-'７月(上旬)'!B46</f>
        <v>5196</v>
      </c>
      <c r="C46" s="101">
        <f>'[3]7月動向(20)'!C45-'７月(上旬)'!C46</f>
        <v>5133</v>
      </c>
      <c r="D46" s="140">
        <f t="shared" si="7"/>
        <v>1.0122735242548218</v>
      </c>
      <c r="E46" s="58">
        <f t="shared" si="8"/>
        <v>63</v>
      </c>
      <c r="F46" s="135">
        <f>'[3]7月動向(20)'!F45-'７月(上旬)'!F46</f>
        <v>8872</v>
      </c>
      <c r="G46" s="101">
        <f>'[3]7月動向(20)'!G45-'７月(上旬)'!G46</f>
        <v>10030</v>
      </c>
      <c r="H46" s="141">
        <f t="shared" si="9"/>
        <v>0.88454636091724825</v>
      </c>
      <c r="I46" s="59">
        <f t="shared" si="10"/>
        <v>-1158</v>
      </c>
      <c r="J46" s="72">
        <f t="shared" si="11"/>
        <v>0.58566275924256084</v>
      </c>
      <c r="K46" s="72">
        <f t="shared" si="12"/>
        <v>0.5117647058823529</v>
      </c>
      <c r="L46" s="77">
        <f t="shared" si="13"/>
        <v>7.3898053360207938E-2</v>
      </c>
    </row>
    <row r="47" spans="1:12" x14ac:dyDescent="0.4">
      <c r="A47" s="202" t="s">
        <v>80</v>
      </c>
      <c r="B47" s="101">
        <f>'[3]7月動向(20)'!B46-'７月(上旬)'!B47</f>
        <v>1138</v>
      </c>
      <c r="C47" s="101">
        <f>'[3]7月動向(20)'!C46-'７月(上旬)'!C47</f>
        <v>1251</v>
      </c>
      <c r="D47" s="140">
        <f t="shared" si="7"/>
        <v>0.90967226219024777</v>
      </c>
      <c r="E47" s="58">
        <f t="shared" si="8"/>
        <v>-113</v>
      </c>
      <c r="F47" s="137">
        <f>'[3]7月動向(20)'!F46-'７月(上旬)'!F47</f>
        <v>2511</v>
      </c>
      <c r="G47" s="136">
        <f>'[3]7月動向(20)'!G46-'７月(上旬)'!G47</f>
        <v>2790</v>
      </c>
      <c r="H47" s="138">
        <f t="shared" si="9"/>
        <v>0.9</v>
      </c>
      <c r="I47" s="59">
        <f t="shared" si="10"/>
        <v>-279</v>
      </c>
      <c r="J47" s="72">
        <f t="shared" si="11"/>
        <v>0.45320589406610912</v>
      </c>
      <c r="K47" s="72">
        <f t="shared" si="12"/>
        <v>0.44838709677419353</v>
      </c>
      <c r="L47" s="77">
        <f t="shared" si="13"/>
        <v>4.8187972919155886E-3</v>
      </c>
    </row>
    <row r="48" spans="1:12" x14ac:dyDescent="0.4">
      <c r="A48" s="202" t="s">
        <v>148</v>
      </c>
      <c r="B48" s="101">
        <f>'[3]7月動向(20)'!B47-'７月(上旬)'!B48</f>
        <v>0</v>
      </c>
      <c r="C48" s="101">
        <f>'[3]7月動向(20)'!C47-'７月(上旬)'!C48</f>
        <v>0</v>
      </c>
      <c r="D48" s="140" t="e">
        <f t="shared" si="7"/>
        <v>#DIV/0!</v>
      </c>
      <c r="E48" s="58">
        <f t="shared" si="8"/>
        <v>0</v>
      </c>
      <c r="F48" s="135">
        <f>'[3]7月動向(20)'!F47-'７月(上旬)'!F48</f>
        <v>0</v>
      </c>
      <c r="G48" s="101">
        <f>'[3]7月動向(20)'!G47-'７月(上旬)'!G48</f>
        <v>0</v>
      </c>
      <c r="H48" s="142" t="e">
        <f t="shared" si="9"/>
        <v>#DIV/0!</v>
      </c>
      <c r="I48" s="59">
        <f t="shared" si="10"/>
        <v>0</v>
      </c>
      <c r="J48" s="72" t="e">
        <f t="shared" si="11"/>
        <v>#DIV/0!</v>
      </c>
      <c r="K48" s="72" t="e">
        <f t="shared" si="12"/>
        <v>#DIV/0!</v>
      </c>
      <c r="L48" s="77" t="e">
        <f t="shared" si="13"/>
        <v>#DIV/0!</v>
      </c>
    </row>
    <row r="49" spans="1:12" x14ac:dyDescent="0.4">
      <c r="A49" s="202" t="s">
        <v>79</v>
      </c>
      <c r="B49" s="101">
        <f>'[3]7月動向(20)'!B48-'７月(上旬)'!B49</f>
        <v>1321</v>
      </c>
      <c r="C49" s="101">
        <f>'[3]7月動向(20)'!C48-'７月(上旬)'!C49</f>
        <v>1851</v>
      </c>
      <c r="D49" s="140">
        <f t="shared" si="7"/>
        <v>0.71366828741220967</v>
      </c>
      <c r="E49" s="58">
        <f t="shared" si="8"/>
        <v>-530</v>
      </c>
      <c r="F49" s="135">
        <f>'[3]7月動向(20)'!F48-'７月(上旬)'!F49</f>
        <v>2232</v>
      </c>
      <c r="G49" s="101">
        <f>'[3]7月動向(20)'!G48-'７月(上旬)'!G49</f>
        <v>2790</v>
      </c>
      <c r="H49" s="141">
        <f t="shared" si="9"/>
        <v>0.8</v>
      </c>
      <c r="I49" s="59">
        <f t="shared" si="10"/>
        <v>-558</v>
      </c>
      <c r="J49" s="72">
        <f t="shared" si="11"/>
        <v>0.59184587813620071</v>
      </c>
      <c r="K49" s="72">
        <f t="shared" si="12"/>
        <v>0.66344086021505377</v>
      </c>
      <c r="L49" s="77">
        <f t="shared" si="13"/>
        <v>-7.1594982078853064E-2</v>
      </c>
    </row>
    <row r="50" spans="1:12" x14ac:dyDescent="0.4">
      <c r="A50" s="203" t="s">
        <v>78</v>
      </c>
      <c r="B50" s="101">
        <f>'[3]7月動向(20)'!B49-'７月(上旬)'!B50</f>
        <v>1173</v>
      </c>
      <c r="C50" s="101">
        <f>'[3]7月動向(20)'!C49-'７月(上旬)'!C50</f>
        <v>1197</v>
      </c>
      <c r="D50" s="140">
        <f t="shared" si="7"/>
        <v>0.97994987468671679</v>
      </c>
      <c r="E50" s="58">
        <f t="shared" si="8"/>
        <v>-24</v>
      </c>
      <c r="F50" s="137">
        <f>'[3]7月動向(20)'!F49-'７月(上旬)'!F50</f>
        <v>2511</v>
      </c>
      <c r="G50" s="136">
        <f>'[3]7月動向(20)'!G49-'７月(上旬)'!G50</f>
        <v>2790</v>
      </c>
      <c r="H50" s="141">
        <f t="shared" si="9"/>
        <v>0.9</v>
      </c>
      <c r="I50" s="59">
        <f t="shared" si="10"/>
        <v>-279</v>
      </c>
      <c r="J50" s="72">
        <f t="shared" si="11"/>
        <v>0.46714456391875747</v>
      </c>
      <c r="K50" s="67">
        <f t="shared" si="12"/>
        <v>0.42903225806451611</v>
      </c>
      <c r="L50" s="66">
        <f t="shared" si="13"/>
        <v>3.8112305854241357E-2</v>
      </c>
    </row>
    <row r="51" spans="1:12" x14ac:dyDescent="0.4">
      <c r="A51" s="210" t="s">
        <v>147</v>
      </c>
      <c r="B51" s="101">
        <f>'[3]7月動向(20)'!B50-'７月(上旬)'!B51</f>
        <v>0</v>
      </c>
      <c r="C51" s="101">
        <f>'[3]7月動向(20)'!C50-'７月(上旬)'!C51</f>
        <v>682</v>
      </c>
      <c r="D51" s="140">
        <f t="shared" si="7"/>
        <v>0</v>
      </c>
      <c r="E51" s="59">
        <f t="shared" si="8"/>
        <v>-682</v>
      </c>
      <c r="F51" s="135">
        <f>'[3]7月動向(20)'!F50-'７月(上旬)'!F51</f>
        <v>0</v>
      </c>
      <c r="G51" s="101">
        <f>'[3]7月動向(20)'!G50-'７月(上旬)'!G51</f>
        <v>1660</v>
      </c>
      <c r="H51" s="141">
        <f t="shared" si="9"/>
        <v>0</v>
      </c>
      <c r="I51" s="59">
        <f t="shared" si="10"/>
        <v>-1660</v>
      </c>
      <c r="J51" s="72" t="e">
        <f t="shared" si="11"/>
        <v>#DIV/0!</v>
      </c>
      <c r="K51" s="72">
        <f t="shared" si="12"/>
        <v>0.41084337349397593</v>
      </c>
      <c r="L51" s="77" t="e">
        <f t="shared" si="13"/>
        <v>#DIV/0!</v>
      </c>
    </row>
    <row r="52" spans="1:12" x14ac:dyDescent="0.4">
      <c r="A52" s="202" t="s">
        <v>94</v>
      </c>
      <c r="B52" s="101">
        <f>'[3]7月動向(20)'!B51-'７月(上旬)'!B52</f>
        <v>0</v>
      </c>
      <c r="C52" s="101">
        <f>'[3]7月動向(20)'!C51-'７月(上旬)'!C52</f>
        <v>0</v>
      </c>
      <c r="D52" s="140" t="e">
        <f t="shared" si="7"/>
        <v>#DIV/0!</v>
      </c>
      <c r="E52" s="59">
        <f t="shared" si="8"/>
        <v>0</v>
      </c>
      <c r="F52" s="135">
        <f>'[3]7月動向(20)'!F51-'７月(上旬)'!F52</f>
        <v>0</v>
      </c>
      <c r="G52" s="136">
        <f>'[3]7月動向(20)'!G51-'７月(上旬)'!G52</f>
        <v>0</v>
      </c>
      <c r="H52" s="138" t="e">
        <f t="shared" si="9"/>
        <v>#DIV/0!</v>
      </c>
      <c r="I52" s="59">
        <f t="shared" si="10"/>
        <v>0</v>
      </c>
      <c r="J52" s="72" t="e">
        <f t="shared" si="11"/>
        <v>#DIV/0!</v>
      </c>
      <c r="K52" s="72" t="e">
        <f t="shared" si="12"/>
        <v>#DIV/0!</v>
      </c>
      <c r="L52" s="77" t="e">
        <f t="shared" si="13"/>
        <v>#DIV/0!</v>
      </c>
    </row>
    <row r="53" spans="1:12" x14ac:dyDescent="0.4">
      <c r="A53" s="202" t="s">
        <v>75</v>
      </c>
      <c r="B53" s="101">
        <f>'[3]7月動向(20)'!B52-'７月(上旬)'!B53</f>
        <v>1499</v>
      </c>
      <c r="C53" s="101">
        <f>'[3]7月動向(20)'!C52-'７月(上旬)'!C53</f>
        <v>1978</v>
      </c>
      <c r="D53" s="140">
        <f t="shared" si="7"/>
        <v>0.75783619817997983</v>
      </c>
      <c r="E53" s="59">
        <f t="shared" si="8"/>
        <v>-479</v>
      </c>
      <c r="F53" s="139">
        <f>'[3]7月動向(20)'!F52-'７月(上旬)'!F53</f>
        <v>2978</v>
      </c>
      <c r="G53" s="101">
        <f>'[3]7月動向(20)'!G52-'７月(上旬)'!G53</f>
        <v>3850</v>
      </c>
      <c r="H53" s="138">
        <f t="shared" si="9"/>
        <v>0.77350649350649348</v>
      </c>
      <c r="I53" s="59">
        <f t="shared" si="10"/>
        <v>-872</v>
      </c>
      <c r="J53" s="72">
        <f t="shared" si="11"/>
        <v>0.50335795836131636</v>
      </c>
      <c r="K53" s="72">
        <f t="shared" si="12"/>
        <v>0.51376623376623376</v>
      </c>
      <c r="L53" s="77">
        <f t="shared" si="13"/>
        <v>-1.04082754049174E-2</v>
      </c>
    </row>
    <row r="54" spans="1:12" x14ac:dyDescent="0.4">
      <c r="A54" s="202" t="s">
        <v>77</v>
      </c>
      <c r="B54" s="101">
        <f>'[3]7月動向(20)'!B53-'７月(上旬)'!B54</f>
        <v>560</v>
      </c>
      <c r="C54" s="101">
        <f>'[3]7月動向(20)'!C53-'７月(上旬)'!C54</f>
        <v>694</v>
      </c>
      <c r="D54" s="70">
        <f t="shared" si="7"/>
        <v>0.80691642651296835</v>
      </c>
      <c r="E54" s="59">
        <f t="shared" si="8"/>
        <v>-134</v>
      </c>
      <c r="F54" s="137">
        <f>'[3]7月動向(20)'!F53-'７月(上旬)'!F54</f>
        <v>1141</v>
      </c>
      <c r="G54" s="136">
        <f>'[3]7月動向(20)'!G53-'７月(上旬)'!G54</f>
        <v>1260</v>
      </c>
      <c r="H54" s="72">
        <f t="shared" si="9"/>
        <v>0.90555555555555556</v>
      </c>
      <c r="I54" s="59">
        <f t="shared" si="10"/>
        <v>-119</v>
      </c>
      <c r="J54" s="72">
        <f t="shared" si="11"/>
        <v>0.49079754601226994</v>
      </c>
      <c r="K54" s="72">
        <f t="shared" si="12"/>
        <v>0.55079365079365084</v>
      </c>
      <c r="L54" s="77">
        <f t="shared" si="13"/>
        <v>-5.9996104781380899E-2</v>
      </c>
    </row>
    <row r="55" spans="1:12" x14ac:dyDescent="0.4">
      <c r="A55" s="202" t="s">
        <v>76</v>
      </c>
      <c r="B55" s="101">
        <f>'[3]7月動向(20)'!B54-'７月(上旬)'!B55</f>
        <v>476</v>
      </c>
      <c r="C55" s="101">
        <f>'[3]7月動向(20)'!C54-'７月(上旬)'!C55</f>
        <v>689</v>
      </c>
      <c r="D55" s="70">
        <f t="shared" si="7"/>
        <v>0.69085631349782295</v>
      </c>
      <c r="E55" s="59">
        <f t="shared" si="8"/>
        <v>-213</v>
      </c>
      <c r="F55" s="135">
        <f>'[3]7月動向(20)'!F54-'７月(上旬)'!F55</f>
        <v>1328</v>
      </c>
      <c r="G55" s="101">
        <f>'[3]7月動向(20)'!G54-'７月(上旬)'!G55</f>
        <v>1260</v>
      </c>
      <c r="H55" s="72">
        <f t="shared" si="9"/>
        <v>1.053968253968254</v>
      </c>
      <c r="I55" s="59">
        <f t="shared" si="10"/>
        <v>68</v>
      </c>
      <c r="J55" s="72">
        <f t="shared" si="11"/>
        <v>0.35843373493975905</v>
      </c>
      <c r="K55" s="72">
        <f t="shared" si="12"/>
        <v>0.54682539682539677</v>
      </c>
      <c r="L55" s="77">
        <f t="shared" si="13"/>
        <v>-0.18839166188563772</v>
      </c>
    </row>
    <row r="56" spans="1:12" x14ac:dyDescent="0.4">
      <c r="A56" s="202" t="s">
        <v>146</v>
      </c>
      <c r="B56" s="101">
        <f>'[3]7月動向(20)'!B55-'７月(上旬)'!B56</f>
        <v>0</v>
      </c>
      <c r="C56" s="101">
        <f>'[3]7月動向(20)'!C55-'７月(上旬)'!C56</f>
        <v>467</v>
      </c>
      <c r="D56" s="70">
        <f t="shared" si="7"/>
        <v>0</v>
      </c>
      <c r="E56" s="59">
        <f t="shared" si="8"/>
        <v>-467</v>
      </c>
      <c r="F56" s="136">
        <f>'[3]7月動向(20)'!F55-'７月(上旬)'!F56</f>
        <v>0</v>
      </c>
      <c r="G56" s="136">
        <f>'[3]7月動向(20)'!G55-'７月(上旬)'!G56</f>
        <v>1134</v>
      </c>
      <c r="H56" s="72">
        <f t="shared" si="9"/>
        <v>0</v>
      </c>
      <c r="I56" s="59">
        <f t="shared" si="10"/>
        <v>-1134</v>
      </c>
      <c r="J56" s="72" t="e">
        <f t="shared" si="11"/>
        <v>#DIV/0!</v>
      </c>
      <c r="K56" s="72">
        <f t="shared" si="12"/>
        <v>0.41181657848324515</v>
      </c>
      <c r="L56" s="77" t="e">
        <f t="shared" si="13"/>
        <v>#DIV/0!</v>
      </c>
    </row>
    <row r="57" spans="1:12" x14ac:dyDescent="0.4">
      <c r="A57" s="202" t="s">
        <v>145</v>
      </c>
      <c r="B57" s="101">
        <f>'[3]7月動向(20)'!B56-'７月(上旬)'!B57</f>
        <v>0</v>
      </c>
      <c r="C57" s="101">
        <f>'[3]7月動向(20)'!C56-'７月(上旬)'!C57</f>
        <v>846</v>
      </c>
      <c r="D57" s="70">
        <f t="shared" si="7"/>
        <v>0</v>
      </c>
      <c r="E57" s="59">
        <f t="shared" si="8"/>
        <v>-846</v>
      </c>
      <c r="F57" s="101">
        <f>'[3]7月動向(20)'!F56-'７月(上旬)'!F57</f>
        <v>0</v>
      </c>
      <c r="G57" s="102">
        <f>'[3]7月動向(20)'!G56-'７月(上旬)'!G57</f>
        <v>1134</v>
      </c>
      <c r="H57" s="72">
        <f t="shared" si="9"/>
        <v>0</v>
      </c>
      <c r="I57" s="59">
        <f t="shared" si="10"/>
        <v>-1134</v>
      </c>
      <c r="J57" s="72" t="e">
        <f t="shared" si="11"/>
        <v>#DIV/0!</v>
      </c>
      <c r="K57" s="72">
        <f t="shared" si="12"/>
        <v>0.74603174603174605</v>
      </c>
      <c r="L57" s="77" t="e">
        <f t="shared" si="13"/>
        <v>#DIV/0!</v>
      </c>
    </row>
    <row r="58" spans="1:12" x14ac:dyDescent="0.4">
      <c r="A58" s="202" t="s">
        <v>144</v>
      </c>
      <c r="B58" s="101">
        <f>'[3]7月動向(20)'!B57-'７月(上旬)'!B58</f>
        <v>0</v>
      </c>
      <c r="C58" s="101">
        <f>'[3]7月動向(20)'!C57-'７月(上旬)'!C58</f>
        <v>774</v>
      </c>
      <c r="D58" s="70">
        <f t="shared" si="7"/>
        <v>0</v>
      </c>
      <c r="E58" s="59">
        <f t="shared" si="8"/>
        <v>-774</v>
      </c>
      <c r="F58" s="136">
        <f>'[3]7月動向(20)'!F57-'７月(上旬)'!F58</f>
        <v>0</v>
      </c>
      <c r="G58" s="102">
        <f>'[3]7月動向(20)'!G57-'７月(上旬)'!G58</f>
        <v>1185</v>
      </c>
      <c r="H58" s="72">
        <f t="shared" si="9"/>
        <v>0</v>
      </c>
      <c r="I58" s="59">
        <f t="shared" si="10"/>
        <v>-1185</v>
      </c>
      <c r="J58" s="72" t="e">
        <f t="shared" si="11"/>
        <v>#DIV/0!</v>
      </c>
      <c r="K58" s="72">
        <f t="shared" si="12"/>
        <v>0.65316455696202536</v>
      </c>
      <c r="L58" s="77" t="e">
        <f t="shared" si="13"/>
        <v>#DIV/0!</v>
      </c>
    </row>
    <row r="59" spans="1:12" x14ac:dyDescent="0.4">
      <c r="A59" s="202" t="s">
        <v>143</v>
      </c>
      <c r="B59" s="101">
        <f>'[3]7月動向(20)'!B58-'７月(上旬)'!B59</f>
        <v>0</v>
      </c>
      <c r="C59" s="101">
        <f>'[3]7月動向(20)'!C58-'７月(上旬)'!C59</f>
        <v>754</v>
      </c>
      <c r="D59" s="70">
        <f t="shared" si="7"/>
        <v>0</v>
      </c>
      <c r="E59" s="59">
        <f t="shared" si="8"/>
        <v>-754</v>
      </c>
      <c r="F59" s="102">
        <f>'[3]7月動向(20)'!F58-'７月(上旬)'!F59</f>
        <v>0</v>
      </c>
      <c r="G59" s="102">
        <f>'[3]7月動向(20)'!G58-'７月(上旬)'!G59</f>
        <v>1008</v>
      </c>
      <c r="H59" s="72">
        <f t="shared" si="9"/>
        <v>0</v>
      </c>
      <c r="I59" s="59">
        <f t="shared" si="10"/>
        <v>-1008</v>
      </c>
      <c r="J59" s="72" t="e">
        <f t="shared" si="11"/>
        <v>#DIV/0!</v>
      </c>
      <c r="K59" s="72">
        <f t="shared" si="12"/>
        <v>0.74801587301587302</v>
      </c>
      <c r="L59" s="77" t="e">
        <f t="shared" si="13"/>
        <v>#DIV/0!</v>
      </c>
    </row>
    <row r="60" spans="1:12" x14ac:dyDescent="0.4">
      <c r="A60" s="201" t="s">
        <v>142</v>
      </c>
      <c r="B60" s="93">
        <f>'[3]7月動向(20)'!B59-'７月(上旬)'!B60</f>
        <v>0</v>
      </c>
      <c r="C60" s="93">
        <f>'[3]7月動向(20)'!C59-'７月(上旬)'!C60</f>
        <v>950</v>
      </c>
      <c r="D60" s="151">
        <f t="shared" si="7"/>
        <v>0</v>
      </c>
      <c r="E60" s="56">
        <f t="shared" si="8"/>
        <v>-950</v>
      </c>
      <c r="F60" s="93">
        <f>'[3]7月動向(20)'!F59-'７月(上旬)'!F60</f>
        <v>0</v>
      </c>
      <c r="G60" s="93">
        <f>'[3]7月動向(20)'!G59-'７月(上旬)'!G60</f>
        <v>1015</v>
      </c>
      <c r="H60" s="83">
        <f t="shared" si="9"/>
        <v>0</v>
      </c>
      <c r="I60" s="56">
        <f t="shared" si="10"/>
        <v>-1015</v>
      </c>
      <c r="J60" s="83" t="e">
        <f t="shared" si="11"/>
        <v>#DIV/0!</v>
      </c>
      <c r="K60" s="83">
        <f t="shared" si="12"/>
        <v>0.93596059113300489</v>
      </c>
      <c r="L60" s="82" t="e">
        <f t="shared" si="13"/>
        <v>#DIV/0!</v>
      </c>
    </row>
    <row r="61" spans="1:12" x14ac:dyDescent="0.4">
      <c r="A61" s="200" t="s">
        <v>93</v>
      </c>
      <c r="B61" s="134"/>
      <c r="C61" s="134"/>
      <c r="D61" s="132"/>
      <c r="E61" s="133"/>
      <c r="F61" s="134"/>
      <c r="G61" s="134"/>
      <c r="H61" s="132"/>
      <c r="I61" s="133"/>
      <c r="J61" s="132"/>
      <c r="K61" s="132"/>
      <c r="L61" s="131"/>
    </row>
    <row r="62" spans="1:12" x14ac:dyDescent="0.4">
      <c r="A62" s="213" t="s">
        <v>209</v>
      </c>
      <c r="B62" s="176"/>
      <c r="C62" s="175"/>
      <c r="D62" s="130"/>
      <c r="E62" s="129"/>
      <c r="F62" s="176"/>
      <c r="G62" s="175"/>
      <c r="H62" s="130"/>
      <c r="I62" s="129"/>
      <c r="J62" s="128"/>
      <c r="K62" s="128"/>
      <c r="L62" s="127"/>
    </row>
    <row r="63" spans="1:12" x14ac:dyDescent="0.4">
      <c r="A63" s="201" t="s">
        <v>208</v>
      </c>
      <c r="B63" s="174"/>
      <c r="C63" s="173"/>
      <c r="D63" s="126"/>
      <c r="E63" s="125"/>
      <c r="F63" s="174"/>
      <c r="G63" s="173"/>
      <c r="H63" s="126"/>
      <c r="I63" s="125"/>
      <c r="J63" s="124"/>
      <c r="K63" s="124"/>
      <c r="L63" s="123"/>
    </row>
    <row r="64" spans="1:12" x14ac:dyDescent="0.4">
      <c r="C64" s="19"/>
      <c r="E64" s="50"/>
      <c r="G64" s="19"/>
      <c r="I64" s="50"/>
      <c r="K64" s="19"/>
    </row>
    <row r="65" spans="3:11" x14ac:dyDescent="0.4">
      <c r="C65" s="19"/>
      <c r="E65" s="50"/>
      <c r="G65" s="19"/>
      <c r="I65" s="50"/>
      <c r="K65" s="19"/>
    </row>
    <row r="66" spans="3:11" x14ac:dyDescent="0.4">
      <c r="C66" s="19"/>
      <c r="E66" s="50"/>
      <c r="G66" s="19"/>
      <c r="I66" s="50"/>
      <c r="K66" s="19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9'!A1" display="'h19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2007年7月中旬航空旅客輸送実績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66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9" bestFit="1" customWidth="1"/>
    <col min="2" max="3" width="11.25" style="50" customWidth="1"/>
    <col min="4" max="5" width="11.25" style="19" customWidth="1"/>
    <col min="6" max="7" width="11.25" style="50" customWidth="1"/>
    <col min="8" max="9" width="11.25" style="19" customWidth="1"/>
    <col min="10" max="11" width="11.25" style="50" customWidth="1"/>
    <col min="12" max="12" width="11.25" style="19" customWidth="1"/>
    <col min="13" max="13" width="9" style="19" bestFit="1" customWidth="1"/>
    <col min="14" max="14" width="6.5" style="19" bestFit="1" customWidth="1"/>
    <col min="15" max="16384" width="15.75" style="19"/>
  </cols>
  <sheetData>
    <row r="1" spans="1:46" s="1" customFormat="1" ht="17.25" customHeight="1" x14ac:dyDescent="0.4">
      <c r="A1" s="266" t="str">
        <f>'h19'!A1</f>
        <v>平成19年度</v>
      </c>
      <c r="B1" s="267"/>
      <c r="C1" s="267"/>
      <c r="D1" s="267"/>
      <c r="E1" s="268" t="str">
        <f ca="1">RIGHT(CELL("filename",$A$1),LEN(CELL("filename",$A$1))-FIND("]",CELL("filename",$A$1)))</f>
        <v>７月(下旬)</v>
      </c>
      <c r="F1" s="269" t="s">
        <v>70</v>
      </c>
      <c r="G1" s="270"/>
      <c r="H1" s="270"/>
      <c r="I1" s="271"/>
      <c r="J1" s="270"/>
      <c r="K1" s="270"/>
      <c r="L1" s="271"/>
      <c r="M1" s="258"/>
      <c r="N1" s="258"/>
      <c r="O1" s="258"/>
      <c r="P1" s="258"/>
      <c r="Q1" s="258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</row>
    <row r="2" spans="1:46" x14ac:dyDescent="0.4">
      <c r="A2" s="240"/>
      <c r="B2" s="261" t="s">
        <v>89</v>
      </c>
      <c r="C2" s="261"/>
      <c r="D2" s="261"/>
      <c r="E2" s="262"/>
      <c r="F2" s="260" t="s">
        <v>175</v>
      </c>
      <c r="G2" s="261"/>
      <c r="H2" s="261"/>
      <c r="I2" s="262"/>
      <c r="J2" s="260" t="s">
        <v>174</v>
      </c>
      <c r="K2" s="261"/>
      <c r="L2" s="262"/>
    </row>
    <row r="3" spans="1:46" x14ac:dyDescent="0.4">
      <c r="A3" s="232"/>
      <c r="B3" s="236"/>
      <c r="C3" s="236"/>
      <c r="D3" s="236"/>
      <c r="E3" s="237"/>
      <c r="F3" s="235"/>
      <c r="G3" s="236"/>
      <c r="H3" s="236"/>
      <c r="I3" s="237"/>
      <c r="J3" s="235"/>
      <c r="K3" s="236"/>
      <c r="L3" s="237"/>
    </row>
    <row r="4" spans="1:46" x14ac:dyDescent="0.4">
      <c r="A4" s="232"/>
      <c r="B4" s="242" t="s">
        <v>110</v>
      </c>
      <c r="C4" s="241" t="s">
        <v>214</v>
      </c>
      <c r="D4" s="232" t="s">
        <v>88</v>
      </c>
      <c r="E4" s="232"/>
      <c r="F4" s="238" t="str">
        <f>+B4</f>
        <v>(07'7/21～31)</v>
      </c>
      <c r="G4" s="238" t="str">
        <f>+C4</f>
        <v>(06'7/21～31)</v>
      </c>
      <c r="H4" s="232" t="s">
        <v>88</v>
      </c>
      <c r="I4" s="232"/>
      <c r="J4" s="238" t="str">
        <f>+B4</f>
        <v>(07'7/21～31)</v>
      </c>
      <c r="K4" s="238" t="str">
        <f>+C4</f>
        <v>(06'7/21～31)</v>
      </c>
      <c r="L4" s="239" t="s">
        <v>86</v>
      </c>
    </row>
    <row r="5" spans="1:46" s="53" customFormat="1" x14ac:dyDescent="0.4">
      <c r="A5" s="232"/>
      <c r="B5" s="242"/>
      <c r="C5" s="241"/>
      <c r="D5" s="108" t="s">
        <v>87</v>
      </c>
      <c r="E5" s="108" t="s">
        <v>86</v>
      </c>
      <c r="F5" s="238"/>
      <c r="G5" s="238"/>
      <c r="H5" s="108" t="s">
        <v>87</v>
      </c>
      <c r="I5" s="108" t="s">
        <v>86</v>
      </c>
      <c r="J5" s="238"/>
      <c r="K5" s="238"/>
      <c r="L5" s="240"/>
    </row>
    <row r="6" spans="1:46" s="46" customFormat="1" x14ac:dyDescent="0.4">
      <c r="A6" s="200" t="s">
        <v>97</v>
      </c>
      <c r="B6" s="100">
        <f>+B7+B39+B61</f>
        <v>203668</v>
      </c>
      <c r="C6" s="100">
        <f>+C7+C39+C61</f>
        <v>206272</v>
      </c>
      <c r="D6" s="64">
        <f t="shared" ref="D6:D37" si="0">+B6/C6</f>
        <v>0.98737589202606268</v>
      </c>
      <c r="E6" s="65">
        <f t="shared" ref="E6:E37" si="1">+B6-C6</f>
        <v>-2604</v>
      </c>
      <c r="F6" s="100">
        <f>+F7+F39+F61</f>
        <v>263614</v>
      </c>
      <c r="G6" s="100">
        <f>+G7+G39+G61</f>
        <v>261330</v>
      </c>
      <c r="H6" s="64">
        <f t="shared" ref="H6:H37" si="2">+F6/G6</f>
        <v>1.008739907396778</v>
      </c>
      <c r="I6" s="65">
        <f t="shared" ref="I6:I37" si="3">+F6-G6</f>
        <v>2284</v>
      </c>
      <c r="J6" s="64">
        <f t="shared" ref="J6:J37" si="4">+B6/F6</f>
        <v>0.77259933083978849</v>
      </c>
      <c r="K6" s="64">
        <f t="shared" ref="K6:K37" si="5">+C6/G6</f>
        <v>0.78931619025752875</v>
      </c>
      <c r="L6" s="78">
        <f t="shared" ref="L6:L37" si="6">+J6-K6</f>
        <v>-1.671685941774026E-2</v>
      </c>
    </row>
    <row r="7" spans="1:46" s="46" customFormat="1" x14ac:dyDescent="0.4">
      <c r="A7" s="200" t="s">
        <v>85</v>
      </c>
      <c r="B7" s="148">
        <f>+B8+B18+B36</f>
        <v>98989</v>
      </c>
      <c r="C7" s="100">
        <f>+C8+C18+C36</f>
        <v>103524</v>
      </c>
      <c r="D7" s="64">
        <f t="shared" si="0"/>
        <v>0.95619373285421738</v>
      </c>
      <c r="E7" s="65">
        <f t="shared" si="1"/>
        <v>-4535</v>
      </c>
      <c r="F7" s="100">
        <f>+F8+F18+F36</f>
        <v>128855</v>
      </c>
      <c r="G7" s="100">
        <f>+G8+G18+G36</f>
        <v>129337</v>
      </c>
      <c r="H7" s="64">
        <f t="shared" si="2"/>
        <v>0.99627330153011129</v>
      </c>
      <c r="I7" s="147">
        <f t="shared" si="3"/>
        <v>-482</v>
      </c>
      <c r="J7" s="64">
        <f t="shared" si="4"/>
        <v>0.76822009235186839</v>
      </c>
      <c r="K7" s="64">
        <f t="shared" si="5"/>
        <v>0.8004206066322862</v>
      </c>
      <c r="L7" s="78">
        <f t="shared" si="6"/>
        <v>-3.2200514280417813E-2</v>
      </c>
    </row>
    <row r="8" spans="1:46" x14ac:dyDescent="0.4">
      <c r="A8" s="108" t="s">
        <v>92</v>
      </c>
      <c r="B8" s="149">
        <f>SUM(B9:B17)</f>
        <v>79264</v>
      </c>
      <c r="C8" s="106">
        <f>SUM(C9:C17)</f>
        <v>83758</v>
      </c>
      <c r="D8" s="76">
        <f t="shared" si="0"/>
        <v>0.94634542372071917</v>
      </c>
      <c r="E8" s="81">
        <f t="shared" si="1"/>
        <v>-4494</v>
      </c>
      <c r="F8" s="106">
        <f>SUM(F9:F17)</f>
        <v>101804</v>
      </c>
      <c r="G8" s="106">
        <f>SUM(G9:G17)</f>
        <v>104177</v>
      </c>
      <c r="H8" s="76">
        <f t="shared" si="2"/>
        <v>0.97722145963120455</v>
      </c>
      <c r="I8" s="81">
        <f t="shared" si="3"/>
        <v>-2373</v>
      </c>
      <c r="J8" s="76">
        <f t="shared" si="4"/>
        <v>0.77859416132961379</v>
      </c>
      <c r="K8" s="76">
        <f t="shared" si="5"/>
        <v>0.80399704349328549</v>
      </c>
      <c r="L8" s="75">
        <f t="shared" si="6"/>
        <v>-2.5402882163671703E-2</v>
      </c>
    </row>
    <row r="9" spans="1:46" x14ac:dyDescent="0.4">
      <c r="A9" s="204" t="s">
        <v>83</v>
      </c>
      <c r="B9" s="139">
        <f>'７月(月間)'!B9-'[3]7月動向(20)'!B8</f>
        <v>48088</v>
      </c>
      <c r="C9" s="105">
        <f>'７月(月間)'!C9-'[3]7月動向(20)'!C8</f>
        <v>50455</v>
      </c>
      <c r="D9" s="70">
        <f t="shared" si="0"/>
        <v>0.95308690912694483</v>
      </c>
      <c r="E9" s="80">
        <f t="shared" si="1"/>
        <v>-2367</v>
      </c>
      <c r="F9" s="105">
        <f>'７月(月間)'!F9-'[3]7月動向(20)'!F8</f>
        <v>57670</v>
      </c>
      <c r="G9" s="105">
        <f>'７月(月間)'!G9-'[3]7月動向(20)'!G8</f>
        <v>57993</v>
      </c>
      <c r="H9" s="70">
        <f t="shared" si="2"/>
        <v>0.9944303622851034</v>
      </c>
      <c r="I9" s="80">
        <f t="shared" si="3"/>
        <v>-323</v>
      </c>
      <c r="J9" s="70">
        <f t="shared" si="4"/>
        <v>0.83384775446505988</v>
      </c>
      <c r="K9" s="70">
        <f t="shared" si="5"/>
        <v>0.87001879537185522</v>
      </c>
      <c r="L9" s="69">
        <f t="shared" si="6"/>
        <v>-3.6171040906795349E-2</v>
      </c>
    </row>
    <row r="10" spans="1:46" x14ac:dyDescent="0.4">
      <c r="A10" s="202" t="s">
        <v>84</v>
      </c>
      <c r="B10" s="139">
        <f>'７月(月間)'!B10-'[3]7月動向(20)'!B9</f>
        <v>7124</v>
      </c>
      <c r="C10" s="105">
        <f>'７月(月間)'!C10-'[3]7月動向(20)'!C9</f>
        <v>6300</v>
      </c>
      <c r="D10" s="72">
        <f t="shared" si="0"/>
        <v>1.1307936507936507</v>
      </c>
      <c r="E10" s="79">
        <f t="shared" si="1"/>
        <v>824</v>
      </c>
      <c r="F10" s="105">
        <f>'７月(月間)'!F10-'[3]7月動向(20)'!F9</f>
        <v>8398</v>
      </c>
      <c r="G10" s="105">
        <f>'７月(月間)'!G10-'[3]7月動向(20)'!G9</f>
        <v>7219</v>
      </c>
      <c r="H10" s="72">
        <f t="shared" si="2"/>
        <v>1.1633190192547445</v>
      </c>
      <c r="I10" s="79">
        <f t="shared" si="3"/>
        <v>1179</v>
      </c>
      <c r="J10" s="72">
        <f t="shared" si="4"/>
        <v>0.84829721362229105</v>
      </c>
      <c r="K10" s="72">
        <f t="shared" si="5"/>
        <v>0.87269704945283277</v>
      </c>
      <c r="L10" s="77">
        <f t="shared" si="6"/>
        <v>-2.4399835830541727E-2</v>
      </c>
    </row>
    <row r="11" spans="1:46" x14ac:dyDescent="0.4">
      <c r="A11" s="202" t="s">
        <v>172</v>
      </c>
      <c r="B11" s="139">
        <f>'７月(月間)'!B11-'[3]7月動向(20)'!B10</f>
        <v>6565</v>
      </c>
      <c r="C11" s="105">
        <f>'７月(月間)'!C11-'[3]7月動向(20)'!C10</f>
        <v>5030</v>
      </c>
      <c r="D11" s="72">
        <f t="shared" si="0"/>
        <v>1.305168986083499</v>
      </c>
      <c r="E11" s="79">
        <f t="shared" si="1"/>
        <v>1535</v>
      </c>
      <c r="F11" s="105">
        <f>'７月(月間)'!F11-'[3]7月動向(20)'!F10</f>
        <v>12873</v>
      </c>
      <c r="G11" s="105">
        <f>'７月(月間)'!G11-'[3]7月動向(20)'!G10</f>
        <v>5742</v>
      </c>
      <c r="H11" s="72">
        <f t="shared" si="2"/>
        <v>2.2419017763845348</v>
      </c>
      <c r="I11" s="79">
        <f t="shared" si="3"/>
        <v>7131</v>
      </c>
      <c r="J11" s="72">
        <f t="shared" si="4"/>
        <v>0.50998213314689655</v>
      </c>
      <c r="K11" s="72">
        <f t="shared" si="5"/>
        <v>0.8760013932427726</v>
      </c>
      <c r="L11" s="77">
        <f t="shared" si="6"/>
        <v>-0.36601926009587604</v>
      </c>
    </row>
    <row r="12" spans="1:46" x14ac:dyDescent="0.4">
      <c r="A12" s="202" t="s">
        <v>81</v>
      </c>
      <c r="B12" s="139">
        <f>'７月(月間)'!B12-'[3]7月動向(20)'!B11</f>
        <v>6346</v>
      </c>
      <c r="C12" s="105">
        <f>'７月(月間)'!C12-'[3]7月動向(20)'!C11</f>
        <v>6964</v>
      </c>
      <c r="D12" s="72">
        <f t="shared" si="0"/>
        <v>0.91125789775990806</v>
      </c>
      <c r="E12" s="79">
        <f t="shared" si="1"/>
        <v>-618</v>
      </c>
      <c r="F12" s="105">
        <f>'７月(月間)'!F12-'[3]7月動向(20)'!F11</f>
        <v>7980</v>
      </c>
      <c r="G12" s="105">
        <f>'７月(月間)'!G12-'[3]7月動向(20)'!G11</f>
        <v>10073</v>
      </c>
      <c r="H12" s="72">
        <f t="shared" si="2"/>
        <v>0.79221681723419046</v>
      </c>
      <c r="I12" s="79">
        <f t="shared" si="3"/>
        <v>-2093</v>
      </c>
      <c r="J12" s="72">
        <f t="shared" si="4"/>
        <v>0.79523809523809519</v>
      </c>
      <c r="K12" s="72">
        <f t="shared" si="5"/>
        <v>0.69135312220788248</v>
      </c>
      <c r="L12" s="77">
        <f t="shared" si="6"/>
        <v>0.10388497303021271</v>
      </c>
    </row>
    <row r="13" spans="1:46" x14ac:dyDescent="0.4">
      <c r="A13" s="202" t="s">
        <v>82</v>
      </c>
      <c r="B13" s="139">
        <f>'７月(月間)'!B13-'[3]7月動向(20)'!B12</f>
        <v>8606</v>
      </c>
      <c r="C13" s="105">
        <f>'７月(月間)'!C13-'[3]7月動向(20)'!C12</f>
        <v>9197</v>
      </c>
      <c r="D13" s="72">
        <f t="shared" si="0"/>
        <v>0.93573991518973576</v>
      </c>
      <c r="E13" s="79">
        <f t="shared" si="1"/>
        <v>-591</v>
      </c>
      <c r="F13" s="105">
        <f>'７月(月間)'!F13-'[3]7月動向(20)'!F12</f>
        <v>12012</v>
      </c>
      <c r="G13" s="105">
        <f>'７月(月間)'!G13-'[3]7月動向(20)'!G12</f>
        <v>12012</v>
      </c>
      <c r="H13" s="72">
        <f t="shared" si="2"/>
        <v>1</v>
      </c>
      <c r="I13" s="79">
        <f t="shared" si="3"/>
        <v>0</v>
      </c>
      <c r="J13" s="72">
        <f t="shared" si="4"/>
        <v>0.71645021645021645</v>
      </c>
      <c r="K13" s="72">
        <f t="shared" si="5"/>
        <v>0.76565101565101568</v>
      </c>
      <c r="L13" s="77">
        <f t="shared" si="6"/>
        <v>-4.9200799200799228E-2</v>
      </c>
    </row>
    <row r="14" spans="1:46" x14ac:dyDescent="0.4">
      <c r="A14" s="202" t="s">
        <v>206</v>
      </c>
      <c r="B14" s="139">
        <f>'７月(月間)'!B14-'[3]7月動向(20)'!B13</f>
        <v>0</v>
      </c>
      <c r="C14" s="105">
        <f>'７月(月間)'!C14-'[3]7月動向(20)'!C13</f>
        <v>0</v>
      </c>
      <c r="D14" s="72" t="e">
        <f t="shared" si="0"/>
        <v>#DIV/0!</v>
      </c>
      <c r="E14" s="79">
        <f t="shared" si="1"/>
        <v>0</v>
      </c>
      <c r="F14" s="105">
        <f>'７月(月間)'!F14-'[3]7月動向(20)'!F13</f>
        <v>0</v>
      </c>
      <c r="G14" s="105">
        <f>'７月(月間)'!G14-'[3]7月動向(20)'!G13</f>
        <v>0</v>
      </c>
      <c r="H14" s="72" t="e">
        <f t="shared" si="2"/>
        <v>#DIV/0!</v>
      </c>
      <c r="I14" s="79">
        <f t="shared" si="3"/>
        <v>0</v>
      </c>
      <c r="J14" s="72" t="e">
        <f t="shared" si="4"/>
        <v>#DIV/0!</v>
      </c>
      <c r="K14" s="72" t="e">
        <f t="shared" si="5"/>
        <v>#DIV/0!</v>
      </c>
      <c r="L14" s="77" t="e">
        <f t="shared" si="6"/>
        <v>#DIV/0!</v>
      </c>
    </row>
    <row r="15" spans="1:46" x14ac:dyDescent="0.4">
      <c r="A15" s="205" t="s">
        <v>205</v>
      </c>
      <c r="B15" s="139">
        <f>'７月(月間)'!B15-'[3]7月動向(20)'!B14</f>
        <v>0</v>
      </c>
      <c r="C15" s="105">
        <f>'７月(月間)'!C15-'[3]7月動向(20)'!C14</f>
        <v>0</v>
      </c>
      <c r="D15" s="24" t="e">
        <f t="shared" si="0"/>
        <v>#DIV/0!</v>
      </c>
      <c r="E15" s="37">
        <f t="shared" si="1"/>
        <v>0</v>
      </c>
      <c r="F15" s="105">
        <f>'７月(月間)'!F15-'[3]7月動向(20)'!F14</f>
        <v>0</v>
      </c>
      <c r="G15" s="105">
        <f>'７月(月間)'!G15-'[3]7月動向(20)'!G14</f>
        <v>0</v>
      </c>
      <c r="H15" s="72" t="e">
        <f t="shared" si="2"/>
        <v>#DIV/0!</v>
      </c>
      <c r="I15" s="79">
        <f t="shared" si="3"/>
        <v>0</v>
      </c>
      <c r="J15" s="72" t="e">
        <f t="shared" si="4"/>
        <v>#DIV/0!</v>
      </c>
      <c r="K15" s="72" t="e">
        <f t="shared" si="5"/>
        <v>#DIV/0!</v>
      </c>
      <c r="L15" s="77" t="e">
        <f t="shared" si="6"/>
        <v>#DIV/0!</v>
      </c>
    </row>
    <row r="16" spans="1:46" s="16" customFormat="1" x14ac:dyDescent="0.4">
      <c r="A16" s="27" t="s">
        <v>180</v>
      </c>
      <c r="B16" s="139">
        <f>'７月(月間)'!B16-'[3]7月動向(20)'!B15</f>
        <v>2535</v>
      </c>
      <c r="C16" s="105">
        <f>'７月(月間)'!C16-'[3]7月動向(20)'!C15</f>
        <v>5064</v>
      </c>
      <c r="D16" s="72">
        <f t="shared" si="0"/>
        <v>0.50059241706161139</v>
      </c>
      <c r="E16" s="79">
        <f t="shared" si="1"/>
        <v>-2529</v>
      </c>
      <c r="F16" s="105">
        <f>'７月(月間)'!F16-'[3]7月動向(20)'!F15</f>
        <v>2871</v>
      </c>
      <c r="G16" s="105">
        <f>'７月(月間)'!G16-'[3]7月動向(20)'!G15</f>
        <v>8528</v>
      </c>
      <c r="H16" s="24">
        <f t="shared" si="2"/>
        <v>0.33665572232645402</v>
      </c>
      <c r="I16" s="37">
        <f t="shared" si="3"/>
        <v>-5657</v>
      </c>
      <c r="J16" s="24">
        <f t="shared" si="4"/>
        <v>0.88296760710553812</v>
      </c>
      <c r="K16" s="24">
        <f t="shared" si="5"/>
        <v>0.59380863039399623</v>
      </c>
      <c r="L16" s="23">
        <f t="shared" si="6"/>
        <v>0.28915897671154189</v>
      </c>
    </row>
    <row r="17" spans="1:12" s="16" customFormat="1" x14ac:dyDescent="0.4">
      <c r="A17" s="87" t="s">
        <v>181</v>
      </c>
      <c r="B17" s="139">
        <f>'７月(月間)'!B17-'[3]7月動向(20)'!B16</f>
        <v>0</v>
      </c>
      <c r="C17" s="105">
        <f>'７月(月間)'!C17-'[3]7月動向(20)'!C16</f>
        <v>748</v>
      </c>
      <c r="D17" s="24">
        <f t="shared" si="0"/>
        <v>0</v>
      </c>
      <c r="E17" s="37">
        <f t="shared" si="1"/>
        <v>-748</v>
      </c>
      <c r="F17" s="105">
        <f>'７月(月間)'!F17-'[3]7月動向(20)'!F16</f>
        <v>0</v>
      </c>
      <c r="G17" s="105">
        <f>'７月(月間)'!G17-'[3]7月動向(20)'!G16</f>
        <v>2610</v>
      </c>
      <c r="H17" s="34">
        <f t="shared" si="2"/>
        <v>0</v>
      </c>
      <c r="I17" s="37">
        <f t="shared" si="3"/>
        <v>-2610</v>
      </c>
      <c r="J17" s="24" t="e">
        <f t="shared" si="4"/>
        <v>#DIV/0!</v>
      </c>
      <c r="K17" s="24">
        <f t="shared" si="5"/>
        <v>0.28659003831417623</v>
      </c>
      <c r="L17" s="23" t="e">
        <f t="shared" si="6"/>
        <v>#DIV/0!</v>
      </c>
    </row>
    <row r="18" spans="1:12" x14ac:dyDescent="0.4">
      <c r="A18" s="108" t="s">
        <v>91</v>
      </c>
      <c r="B18" s="149">
        <f>SUM(B19:B35)</f>
        <v>18505</v>
      </c>
      <c r="C18" s="149">
        <f>SUM(C19:C35)</f>
        <v>18489</v>
      </c>
      <c r="D18" s="76">
        <f t="shared" si="0"/>
        <v>1.0008653794147873</v>
      </c>
      <c r="E18" s="81">
        <f t="shared" si="1"/>
        <v>16</v>
      </c>
      <c r="F18" s="106">
        <f>SUM(F19:F35)</f>
        <v>24742</v>
      </c>
      <c r="G18" s="106">
        <f>SUM(G19:G35)</f>
        <v>23015</v>
      </c>
      <c r="H18" s="76">
        <f t="shared" si="2"/>
        <v>1.0750380186834674</v>
      </c>
      <c r="I18" s="81">
        <f t="shared" si="3"/>
        <v>1727</v>
      </c>
      <c r="J18" s="76">
        <f t="shared" si="4"/>
        <v>0.74791851911729046</v>
      </c>
      <c r="K18" s="76">
        <f t="shared" si="5"/>
        <v>0.80334564414512277</v>
      </c>
      <c r="L18" s="75">
        <f t="shared" si="6"/>
        <v>-5.5427125027832314E-2</v>
      </c>
    </row>
    <row r="19" spans="1:12" x14ac:dyDescent="0.4">
      <c r="A19" s="204" t="s">
        <v>168</v>
      </c>
      <c r="B19" s="139">
        <f>'７月(月間)'!B19-'[3]7月動向(20)'!B18</f>
        <v>1017</v>
      </c>
      <c r="C19" s="105">
        <f>'７月(月間)'!C19-'[3]7月動向(20)'!C18</f>
        <v>1060</v>
      </c>
      <c r="D19" s="70">
        <f t="shared" si="0"/>
        <v>0.9594339622641509</v>
      </c>
      <c r="E19" s="80">
        <f t="shared" si="1"/>
        <v>-43</v>
      </c>
      <c r="F19" s="105">
        <f>'７月(月間)'!F19-'[3]7月動向(20)'!F18</f>
        <v>1645</v>
      </c>
      <c r="G19" s="105">
        <f>'７月(月間)'!G19-'[3]7月動向(20)'!G18</f>
        <v>1650</v>
      </c>
      <c r="H19" s="70">
        <f t="shared" si="2"/>
        <v>0.99696969696969695</v>
      </c>
      <c r="I19" s="80">
        <f t="shared" si="3"/>
        <v>-5</v>
      </c>
      <c r="J19" s="70">
        <f t="shared" si="4"/>
        <v>0.61823708206686934</v>
      </c>
      <c r="K19" s="70">
        <f t="shared" si="5"/>
        <v>0.64242424242424245</v>
      </c>
      <c r="L19" s="69">
        <f t="shared" si="6"/>
        <v>-2.4187160357373116E-2</v>
      </c>
    </row>
    <row r="20" spans="1:12" x14ac:dyDescent="0.4">
      <c r="A20" s="202" t="s">
        <v>150</v>
      </c>
      <c r="B20" s="139">
        <f>'７月(月間)'!B20-'[3]7月動向(20)'!B19</f>
        <v>847</v>
      </c>
      <c r="C20" s="105">
        <f>'７月(月間)'!C20-'[3]7月動向(20)'!C19</f>
        <v>1162</v>
      </c>
      <c r="D20" s="72">
        <f t="shared" si="0"/>
        <v>0.72891566265060237</v>
      </c>
      <c r="E20" s="79">
        <f t="shared" si="1"/>
        <v>-315</v>
      </c>
      <c r="F20" s="105">
        <f>'７月(月間)'!F20-'[3]7月動向(20)'!F19</f>
        <v>1650</v>
      </c>
      <c r="G20" s="105">
        <f>'７月(月間)'!G20-'[3]7月動向(20)'!G19</f>
        <v>1650</v>
      </c>
      <c r="H20" s="72">
        <f t="shared" si="2"/>
        <v>1</v>
      </c>
      <c r="I20" s="79">
        <f t="shared" si="3"/>
        <v>0</v>
      </c>
      <c r="J20" s="72">
        <f t="shared" si="4"/>
        <v>0.51333333333333331</v>
      </c>
      <c r="K20" s="72">
        <f t="shared" si="5"/>
        <v>0.70424242424242423</v>
      </c>
      <c r="L20" s="77">
        <f t="shared" si="6"/>
        <v>-0.19090909090909092</v>
      </c>
    </row>
    <row r="21" spans="1:12" x14ac:dyDescent="0.4">
      <c r="A21" s="202" t="s">
        <v>167</v>
      </c>
      <c r="B21" s="139">
        <f>'７月(月間)'!B21-'[3]7月動向(20)'!B20</f>
        <v>1084</v>
      </c>
      <c r="C21" s="105">
        <f>'７月(月間)'!C21-'[3]7月動向(20)'!C20</f>
        <v>832</v>
      </c>
      <c r="D21" s="72">
        <f t="shared" si="0"/>
        <v>1.3028846153846154</v>
      </c>
      <c r="E21" s="79">
        <f t="shared" si="1"/>
        <v>252</v>
      </c>
      <c r="F21" s="105">
        <f>'７月(月間)'!F21-'[3]7月動向(20)'!F20</f>
        <v>1605</v>
      </c>
      <c r="G21" s="105">
        <f>'７月(月間)'!G21-'[3]7月動向(20)'!G20</f>
        <v>1455</v>
      </c>
      <c r="H21" s="72">
        <f t="shared" si="2"/>
        <v>1.1030927835051547</v>
      </c>
      <c r="I21" s="79">
        <f t="shared" si="3"/>
        <v>150</v>
      </c>
      <c r="J21" s="72">
        <f t="shared" si="4"/>
        <v>0.6753894080996885</v>
      </c>
      <c r="K21" s="72">
        <f t="shared" si="5"/>
        <v>0.57182130584192437</v>
      </c>
      <c r="L21" s="77">
        <f t="shared" si="6"/>
        <v>0.10356810225776414</v>
      </c>
    </row>
    <row r="22" spans="1:12" x14ac:dyDescent="0.4">
      <c r="A22" s="202" t="s">
        <v>166</v>
      </c>
      <c r="B22" s="139">
        <f>'７月(月間)'!B22-'[3]7月動向(20)'!B21</f>
        <v>1611</v>
      </c>
      <c r="C22" s="105">
        <f>'７月(月間)'!C22-'[3]7月動向(20)'!C21</f>
        <v>1578</v>
      </c>
      <c r="D22" s="72">
        <f t="shared" si="0"/>
        <v>1.020912547528517</v>
      </c>
      <c r="E22" s="79">
        <f t="shared" si="1"/>
        <v>33</v>
      </c>
      <c r="F22" s="105">
        <f>'７月(月間)'!F22-'[3]7月動向(20)'!F21</f>
        <v>1650</v>
      </c>
      <c r="G22" s="105">
        <f>'７月(月間)'!G22-'[3]7月動向(20)'!G21</f>
        <v>1650</v>
      </c>
      <c r="H22" s="72">
        <f t="shared" si="2"/>
        <v>1</v>
      </c>
      <c r="I22" s="79">
        <f t="shared" si="3"/>
        <v>0</v>
      </c>
      <c r="J22" s="72">
        <f t="shared" si="4"/>
        <v>0.97636363636363632</v>
      </c>
      <c r="K22" s="72">
        <f t="shared" si="5"/>
        <v>0.95636363636363642</v>
      </c>
      <c r="L22" s="77">
        <f t="shared" si="6"/>
        <v>1.9999999999999907E-2</v>
      </c>
    </row>
    <row r="23" spans="1:12" x14ac:dyDescent="0.4">
      <c r="A23" s="202" t="s">
        <v>165</v>
      </c>
      <c r="B23" s="139">
        <f>'７月(月間)'!B23-'[3]7月動向(20)'!B22</f>
        <v>2725</v>
      </c>
      <c r="C23" s="105">
        <f>'７月(月間)'!C23-'[3]7月動向(20)'!C22</f>
        <v>2700</v>
      </c>
      <c r="D23" s="67">
        <f t="shared" si="0"/>
        <v>1.0092592592592593</v>
      </c>
      <c r="E23" s="85">
        <f t="shared" si="1"/>
        <v>25</v>
      </c>
      <c r="F23" s="105">
        <f>'７月(月間)'!F23-'[3]7月動向(20)'!F22</f>
        <v>2871</v>
      </c>
      <c r="G23" s="105">
        <f>'７月(月間)'!G23-'[3]7月動向(20)'!G22</f>
        <v>2970</v>
      </c>
      <c r="H23" s="67">
        <f t="shared" si="2"/>
        <v>0.96666666666666667</v>
      </c>
      <c r="I23" s="85">
        <f t="shared" si="3"/>
        <v>-99</v>
      </c>
      <c r="J23" s="67">
        <f t="shared" si="4"/>
        <v>0.94914663880181127</v>
      </c>
      <c r="K23" s="67">
        <f t="shared" si="5"/>
        <v>0.90909090909090906</v>
      </c>
      <c r="L23" s="66">
        <f t="shared" si="6"/>
        <v>4.005572971090221E-2</v>
      </c>
    </row>
    <row r="24" spans="1:12" x14ac:dyDescent="0.4">
      <c r="A24" s="203" t="s">
        <v>164</v>
      </c>
      <c r="B24" s="139">
        <f>'７月(月間)'!B24-'[3]7月動向(20)'!B23</f>
        <v>1032</v>
      </c>
      <c r="C24" s="105">
        <f>'７月(月間)'!C24-'[3]7月動向(20)'!C23</f>
        <v>1195</v>
      </c>
      <c r="D24" s="72">
        <f t="shared" si="0"/>
        <v>0.86359832635983269</v>
      </c>
      <c r="E24" s="79">
        <f t="shared" si="1"/>
        <v>-163</v>
      </c>
      <c r="F24" s="105">
        <f>'７月(月間)'!F24-'[3]7月動向(20)'!F23</f>
        <v>1635</v>
      </c>
      <c r="G24" s="105">
        <f>'７月(月間)'!G24-'[3]7月動向(20)'!G23</f>
        <v>1645</v>
      </c>
      <c r="H24" s="72">
        <f t="shared" si="2"/>
        <v>0.99392097264437695</v>
      </c>
      <c r="I24" s="79">
        <f t="shared" si="3"/>
        <v>-10</v>
      </c>
      <c r="J24" s="72">
        <f t="shared" si="4"/>
        <v>0.63119266055045875</v>
      </c>
      <c r="K24" s="72">
        <f t="shared" si="5"/>
        <v>0.7264437689969605</v>
      </c>
      <c r="L24" s="77">
        <f t="shared" si="6"/>
        <v>-9.5251108446501753E-2</v>
      </c>
    </row>
    <row r="25" spans="1:12" x14ac:dyDescent="0.4">
      <c r="A25" s="203" t="s">
        <v>163</v>
      </c>
      <c r="B25" s="139">
        <f>'７月(月間)'!B25-'[3]7月動向(20)'!B24</f>
        <v>1570</v>
      </c>
      <c r="C25" s="105">
        <f>'７月(月間)'!C25-'[3]7月動向(20)'!C24</f>
        <v>1463</v>
      </c>
      <c r="D25" s="72">
        <f t="shared" si="0"/>
        <v>1.0731373889268625</v>
      </c>
      <c r="E25" s="79">
        <f t="shared" si="1"/>
        <v>107</v>
      </c>
      <c r="F25" s="105">
        <f>'７月(月間)'!F25-'[3]7月動向(20)'!F24</f>
        <v>1667</v>
      </c>
      <c r="G25" s="105">
        <f>'７月(月間)'!G25-'[3]7月動向(20)'!G24</f>
        <v>1650</v>
      </c>
      <c r="H25" s="72">
        <f t="shared" si="2"/>
        <v>1.0103030303030303</v>
      </c>
      <c r="I25" s="79">
        <f t="shared" si="3"/>
        <v>17</v>
      </c>
      <c r="J25" s="72">
        <f t="shared" si="4"/>
        <v>0.94181163767246545</v>
      </c>
      <c r="K25" s="72">
        <f t="shared" si="5"/>
        <v>0.88666666666666671</v>
      </c>
      <c r="L25" s="77">
        <f t="shared" si="6"/>
        <v>5.5144971005798737E-2</v>
      </c>
    </row>
    <row r="26" spans="1:12" x14ac:dyDescent="0.4">
      <c r="A26" s="202" t="s">
        <v>211</v>
      </c>
      <c r="B26" s="139">
        <f>'７月(月間)'!B26-'[3]7月動向(20)'!B25</f>
        <v>1442</v>
      </c>
      <c r="C26" s="105">
        <f>'７月(月間)'!C26-'[3]7月動向(20)'!C25</f>
        <v>0</v>
      </c>
      <c r="D26" s="72" t="e">
        <f t="shared" si="0"/>
        <v>#DIV/0!</v>
      </c>
      <c r="E26" s="79">
        <f t="shared" si="1"/>
        <v>1442</v>
      </c>
      <c r="F26" s="105">
        <f>'７月(月間)'!F26-'[3]7月動向(20)'!F25</f>
        <v>1650</v>
      </c>
      <c r="G26" s="105">
        <f>'７月(月間)'!G26-'[3]7月動向(20)'!G25</f>
        <v>0</v>
      </c>
      <c r="H26" s="72" t="e">
        <f t="shared" si="2"/>
        <v>#DIV/0!</v>
      </c>
      <c r="I26" s="79">
        <f t="shared" si="3"/>
        <v>1650</v>
      </c>
      <c r="J26" s="72">
        <f t="shared" si="4"/>
        <v>0.8739393939393939</v>
      </c>
      <c r="K26" s="72" t="e">
        <f t="shared" si="5"/>
        <v>#DIV/0!</v>
      </c>
      <c r="L26" s="77" t="e">
        <f t="shared" si="6"/>
        <v>#DIV/0!</v>
      </c>
    </row>
    <row r="27" spans="1:12" x14ac:dyDescent="0.4">
      <c r="A27" s="202" t="s">
        <v>191</v>
      </c>
      <c r="B27" s="139">
        <f>'７月(月間)'!B27-'[3]7月動向(20)'!B26</f>
        <v>0</v>
      </c>
      <c r="C27" s="105">
        <f>'７月(月間)'!C27-'[3]7月動向(20)'!C26</f>
        <v>1521</v>
      </c>
      <c r="D27" s="72">
        <f t="shared" si="0"/>
        <v>0</v>
      </c>
      <c r="E27" s="79">
        <f t="shared" si="1"/>
        <v>-1521</v>
      </c>
      <c r="F27" s="105">
        <f>'７月(月間)'!F27-'[3]7月動向(20)'!F26</f>
        <v>0</v>
      </c>
      <c r="G27" s="105">
        <f>'７月(月間)'!G27-'[3]7月動向(20)'!G26</f>
        <v>1650</v>
      </c>
      <c r="H27" s="72">
        <f t="shared" si="2"/>
        <v>0</v>
      </c>
      <c r="I27" s="79">
        <f t="shared" si="3"/>
        <v>-1650</v>
      </c>
      <c r="J27" s="72" t="e">
        <f t="shared" si="4"/>
        <v>#DIV/0!</v>
      </c>
      <c r="K27" s="72">
        <f t="shared" si="5"/>
        <v>0.92181818181818187</v>
      </c>
      <c r="L27" s="77" t="e">
        <f t="shared" si="6"/>
        <v>#DIV/0!</v>
      </c>
    </row>
    <row r="28" spans="1:12" x14ac:dyDescent="0.4">
      <c r="A28" s="202" t="s">
        <v>161</v>
      </c>
      <c r="B28" s="139">
        <f>'７月(月間)'!B28-'[3]7月動向(20)'!B27</f>
        <v>668</v>
      </c>
      <c r="C28" s="105">
        <f>'７月(月間)'!C28-'[3]7月動向(20)'!C27</f>
        <v>684</v>
      </c>
      <c r="D28" s="67">
        <f t="shared" si="0"/>
        <v>0.97660818713450293</v>
      </c>
      <c r="E28" s="85">
        <f t="shared" si="1"/>
        <v>-16</v>
      </c>
      <c r="F28" s="105">
        <f>'７月(月間)'!F28-'[3]7月動向(20)'!F27</f>
        <v>917</v>
      </c>
      <c r="G28" s="103">
        <f>'７月(月間)'!G28-'[3]7月動向(20)'!G27</f>
        <v>900</v>
      </c>
      <c r="H28" s="67">
        <f t="shared" si="2"/>
        <v>1.018888888888889</v>
      </c>
      <c r="I28" s="85">
        <f t="shared" si="3"/>
        <v>17</v>
      </c>
      <c r="J28" s="67">
        <f t="shared" si="4"/>
        <v>0.7284623773173392</v>
      </c>
      <c r="K28" s="67">
        <f t="shared" si="5"/>
        <v>0.76</v>
      </c>
      <c r="L28" s="66">
        <f t="shared" si="6"/>
        <v>-3.1537622682660804E-2</v>
      </c>
    </row>
    <row r="29" spans="1:12" x14ac:dyDescent="0.4">
      <c r="A29" s="203" t="s">
        <v>160</v>
      </c>
      <c r="B29" s="139">
        <f>'７月(月間)'!B29-'[3]7月動向(20)'!B28</f>
        <v>332</v>
      </c>
      <c r="C29" s="105">
        <f>'７月(月間)'!C29-'[3]7月動向(20)'!C28</f>
        <v>458</v>
      </c>
      <c r="D29" s="72">
        <f t="shared" si="0"/>
        <v>0.72489082969432317</v>
      </c>
      <c r="E29" s="79">
        <f t="shared" si="1"/>
        <v>-126</v>
      </c>
      <c r="F29" s="105">
        <f>'７月(月間)'!F29-'[3]7月動向(20)'!F28</f>
        <v>750</v>
      </c>
      <c r="G29" s="103">
        <f>'７月(月間)'!G29-'[3]7月動向(20)'!G28</f>
        <v>750</v>
      </c>
      <c r="H29" s="72">
        <f t="shared" si="2"/>
        <v>1</v>
      </c>
      <c r="I29" s="79">
        <f t="shared" si="3"/>
        <v>0</v>
      </c>
      <c r="J29" s="72">
        <f t="shared" si="4"/>
        <v>0.44266666666666665</v>
      </c>
      <c r="K29" s="72">
        <f t="shared" si="5"/>
        <v>0.61066666666666669</v>
      </c>
      <c r="L29" s="77">
        <f t="shared" si="6"/>
        <v>-0.16800000000000004</v>
      </c>
    </row>
    <row r="30" spans="1:12" x14ac:dyDescent="0.4">
      <c r="A30" s="202" t="s">
        <v>159</v>
      </c>
      <c r="B30" s="139">
        <f>'７月(月間)'!B30-'[3]7月動向(20)'!B29</f>
        <v>1448</v>
      </c>
      <c r="C30" s="105">
        <f>'７月(月間)'!C30-'[3]7月動向(20)'!C29</f>
        <v>1505</v>
      </c>
      <c r="D30" s="72">
        <f t="shared" si="0"/>
        <v>0.9621262458471761</v>
      </c>
      <c r="E30" s="79">
        <f t="shared" si="1"/>
        <v>-57</v>
      </c>
      <c r="F30" s="105">
        <f>'７月(月間)'!F30-'[3]7月動向(20)'!F29</f>
        <v>1645</v>
      </c>
      <c r="G30" s="103">
        <f>'７月(月間)'!G30-'[3]7月動向(20)'!G29</f>
        <v>1645</v>
      </c>
      <c r="H30" s="72">
        <f t="shared" si="2"/>
        <v>1</v>
      </c>
      <c r="I30" s="79">
        <f t="shared" si="3"/>
        <v>0</v>
      </c>
      <c r="J30" s="72">
        <f t="shared" si="4"/>
        <v>0.88024316109422496</v>
      </c>
      <c r="K30" s="72">
        <f t="shared" si="5"/>
        <v>0.91489361702127658</v>
      </c>
      <c r="L30" s="77">
        <f t="shared" si="6"/>
        <v>-3.4650455927051627E-2</v>
      </c>
    </row>
    <row r="31" spans="1:12" x14ac:dyDescent="0.4">
      <c r="A31" s="203" t="s">
        <v>158</v>
      </c>
      <c r="B31" s="139">
        <f>'７月(月間)'!B31-'[3]7月動向(20)'!B30</f>
        <v>1302</v>
      </c>
      <c r="C31" s="105">
        <f>'７月(月間)'!C31-'[3]7月動向(20)'!C30</f>
        <v>1421</v>
      </c>
      <c r="D31" s="67">
        <f t="shared" si="0"/>
        <v>0.91625615763546797</v>
      </c>
      <c r="E31" s="85">
        <f t="shared" si="1"/>
        <v>-119</v>
      </c>
      <c r="F31" s="105">
        <f>'７月(月間)'!F31-'[3]7月動向(20)'!F30</f>
        <v>1645</v>
      </c>
      <c r="G31" s="105">
        <f>'７月(月間)'!G31-'[3]7月動向(20)'!G30</f>
        <v>1650</v>
      </c>
      <c r="H31" s="67">
        <f t="shared" si="2"/>
        <v>0.99696969696969695</v>
      </c>
      <c r="I31" s="85">
        <f t="shared" si="3"/>
        <v>-5</v>
      </c>
      <c r="J31" s="67">
        <f t="shared" si="4"/>
        <v>0.79148936170212769</v>
      </c>
      <c r="K31" s="67">
        <f t="shared" si="5"/>
        <v>0.86121212121212121</v>
      </c>
      <c r="L31" s="66">
        <f t="shared" si="6"/>
        <v>-6.9722759509993515E-2</v>
      </c>
    </row>
    <row r="32" spans="1:12" x14ac:dyDescent="0.4">
      <c r="A32" s="203" t="s">
        <v>157</v>
      </c>
      <c r="B32" s="139">
        <f>'７月(月間)'!B32-'[3]7月動向(20)'!B31</f>
        <v>1503</v>
      </c>
      <c r="C32" s="105">
        <f>'７月(月間)'!C32-'[3]7月動向(20)'!C31</f>
        <v>1597</v>
      </c>
      <c r="D32" s="67">
        <f t="shared" si="0"/>
        <v>0.94113963681903567</v>
      </c>
      <c r="E32" s="85">
        <f t="shared" si="1"/>
        <v>-94</v>
      </c>
      <c r="F32" s="105">
        <f>'７月(月間)'!F32-'[3]7月動向(20)'!F31</f>
        <v>2117</v>
      </c>
      <c r="G32" s="105">
        <f>'７月(月間)'!G32-'[3]7月動向(20)'!G31</f>
        <v>2100</v>
      </c>
      <c r="H32" s="67">
        <f t="shared" si="2"/>
        <v>1.0080952380952382</v>
      </c>
      <c r="I32" s="85">
        <f t="shared" si="3"/>
        <v>17</v>
      </c>
      <c r="J32" s="67">
        <f t="shared" si="4"/>
        <v>0.70996693434104863</v>
      </c>
      <c r="K32" s="67">
        <f t="shared" si="5"/>
        <v>0.76047619047619053</v>
      </c>
      <c r="L32" s="66">
        <f t="shared" si="6"/>
        <v>-5.05092561351419E-2</v>
      </c>
    </row>
    <row r="33" spans="1:12" x14ac:dyDescent="0.4">
      <c r="A33" s="202" t="s">
        <v>156</v>
      </c>
      <c r="B33" s="139">
        <f>'７月(月間)'!B33-'[3]7月動向(20)'!B32</f>
        <v>0</v>
      </c>
      <c r="C33" s="105">
        <f>'７月(月間)'!C33-'[3]7月動向(20)'!C32</f>
        <v>0</v>
      </c>
      <c r="D33" s="72" t="e">
        <f t="shared" si="0"/>
        <v>#DIV/0!</v>
      </c>
      <c r="E33" s="79">
        <f t="shared" si="1"/>
        <v>0</v>
      </c>
      <c r="F33" s="105">
        <f>'７月(月間)'!F33-'[3]7月動向(20)'!F32</f>
        <v>0</v>
      </c>
      <c r="G33" s="105">
        <f>'７月(月間)'!G33-'[3]7月動向(20)'!G32</f>
        <v>0</v>
      </c>
      <c r="H33" s="72" t="e">
        <f t="shared" si="2"/>
        <v>#DIV/0!</v>
      </c>
      <c r="I33" s="79">
        <f t="shared" si="3"/>
        <v>0</v>
      </c>
      <c r="J33" s="72" t="e">
        <f t="shared" si="4"/>
        <v>#DIV/0!</v>
      </c>
      <c r="K33" s="72" t="e">
        <f t="shared" si="5"/>
        <v>#DIV/0!</v>
      </c>
      <c r="L33" s="77" t="e">
        <f t="shared" si="6"/>
        <v>#DIV/0!</v>
      </c>
    </row>
    <row r="34" spans="1:12" x14ac:dyDescent="0.4">
      <c r="A34" s="205" t="s">
        <v>155</v>
      </c>
      <c r="B34" s="139">
        <f>'７月(月間)'!B34-'[3]7月動向(20)'!B33</f>
        <v>1115</v>
      </c>
      <c r="C34" s="105">
        <f>'７月(月間)'!C34-'[3]7月動向(20)'!C33</f>
        <v>1313</v>
      </c>
      <c r="D34" s="72">
        <f t="shared" si="0"/>
        <v>0.84920030464584917</v>
      </c>
      <c r="E34" s="79">
        <f t="shared" si="1"/>
        <v>-198</v>
      </c>
      <c r="F34" s="105">
        <f>'７月(月間)'!F34-'[3]7月動向(20)'!F33</f>
        <v>1645</v>
      </c>
      <c r="G34" s="105">
        <f>'７月(月間)'!G34-'[3]7月動向(20)'!G33</f>
        <v>1650</v>
      </c>
      <c r="H34" s="72">
        <f t="shared" si="2"/>
        <v>0.99696969696969695</v>
      </c>
      <c r="I34" s="79">
        <f t="shared" si="3"/>
        <v>-5</v>
      </c>
      <c r="J34" s="72">
        <f t="shared" si="4"/>
        <v>0.67781155015197569</v>
      </c>
      <c r="K34" s="72">
        <f t="shared" si="5"/>
        <v>0.79575757575757577</v>
      </c>
      <c r="L34" s="77">
        <f t="shared" si="6"/>
        <v>-0.11794602560560008</v>
      </c>
    </row>
    <row r="35" spans="1:12" x14ac:dyDescent="0.4">
      <c r="A35" s="201" t="s">
        <v>210</v>
      </c>
      <c r="B35" s="139">
        <f>'７月(月間)'!B35-'[3]7月動向(20)'!B34</f>
        <v>809</v>
      </c>
      <c r="C35" s="105">
        <f>'７月(月間)'!C35-'[3]7月動向(20)'!C34</f>
        <v>0</v>
      </c>
      <c r="D35" s="72" t="e">
        <f t="shared" si="0"/>
        <v>#DIV/0!</v>
      </c>
      <c r="E35" s="79">
        <f t="shared" si="1"/>
        <v>809</v>
      </c>
      <c r="F35" s="105">
        <f>'７月(月間)'!F35-'[3]7月動向(20)'!F34</f>
        <v>1650</v>
      </c>
      <c r="G35" s="105">
        <f>'７月(月間)'!G35-'[3]7月動向(20)'!G34</f>
        <v>0</v>
      </c>
      <c r="H35" s="72" t="e">
        <f t="shared" si="2"/>
        <v>#DIV/0!</v>
      </c>
      <c r="I35" s="79">
        <f t="shared" si="3"/>
        <v>1650</v>
      </c>
      <c r="J35" s="72">
        <f t="shared" si="4"/>
        <v>0.4903030303030303</v>
      </c>
      <c r="K35" s="72" t="e">
        <f t="shared" si="5"/>
        <v>#DIV/0!</v>
      </c>
      <c r="L35" s="77" t="e">
        <f t="shared" si="6"/>
        <v>#DIV/0!</v>
      </c>
    </row>
    <row r="36" spans="1:12" x14ac:dyDescent="0.4">
      <c r="A36" s="108" t="s">
        <v>90</v>
      </c>
      <c r="B36" s="149">
        <f>SUM(B37:B38)</f>
        <v>1220</v>
      </c>
      <c r="C36" s="106">
        <f>SUM(C37:C38)</f>
        <v>1277</v>
      </c>
      <c r="D36" s="76">
        <f t="shared" si="0"/>
        <v>0.95536413469068127</v>
      </c>
      <c r="E36" s="81">
        <f t="shared" si="1"/>
        <v>-57</v>
      </c>
      <c r="F36" s="106">
        <f>SUM(F37:F38)</f>
        <v>2309</v>
      </c>
      <c r="G36" s="106">
        <f>SUM(G37:G38)</f>
        <v>2145</v>
      </c>
      <c r="H36" s="76">
        <f t="shared" si="2"/>
        <v>1.0764568764568765</v>
      </c>
      <c r="I36" s="81">
        <f t="shared" si="3"/>
        <v>164</v>
      </c>
      <c r="J36" s="76">
        <f t="shared" si="4"/>
        <v>0.52836725855348632</v>
      </c>
      <c r="K36" s="76">
        <f t="shared" si="5"/>
        <v>0.59533799533799536</v>
      </c>
      <c r="L36" s="75">
        <f t="shared" si="6"/>
        <v>-6.6970736784509044E-2</v>
      </c>
    </row>
    <row r="37" spans="1:12" x14ac:dyDescent="0.4">
      <c r="A37" s="204" t="s">
        <v>154</v>
      </c>
      <c r="B37" s="139">
        <f>'７月(月間)'!B37-'[3]7月動向(20)'!B36</f>
        <v>966</v>
      </c>
      <c r="C37" s="105">
        <f>'７月(月間)'!C37-'[3]7月動向(20)'!C36</f>
        <v>1011</v>
      </c>
      <c r="D37" s="70">
        <f t="shared" si="0"/>
        <v>0.95548961424332346</v>
      </c>
      <c r="E37" s="80">
        <f t="shared" si="1"/>
        <v>-45</v>
      </c>
      <c r="F37" s="105">
        <f>'７月(月間)'!F37-'[3]7月動向(20)'!F36</f>
        <v>1880</v>
      </c>
      <c r="G37" s="105">
        <f>'７月(月間)'!G37-'[3]7月動向(20)'!G36</f>
        <v>1716</v>
      </c>
      <c r="H37" s="70">
        <f t="shared" si="2"/>
        <v>1.0955710955710956</v>
      </c>
      <c r="I37" s="80">
        <f t="shared" si="3"/>
        <v>164</v>
      </c>
      <c r="J37" s="70">
        <f t="shared" si="4"/>
        <v>0.5138297872340426</v>
      </c>
      <c r="K37" s="70">
        <f t="shared" si="5"/>
        <v>0.58916083916083917</v>
      </c>
      <c r="L37" s="69">
        <f t="shared" si="6"/>
        <v>-7.5331051926796566E-2</v>
      </c>
    </row>
    <row r="38" spans="1:12" x14ac:dyDescent="0.4">
      <c r="A38" s="202" t="s">
        <v>153</v>
      </c>
      <c r="B38" s="139">
        <f>'７月(月間)'!B38-'[3]7月動向(20)'!B37</f>
        <v>254</v>
      </c>
      <c r="C38" s="105">
        <f>'７月(月間)'!C38-'[3]7月動向(20)'!C37</f>
        <v>266</v>
      </c>
      <c r="D38" s="72">
        <f t="shared" ref="D38:D60" si="7">+B38/C38</f>
        <v>0.95488721804511278</v>
      </c>
      <c r="E38" s="79">
        <f t="shared" ref="E38:E60" si="8">+B38-C38</f>
        <v>-12</v>
      </c>
      <c r="F38" s="105">
        <f>'７月(月間)'!F38-'[3]7月動向(20)'!F37</f>
        <v>429</v>
      </c>
      <c r="G38" s="105">
        <f>'７月(月間)'!G38-'[3]7月動向(20)'!G37</f>
        <v>429</v>
      </c>
      <c r="H38" s="72">
        <f t="shared" ref="H38:H60" si="9">+F38/G38</f>
        <v>1</v>
      </c>
      <c r="I38" s="79">
        <f t="shared" ref="I38:I60" si="10">+F38-G38</f>
        <v>0</v>
      </c>
      <c r="J38" s="72">
        <f t="shared" ref="J38:J60" si="11">+B38/F38</f>
        <v>0.59207459207459212</v>
      </c>
      <c r="K38" s="72">
        <f t="shared" ref="K38:K60" si="12">+C38/G38</f>
        <v>0.62004662004662003</v>
      </c>
      <c r="L38" s="77">
        <f t="shared" ref="L38:L60" si="13">+J38-K38</f>
        <v>-2.7972027972027913E-2</v>
      </c>
    </row>
    <row r="39" spans="1:12" s="46" customFormat="1" x14ac:dyDescent="0.4">
      <c r="A39" s="200" t="s">
        <v>96</v>
      </c>
      <c r="B39" s="148">
        <f>SUM(B40:B60)</f>
        <v>104679</v>
      </c>
      <c r="C39" s="100">
        <f>SUM(C40:C60)</f>
        <v>102748</v>
      </c>
      <c r="D39" s="64">
        <f t="shared" si="7"/>
        <v>1.0187935531591856</v>
      </c>
      <c r="E39" s="147">
        <f t="shared" si="8"/>
        <v>1931</v>
      </c>
      <c r="F39" s="148">
        <f>SUM(F40:F60)</f>
        <v>134759</v>
      </c>
      <c r="G39" s="100">
        <f>SUM(G40:G60)</f>
        <v>131993</v>
      </c>
      <c r="H39" s="64">
        <f t="shared" si="9"/>
        <v>1.0209556567393725</v>
      </c>
      <c r="I39" s="147">
        <f t="shared" si="10"/>
        <v>2766</v>
      </c>
      <c r="J39" s="64">
        <f t="shared" si="11"/>
        <v>0.77678670812339068</v>
      </c>
      <c r="K39" s="64">
        <f t="shared" si="12"/>
        <v>0.77843522004954813</v>
      </c>
      <c r="L39" s="78">
        <f t="shared" si="13"/>
        <v>-1.6485119261574477E-3</v>
      </c>
    </row>
    <row r="40" spans="1:12" x14ac:dyDescent="0.4">
      <c r="A40" s="202" t="s">
        <v>83</v>
      </c>
      <c r="B40" s="146">
        <f>'７月(月間)'!B40-'[3]7月動向(20)'!B39</f>
        <v>48166</v>
      </c>
      <c r="C40" s="104">
        <f>'７月(月間)'!C40-'[3]7月動向(20)'!C39</f>
        <v>44031</v>
      </c>
      <c r="D40" s="86">
        <f t="shared" si="7"/>
        <v>1.0939111080829416</v>
      </c>
      <c r="E40" s="85">
        <f t="shared" si="8"/>
        <v>4135</v>
      </c>
      <c r="F40" s="145">
        <f>'７月(月間)'!F40-'[3]7月動向(20)'!F39</f>
        <v>52436</v>
      </c>
      <c r="G40" s="145">
        <f>'７月(月間)'!G40-'[3]7月動向(20)'!G39</f>
        <v>47908</v>
      </c>
      <c r="H40" s="67">
        <f t="shared" si="9"/>
        <v>1.0945144860983551</v>
      </c>
      <c r="I40" s="79">
        <f t="shared" si="10"/>
        <v>4528</v>
      </c>
      <c r="J40" s="72">
        <f t="shared" si="11"/>
        <v>0.91856739644519037</v>
      </c>
      <c r="K40" s="72">
        <f t="shared" si="12"/>
        <v>0.91907405861234037</v>
      </c>
      <c r="L40" s="77">
        <f t="shared" si="13"/>
        <v>-5.0666216715000711E-4</v>
      </c>
    </row>
    <row r="41" spans="1:12" x14ac:dyDescent="0.4">
      <c r="A41" s="202" t="s">
        <v>152</v>
      </c>
      <c r="B41" s="135">
        <f>'７月(月間)'!B41-'[3]7月動向(20)'!B40</f>
        <v>1751</v>
      </c>
      <c r="C41" s="101">
        <f>'７月(月間)'!C41-'[3]7月動向(20)'!C40</f>
        <v>0</v>
      </c>
      <c r="D41" s="70" t="e">
        <f t="shared" si="7"/>
        <v>#DIV/0!</v>
      </c>
      <c r="E41" s="85">
        <f t="shared" si="8"/>
        <v>1751</v>
      </c>
      <c r="F41" s="135">
        <f>'７月(月間)'!F41-'[3]7月動向(20)'!F40</f>
        <v>2376</v>
      </c>
      <c r="G41" s="135">
        <f>'７月(月間)'!G41-'[3]7月動向(20)'!G40</f>
        <v>0</v>
      </c>
      <c r="H41" s="67" t="e">
        <f t="shared" si="9"/>
        <v>#DIV/0!</v>
      </c>
      <c r="I41" s="79">
        <f t="shared" si="10"/>
        <v>2376</v>
      </c>
      <c r="J41" s="72">
        <f t="shared" si="11"/>
        <v>0.73695286195286192</v>
      </c>
      <c r="K41" s="72" t="e">
        <f t="shared" si="12"/>
        <v>#DIV/0!</v>
      </c>
      <c r="L41" s="77" t="e">
        <f t="shared" si="13"/>
        <v>#DIV/0!</v>
      </c>
    </row>
    <row r="42" spans="1:12" x14ac:dyDescent="0.4">
      <c r="A42" s="202" t="s">
        <v>151</v>
      </c>
      <c r="B42" s="135">
        <f>'７月(月間)'!B42-'[3]7月動向(20)'!B41</f>
        <v>6528</v>
      </c>
      <c r="C42" s="101">
        <f>'７月(月間)'!C42-'[3]7月動向(20)'!C41</f>
        <v>8436</v>
      </c>
      <c r="D42" s="70">
        <f t="shared" si="7"/>
        <v>0.77382645803698435</v>
      </c>
      <c r="E42" s="85">
        <f t="shared" si="8"/>
        <v>-1908</v>
      </c>
      <c r="F42" s="135">
        <f>'７月(月間)'!F42-'[3]7月動向(20)'!F41</f>
        <v>7634</v>
      </c>
      <c r="G42" s="135">
        <f>'７月(月間)'!G42-'[3]7月動向(20)'!G41</f>
        <v>9956</v>
      </c>
      <c r="H42" s="67">
        <f t="shared" si="9"/>
        <v>0.76677380474085977</v>
      </c>
      <c r="I42" s="79">
        <f t="shared" si="10"/>
        <v>-2322</v>
      </c>
      <c r="J42" s="72">
        <f t="shared" si="11"/>
        <v>0.8551218234215352</v>
      </c>
      <c r="K42" s="72">
        <f t="shared" si="12"/>
        <v>0.84732824427480913</v>
      </c>
      <c r="L42" s="77">
        <f t="shared" si="13"/>
        <v>7.7935791467260707E-3</v>
      </c>
    </row>
    <row r="43" spans="1:12" x14ac:dyDescent="0.4">
      <c r="A43" s="202" t="s">
        <v>150</v>
      </c>
      <c r="B43" s="135">
        <f>'７月(月間)'!B43-'[3]7月動向(20)'!B42</f>
        <v>6642</v>
      </c>
      <c r="C43" s="101">
        <f>'７月(月間)'!C43-'[3]7月動向(20)'!C42</f>
        <v>8669</v>
      </c>
      <c r="D43" s="70">
        <f t="shared" si="7"/>
        <v>0.76617833660168411</v>
      </c>
      <c r="E43" s="85">
        <f t="shared" si="8"/>
        <v>-2027</v>
      </c>
      <c r="F43" s="137">
        <f>'７月(月間)'!F43-'[3]7月動向(20)'!F42</f>
        <v>12782</v>
      </c>
      <c r="G43" s="137">
        <f>'７月(月間)'!G43-'[3]7月動向(20)'!G42</f>
        <v>11726</v>
      </c>
      <c r="H43" s="67">
        <f t="shared" si="9"/>
        <v>1.0900562851782365</v>
      </c>
      <c r="I43" s="79">
        <f t="shared" si="10"/>
        <v>1056</v>
      </c>
      <c r="J43" s="72">
        <f t="shared" si="11"/>
        <v>0.51963698951650761</v>
      </c>
      <c r="K43" s="72">
        <f t="shared" si="12"/>
        <v>0.73929728807777584</v>
      </c>
      <c r="L43" s="77">
        <f t="shared" si="13"/>
        <v>-0.21966029856126823</v>
      </c>
    </row>
    <row r="44" spans="1:12" x14ac:dyDescent="0.4">
      <c r="A44" s="202" t="s">
        <v>180</v>
      </c>
      <c r="B44" s="137">
        <f>'７月(月間)'!B44-'[3]7月動向(20)'!B43</f>
        <v>5687</v>
      </c>
      <c r="C44" s="136">
        <f>'７月(月間)'!C44-'[3]7月動向(20)'!C43</f>
        <v>3976</v>
      </c>
      <c r="D44" s="70">
        <f t="shared" si="7"/>
        <v>1.4303319919517103</v>
      </c>
      <c r="E44" s="85">
        <f t="shared" si="8"/>
        <v>1711</v>
      </c>
      <c r="F44" s="144">
        <f>'７月(月間)'!F44-'[3]7月動向(20)'!F43</f>
        <v>7963</v>
      </c>
      <c r="G44" s="144">
        <f>'７月(月間)'!G44-'[3]7月動向(20)'!G43</f>
        <v>7271</v>
      </c>
      <c r="H44" s="67">
        <f t="shared" si="9"/>
        <v>1.0951726034933296</v>
      </c>
      <c r="I44" s="79">
        <f t="shared" si="10"/>
        <v>692</v>
      </c>
      <c r="J44" s="72">
        <f t="shared" si="11"/>
        <v>0.71417807359035534</v>
      </c>
      <c r="K44" s="72">
        <f t="shared" si="12"/>
        <v>0.54682987209462253</v>
      </c>
      <c r="L44" s="77">
        <f t="shared" si="13"/>
        <v>0.16734820149573282</v>
      </c>
    </row>
    <row r="45" spans="1:12" x14ac:dyDescent="0.4">
      <c r="A45" s="202" t="s">
        <v>81</v>
      </c>
      <c r="B45" s="135">
        <f>'７月(月間)'!B45-'[3]7月動向(20)'!B44</f>
        <v>12788</v>
      </c>
      <c r="C45" s="101">
        <f>'７月(月間)'!C45-'[3]7月動向(20)'!C44</f>
        <v>11577</v>
      </c>
      <c r="D45" s="70">
        <f t="shared" si="7"/>
        <v>1.1046039561198928</v>
      </c>
      <c r="E45" s="85">
        <f t="shared" si="8"/>
        <v>1211</v>
      </c>
      <c r="F45" s="135">
        <f>'７月(月間)'!F45-'[3]7月動向(20)'!F44</f>
        <v>22682</v>
      </c>
      <c r="G45" s="135">
        <f>'７月(月間)'!G45-'[3]7月動向(20)'!G44</f>
        <v>19487</v>
      </c>
      <c r="H45" s="67">
        <f t="shared" si="9"/>
        <v>1.1639554574844768</v>
      </c>
      <c r="I45" s="79">
        <f t="shared" si="10"/>
        <v>3195</v>
      </c>
      <c r="J45" s="72">
        <f t="shared" si="11"/>
        <v>0.56379507979895949</v>
      </c>
      <c r="K45" s="72">
        <f t="shared" si="12"/>
        <v>0.59408836660337661</v>
      </c>
      <c r="L45" s="77">
        <f t="shared" si="13"/>
        <v>-3.0293286804417119E-2</v>
      </c>
    </row>
    <row r="46" spans="1:12" x14ac:dyDescent="0.4">
      <c r="A46" s="202" t="s">
        <v>82</v>
      </c>
      <c r="B46" s="137">
        <f>'７月(月間)'!B46-'[3]7月動向(20)'!B45</f>
        <v>11188</v>
      </c>
      <c r="C46" s="136">
        <f>'７月(月間)'!C46-'[3]7月動向(20)'!C45</f>
        <v>8859</v>
      </c>
      <c r="D46" s="74">
        <f t="shared" si="7"/>
        <v>1.2628964894457613</v>
      </c>
      <c r="E46" s="85">
        <f t="shared" si="8"/>
        <v>2329</v>
      </c>
      <c r="F46" s="135">
        <f>'７月(月間)'!F46-'[3]7月動向(20)'!F45</f>
        <v>12199</v>
      </c>
      <c r="G46" s="135">
        <f>'７月(月間)'!G46-'[3]7月動向(20)'!G45</f>
        <v>11033</v>
      </c>
      <c r="H46" s="67">
        <f t="shared" si="9"/>
        <v>1.1056829511465602</v>
      </c>
      <c r="I46" s="79">
        <f t="shared" si="10"/>
        <v>1166</v>
      </c>
      <c r="J46" s="72">
        <f t="shared" si="11"/>
        <v>0.91712435445528318</v>
      </c>
      <c r="K46" s="72">
        <f t="shared" si="12"/>
        <v>0.80295477204749388</v>
      </c>
      <c r="L46" s="77">
        <f t="shared" si="13"/>
        <v>0.11416958240778929</v>
      </c>
    </row>
    <row r="47" spans="1:12" x14ac:dyDescent="0.4">
      <c r="A47" s="202" t="s">
        <v>80</v>
      </c>
      <c r="B47" s="135">
        <f>'７月(月間)'!B47-'[3]7月動向(20)'!B46</f>
        <v>2478</v>
      </c>
      <c r="C47" s="101">
        <f>'７月(月間)'!C47-'[3]7月動向(20)'!C46</f>
        <v>2325</v>
      </c>
      <c r="D47" s="72">
        <f t="shared" si="7"/>
        <v>1.0658064516129033</v>
      </c>
      <c r="E47" s="85">
        <f t="shared" si="8"/>
        <v>153</v>
      </c>
      <c r="F47" s="139">
        <f>'７月(月間)'!F47-'[3]7月動向(20)'!F46</f>
        <v>3069</v>
      </c>
      <c r="G47" s="139">
        <f>'７月(月間)'!G47-'[3]7月動向(20)'!G46</f>
        <v>3069</v>
      </c>
      <c r="H47" s="67">
        <f t="shared" si="9"/>
        <v>1</v>
      </c>
      <c r="I47" s="79">
        <f t="shared" si="10"/>
        <v>0</v>
      </c>
      <c r="J47" s="72">
        <f t="shared" si="11"/>
        <v>0.80742913000977512</v>
      </c>
      <c r="K47" s="72">
        <f t="shared" si="12"/>
        <v>0.75757575757575757</v>
      </c>
      <c r="L47" s="77">
        <f t="shared" si="13"/>
        <v>4.9853372434017551E-2</v>
      </c>
    </row>
    <row r="48" spans="1:12" x14ac:dyDescent="0.4">
      <c r="A48" s="202" t="s">
        <v>148</v>
      </c>
      <c r="B48" s="137">
        <f>'７月(月間)'!B48-'[3]7月動向(20)'!B47</f>
        <v>0</v>
      </c>
      <c r="C48" s="136">
        <f>'７月(月間)'!C48-'[3]7月動向(20)'!C47</f>
        <v>0</v>
      </c>
      <c r="D48" s="70" t="e">
        <f t="shared" si="7"/>
        <v>#DIV/0!</v>
      </c>
      <c r="E48" s="85">
        <f t="shared" si="8"/>
        <v>0</v>
      </c>
      <c r="F48" s="137">
        <f>'７月(月間)'!F48-'[3]7月動向(20)'!F47</f>
        <v>0</v>
      </c>
      <c r="G48" s="135">
        <f>'７月(月間)'!G48-'[3]7月動向(20)'!G47</f>
        <v>0</v>
      </c>
      <c r="H48" s="67" t="e">
        <f t="shared" si="9"/>
        <v>#DIV/0!</v>
      </c>
      <c r="I48" s="79">
        <f t="shared" si="10"/>
        <v>0</v>
      </c>
      <c r="J48" s="72" t="e">
        <f t="shared" si="11"/>
        <v>#DIV/0!</v>
      </c>
      <c r="K48" s="72" t="e">
        <f t="shared" si="12"/>
        <v>#DIV/0!</v>
      </c>
      <c r="L48" s="77" t="e">
        <f t="shared" si="13"/>
        <v>#DIV/0!</v>
      </c>
    </row>
    <row r="49" spans="1:12" x14ac:dyDescent="0.4">
      <c r="A49" s="202" t="s">
        <v>79</v>
      </c>
      <c r="B49" s="135">
        <f>'７月(月間)'!B49-'[3]7月動向(20)'!B48</f>
        <v>2688</v>
      </c>
      <c r="C49" s="101">
        <f>'７月(月間)'!C49-'[3]7月動向(20)'!C48</f>
        <v>2418</v>
      </c>
      <c r="D49" s="70">
        <f t="shared" si="7"/>
        <v>1.1116625310173698</v>
      </c>
      <c r="E49" s="85">
        <f t="shared" si="8"/>
        <v>270</v>
      </c>
      <c r="F49" s="135">
        <f>'７月(月間)'!F49-'[3]7月動向(20)'!F48</f>
        <v>3069</v>
      </c>
      <c r="G49" s="135">
        <f>'７月(月間)'!G49-'[3]7月動向(20)'!G48</f>
        <v>2790</v>
      </c>
      <c r="H49" s="67">
        <f t="shared" si="9"/>
        <v>1.1000000000000001</v>
      </c>
      <c r="I49" s="79">
        <f t="shared" si="10"/>
        <v>279</v>
      </c>
      <c r="J49" s="72">
        <f t="shared" si="11"/>
        <v>0.87585532746823069</v>
      </c>
      <c r="K49" s="72">
        <f t="shared" si="12"/>
        <v>0.8666666666666667</v>
      </c>
      <c r="L49" s="77">
        <f t="shared" si="13"/>
        <v>9.188660801563997E-3</v>
      </c>
    </row>
    <row r="50" spans="1:12" x14ac:dyDescent="0.4">
      <c r="A50" s="203" t="s">
        <v>78</v>
      </c>
      <c r="B50" s="137">
        <f>'７月(月間)'!B50-'[3]7月動向(20)'!B49</f>
        <v>1853</v>
      </c>
      <c r="C50" s="136">
        <f>'７月(月間)'!C50-'[3]7月動向(20)'!C49</f>
        <v>1629</v>
      </c>
      <c r="D50" s="70">
        <f t="shared" si="7"/>
        <v>1.1375076734192757</v>
      </c>
      <c r="E50" s="85">
        <f t="shared" si="8"/>
        <v>224</v>
      </c>
      <c r="F50" s="135">
        <f>'７月(月間)'!F50-'[3]7月動向(20)'!F49</f>
        <v>3069</v>
      </c>
      <c r="G50" s="135">
        <f>'７月(月間)'!G50-'[3]7月動向(20)'!G49</f>
        <v>3069</v>
      </c>
      <c r="H50" s="67">
        <f t="shared" si="9"/>
        <v>1</v>
      </c>
      <c r="I50" s="79">
        <f t="shared" si="10"/>
        <v>0</v>
      </c>
      <c r="J50" s="72">
        <f t="shared" si="11"/>
        <v>0.60377973281199082</v>
      </c>
      <c r="K50" s="67">
        <f t="shared" si="12"/>
        <v>0.53079178885630496</v>
      </c>
      <c r="L50" s="66">
        <f t="shared" si="13"/>
        <v>7.2987943955685863E-2</v>
      </c>
    </row>
    <row r="51" spans="1:12" x14ac:dyDescent="0.4">
      <c r="A51" s="202" t="s">
        <v>147</v>
      </c>
      <c r="B51" s="135">
        <f>'７月(月間)'!B51-'[3]7月動向(20)'!B50</f>
        <v>0</v>
      </c>
      <c r="C51" s="101">
        <f>'７月(月間)'!C51-'[3]7月動向(20)'!C50</f>
        <v>952</v>
      </c>
      <c r="D51" s="70">
        <f t="shared" si="7"/>
        <v>0</v>
      </c>
      <c r="E51" s="79">
        <f t="shared" si="8"/>
        <v>-952</v>
      </c>
      <c r="F51" s="139">
        <f>'７月(月間)'!F51-'[3]7月動向(20)'!F50</f>
        <v>0</v>
      </c>
      <c r="G51" s="139">
        <f>'７月(月間)'!G51-'[3]7月動向(20)'!G50</f>
        <v>1826</v>
      </c>
      <c r="H51" s="67">
        <f t="shared" si="9"/>
        <v>0</v>
      </c>
      <c r="I51" s="79">
        <f t="shared" si="10"/>
        <v>-1826</v>
      </c>
      <c r="J51" s="72" t="e">
        <f t="shared" si="11"/>
        <v>#DIV/0!</v>
      </c>
      <c r="K51" s="72">
        <f t="shared" si="12"/>
        <v>0.52135815991237677</v>
      </c>
      <c r="L51" s="77" t="e">
        <f t="shared" si="13"/>
        <v>#DIV/0!</v>
      </c>
    </row>
    <row r="52" spans="1:12" x14ac:dyDescent="0.4">
      <c r="A52" s="202" t="s">
        <v>94</v>
      </c>
      <c r="B52" s="137">
        <f>'７月(月間)'!B52-'[3]7月動向(20)'!B51</f>
        <v>0</v>
      </c>
      <c r="C52" s="136">
        <f>'７月(月間)'!C52-'[3]7月動向(20)'!C51</f>
        <v>0</v>
      </c>
      <c r="D52" s="70" t="e">
        <f t="shared" si="7"/>
        <v>#DIV/0!</v>
      </c>
      <c r="E52" s="79">
        <f t="shared" si="8"/>
        <v>0</v>
      </c>
      <c r="F52" s="137">
        <f>'７月(月間)'!F52-'[3]7月動向(20)'!F51</f>
        <v>0</v>
      </c>
      <c r="G52" s="137">
        <f>'７月(月間)'!G52-'[3]7月動向(20)'!G51</f>
        <v>0</v>
      </c>
      <c r="H52" s="72" t="e">
        <f t="shared" si="9"/>
        <v>#DIV/0!</v>
      </c>
      <c r="I52" s="79">
        <f t="shared" si="10"/>
        <v>0</v>
      </c>
      <c r="J52" s="72" t="e">
        <f t="shared" si="11"/>
        <v>#DIV/0!</v>
      </c>
      <c r="K52" s="72" t="e">
        <f t="shared" si="12"/>
        <v>#DIV/0!</v>
      </c>
      <c r="L52" s="77" t="e">
        <f t="shared" si="13"/>
        <v>#DIV/0!</v>
      </c>
    </row>
    <row r="53" spans="1:12" x14ac:dyDescent="0.4">
      <c r="A53" s="202" t="s">
        <v>75</v>
      </c>
      <c r="B53" s="135">
        <f>'７月(月間)'!B53-'[3]7月動向(20)'!B52</f>
        <v>2895</v>
      </c>
      <c r="C53" s="101">
        <f>'７月(月間)'!C53-'[3]7月動向(20)'!C52</f>
        <v>2343</v>
      </c>
      <c r="D53" s="70">
        <f t="shared" si="7"/>
        <v>1.2355953905249679</v>
      </c>
      <c r="E53" s="79">
        <f t="shared" si="8"/>
        <v>552</v>
      </c>
      <c r="F53" s="135">
        <f>'７月(月間)'!F53-'[3]7月動向(20)'!F52</f>
        <v>4268</v>
      </c>
      <c r="G53" s="135">
        <f>'７月(月間)'!G53-'[3]7月動向(20)'!G52</f>
        <v>4219</v>
      </c>
      <c r="H53" s="72">
        <f t="shared" si="9"/>
        <v>1.0116141265702774</v>
      </c>
      <c r="I53" s="79">
        <f t="shared" si="10"/>
        <v>49</v>
      </c>
      <c r="J53" s="72">
        <f t="shared" si="11"/>
        <v>0.67830365510777879</v>
      </c>
      <c r="K53" s="72">
        <f t="shared" si="12"/>
        <v>0.55534486845223985</v>
      </c>
      <c r="L53" s="77">
        <f t="shared" si="13"/>
        <v>0.12295878665553894</v>
      </c>
    </row>
    <row r="54" spans="1:12" x14ac:dyDescent="0.4">
      <c r="A54" s="202" t="s">
        <v>77</v>
      </c>
      <c r="B54" s="137">
        <f>'７月(月間)'!B54-'[3]7月動向(20)'!B53</f>
        <v>1003</v>
      </c>
      <c r="C54" s="136">
        <f>'７月(月間)'!C54-'[3]7月動向(20)'!C53</f>
        <v>1004</v>
      </c>
      <c r="D54" s="70">
        <f t="shared" si="7"/>
        <v>0.99900398406374502</v>
      </c>
      <c r="E54" s="79">
        <f t="shared" si="8"/>
        <v>-1</v>
      </c>
      <c r="F54" s="135">
        <f>'７月(月間)'!F54-'[3]7月動向(20)'!F53</f>
        <v>1386</v>
      </c>
      <c r="G54" s="135">
        <f>'７月(月間)'!G54-'[3]7月動向(20)'!G53</f>
        <v>1386</v>
      </c>
      <c r="H54" s="72">
        <f t="shared" si="9"/>
        <v>1</v>
      </c>
      <c r="I54" s="79">
        <f t="shared" si="10"/>
        <v>0</v>
      </c>
      <c r="J54" s="72">
        <f t="shared" si="11"/>
        <v>0.72366522366522368</v>
      </c>
      <c r="K54" s="72">
        <f t="shared" si="12"/>
        <v>0.72438672438672436</v>
      </c>
      <c r="L54" s="77">
        <f t="shared" si="13"/>
        <v>-7.2150072150067857E-4</v>
      </c>
    </row>
    <row r="55" spans="1:12" x14ac:dyDescent="0.4">
      <c r="A55" s="202" t="s">
        <v>76</v>
      </c>
      <c r="B55" s="135">
        <f>'７月(月間)'!B55-'[3]7月動向(20)'!B54</f>
        <v>1012</v>
      </c>
      <c r="C55" s="101">
        <f>'７月(月間)'!C55-'[3]7月動向(20)'!C54</f>
        <v>832</v>
      </c>
      <c r="D55" s="70">
        <f t="shared" si="7"/>
        <v>1.2163461538461537</v>
      </c>
      <c r="E55" s="79">
        <f t="shared" si="8"/>
        <v>180</v>
      </c>
      <c r="F55" s="137">
        <f>'７月(月間)'!F55-'[3]7月動向(20)'!F54</f>
        <v>1826</v>
      </c>
      <c r="G55" s="137">
        <f>'７月(月間)'!G55-'[3]7月動向(20)'!G54</f>
        <v>1386</v>
      </c>
      <c r="H55" s="72">
        <f t="shared" si="9"/>
        <v>1.3174603174603174</v>
      </c>
      <c r="I55" s="79">
        <f t="shared" si="10"/>
        <v>440</v>
      </c>
      <c r="J55" s="72">
        <f t="shared" si="11"/>
        <v>0.55421686746987953</v>
      </c>
      <c r="K55" s="72">
        <f t="shared" si="12"/>
        <v>0.60028860028860032</v>
      </c>
      <c r="L55" s="77">
        <f t="shared" si="13"/>
        <v>-4.607173281872079E-2</v>
      </c>
    </row>
    <row r="56" spans="1:12" x14ac:dyDescent="0.4">
      <c r="A56" s="202" t="s">
        <v>146</v>
      </c>
      <c r="B56" s="137">
        <f>'７月(月間)'!B56-'[3]7月動向(20)'!B55</f>
        <v>0</v>
      </c>
      <c r="C56" s="136">
        <f>'７月(月間)'!C56-'[3]7月動向(20)'!C55</f>
        <v>807</v>
      </c>
      <c r="D56" s="70">
        <f t="shared" si="7"/>
        <v>0</v>
      </c>
      <c r="E56" s="79">
        <f t="shared" si="8"/>
        <v>-807</v>
      </c>
      <c r="F56" s="135">
        <f>'７月(月間)'!F56-'[3]7月動向(20)'!F55</f>
        <v>0</v>
      </c>
      <c r="G56" s="135">
        <f>'７月(月間)'!G56-'[3]7月動向(20)'!G55</f>
        <v>1386</v>
      </c>
      <c r="H56" s="72">
        <f t="shared" si="9"/>
        <v>0</v>
      </c>
      <c r="I56" s="79">
        <f t="shared" si="10"/>
        <v>-1386</v>
      </c>
      <c r="J56" s="72" t="e">
        <f t="shared" si="11"/>
        <v>#DIV/0!</v>
      </c>
      <c r="K56" s="72">
        <f t="shared" si="12"/>
        <v>0.58225108225108224</v>
      </c>
      <c r="L56" s="77" t="e">
        <f t="shared" si="13"/>
        <v>#DIV/0!</v>
      </c>
    </row>
    <row r="57" spans="1:12" x14ac:dyDescent="0.4">
      <c r="A57" s="202" t="s">
        <v>145</v>
      </c>
      <c r="B57" s="135">
        <f>'７月(月間)'!B57-'[3]7月動向(20)'!B56</f>
        <v>0</v>
      </c>
      <c r="C57" s="101">
        <f>'７月(月間)'!C57-'[3]7月動向(20)'!C56</f>
        <v>1185</v>
      </c>
      <c r="D57" s="70">
        <f t="shared" si="7"/>
        <v>0</v>
      </c>
      <c r="E57" s="79">
        <f t="shared" si="8"/>
        <v>-1185</v>
      </c>
      <c r="F57" s="135">
        <f>'７月(月間)'!F57-'[3]7月動向(20)'!F56</f>
        <v>0</v>
      </c>
      <c r="G57" s="135">
        <f>'７月(月間)'!G57-'[3]7月動向(20)'!G56</f>
        <v>1260</v>
      </c>
      <c r="H57" s="72">
        <f t="shared" si="9"/>
        <v>0</v>
      </c>
      <c r="I57" s="79">
        <f t="shared" si="10"/>
        <v>-1260</v>
      </c>
      <c r="J57" s="72" t="e">
        <f t="shared" si="11"/>
        <v>#DIV/0!</v>
      </c>
      <c r="K57" s="72">
        <f t="shared" si="12"/>
        <v>0.94047619047619047</v>
      </c>
      <c r="L57" s="77" t="e">
        <f t="shared" si="13"/>
        <v>#DIV/0!</v>
      </c>
    </row>
    <row r="58" spans="1:12" x14ac:dyDescent="0.4">
      <c r="A58" s="202" t="s">
        <v>144</v>
      </c>
      <c r="B58" s="135">
        <f>'７月(月間)'!B58-'[3]7月動向(20)'!B57</f>
        <v>0</v>
      </c>
      <c r="C58" s="101">
        <f>'７月(月間)'!C58-'[3]7月動向(20)'!C57</f>
        <v>1219</v>
      </c>
      <c r="D58" s="70">
        <f t="shared" si="7"/>
        <v>0</v>
      </c>
      <c r="E58" s="79">
        <f t="shared" si="8"/>
        <v>-1219</v>
      </c>
      <c r="F58" s="139">
        <f>'７月(月間)'!F58-'[3]7月動向(20)'!F57</f>
        <v>0</v>
      </c>
      <c r="G58" s="139">
        <f>'７月(月間)'!G58-'[3]7月動向(20)'!G57</f>
        <v>1449</v>
      </c>
      <c r="H58" s="72">
        <f t="shared" si="9"/>
        <v>0</v>
      </c>
      <c r="I58" s="79">
        <f t="shared" si="10"/>
        <v>-1449</v>
      </c>
      <c r="J58" s="72" t="e">
        <f t="shared" si="11"/>
        <v>#DIV/0!</v>
      </c>
      <c r="K58" s="72">
        <f t="shared" si="12"/>
        <v>0.84126984126984128</v>
      </c>
      <c r="L58" s="77" t="e">
        <f t="shared" si="13"/>
        <v>#DIV/0!</v>
      </c>
    </row>
    <row r="59" spans="1:12" x14ac:dyDescent="0.4">
      <c r="A59" s="202" t="s">
        <v>143</v>
      </c>
      <c r="B59" s="135">
        <f>'７月(月間)'!B59-'[3]7月動向(20)'!B58</f>
        <v>0</v>
      </c>
      <c r="C59" s="101">
        <f>'７月(月間)'!C59-'[3]7月動向(20)'!C58</f>
        <v>1204</v>
      </c>
      <c r="D59" s="70">
        <f t="shared" si="7"/>
        <v>0</v>
      </c>
      <c r="E59" s="79">
        <f t="shared" si="8"/>
        <v>-1204</v>
      </c>
      <c r="F59" s="135">
        <f>'７月(月間)'!F59-'[3]7月動向(20)'!F58</f>
        <v>0</v>
      </c>
      <c r="G59" s="135">
        <f>'７月(月間)'!G59-'[3]7月動向(20)'!G58</f>
        <v>1386</v>
      </c>
      <c r="H59" s="70">
        <f t="shared" si="9"/>
        <v>0</v>
      </c>
      <c r="I59" s="79">
        <f t="shared" si="10"/>
        <v>-1386</v>
      </c>
      <c r="J59" s="72" t="e">
        <f t="shared" si="11"/>
        <v>#DIV/0!</v>
      </c>
      <c r="K59" s="72">
        <f t="shared" si="12"/>
        <v>0.86868686868686873</v>
      </c>
      <c r="L59" s="77" t="e">
        <f t="shared" si="13"/>
        <v>#DIV/0!</v>
      </c>
    </row>
    <row r="60" spans="1:12" x14ac:dyDescent="0.4">
      <c r="A60" s="201" t="s">
        <v>142</v>
      </c>
      <c r="B60" s="211">
        <f>'７月(月間)'!B60-'[3]7月動向(20)'!B59</f>
        <v>0</v>
      </c>
      <c r="C60" s="212">
        <f>'７月(月間)'!C60-'[3]7月動向(20)'!C59</f>
        <v>1282</v>
      </c>
      <c r="D60" s="151">
        <f t="shared" si="7"/>
        <v>0</v>
      </c>
      <c r="E60" s="84">
        <f t="shared" si="8"/>
        <v>-1282</v>
      </c>
      <c r="F60" s="211">
        <f>'７月(月間)'!F60-'[3]7月動向(20)'!F59</f>
        <v>0</v>
      </c>
      <c r="G60" s="211">
        <f>'７月(月間)'!G60-'[3]7月動向(20)'!G59</f>
        <v>1386</v>
      </c>
      <c r="H60" s="83">
        <f t="shared" si="9"/>
        <v>0</v>
      </c>
      <c r="I60" s="84">
        <f t="shared" si="10"/>
        <v>-1386</v>
      </c>
      <c r="J60" s="83" t="e">
        <f t="shared" si="11"/>
        <v>#DIV/0!</v>
      </c>
      <c r="K60" s="83">
        <f t="shared" si="12"/>
        <v>0.92496392496392499</v>
      </c>
      <c r="L60" s="82" t="e">
        <f t="shared" si="13"/>
        <v>#DIV/0!</v>
      </c>
    </row>
    <row r="61" spans="1:12" x14ac:dyDescent="0.4">
      <c r="A61" s="200" t="s">
        <v>93</v>
      </c>
      <c r="B61" s="134"/>
      <c r="C61" s="134"/>
      <c r="D61" s="132"/>
      <c r="E61" s="133"/>
      <c r="F61" s="134"/>
      <c r="G61" s="134"/>
      <c r="H61" s="132"/>
      <c r="I61" s="133"/>
      <c r="J61" s="132"/>
      <c r="K61" s="132"/>
      <c r="L61" s="131"/>
    </row>
    <row r="62" spans="1:12" x14ac:dyDescent="0.4">
      <c r="A62" s="213" t="s">
        <v>209</v>
      </c>
      <c r="B62" s="176"/>
      <c r="C62" s="175"/>
      <c r="D62" s="130"/>
      <c r="E62" s="129"/>
      <c r="F62" s="176"/>
      <c r="G62" s="175"/>
      <c r="H62" s="130"/>
      <c r="I62" s="129"/>
      <c r="J62" s="128"/>
      <c r="K62" s="128"/>
      <c r="L62" s="127"/>
    </row>
    <row r="63" spans="1:12" x14ac:dyDescent="0.4">
      <c r="A63" s="201" t="s">
        <v>208</v>
      </c>
      <c r="B63" s="174"/>
      <c r="C63" s="173"/>
      <c r="D63" s="126"/>
      <c r="E63" s="125"/>
      <c r="F63" s="174"/>
      <c r="G63" s="173"/>
      <c r="H63" s="126"/>
      <c r="I63" s="125"/>
      <c r="J63" s="124"/>
      <c r="K63" s="124"/>
      <c r="L63" s="123"/>
    </row>
    <row r="64" spans="1:12" x14ac:dyDescent="0.4">
      <c r="C64" s="19"/>
      <c r="E64" s="50"/>
      <c r="G64" s="19"/>
      <c r="I64" s="50"/>
      <c r="K64" s="19"/>
    </row>
    <row r="65" spans="3:11" x14ac:dyDescent="0.4">
      <c r="C65" s="19"/>
      <c r="E65" s="50"/>
      <c r="G65" s="19"/>
      <c r="I65" s="50"/>
      <c r="K65" s="19"/>
    </row>
    <row r="66" spans="3:11" x14ac:dyDescent="0.4">
      <c r="C66" s="19"/>
      <c r="E66" s="50"/>
      <c r="G66" s="19"/>
      <c r="I66" s="50"/>
      <c r="K66" s="19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9'!A1" display="'h19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2007年7月下旬航空旅客輸送実績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65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.75" style="19" customWidth="1"/>
    <col min="2" max="3" width="11.25" style="50" customWidth="1"/>
    <col min="4" max="5" width="11.25" style="19" customWidth="1"/>
    <col min="6" max="7" width="11.25" style="50" customWidth="1"/>
    <col min="8" max="9" width="11.25" style="19" customWidth="1"/>
    <col min="10" max="11" width="11.25" style="50" customWidth="1"/>
    <col min="12" max="12" width="11.25" style="19" customWidth="1"/>
    <col min="13" max="13" width="9" style="19" bestFit="1" customWidth="1"/>
    <col min="14" max="14" width="6.5" style="19" bestFit="1" customWidth="1"/>
    <col min="15" max="16384" width="15.75" style="19"/>
  </cols>
  <sheetData>
    <row r="1" spans="1:46" s="1" customFormat="1" ht="17.25" customHeight="1" x14ac:dyDescent="0.4">
      <c r="A1" s="266" t="str">
        <f>'h19'!A1</f>
        <v>平成19年度</v>
      </c>
      <c r="B1" s="267"/>
      <c r="C1" s="267"/>
      <c r="D1" s="267"/>
      <c r="E1" s="268" t="str">
        <f ca="1">RIGHT(CELL("filename",$A$1),LEN(CELL("filename",$A$1))-FIND("]",CELL("filename",$A$1)))</f>
        <v>８月(月間)</v>
      </c>
      <c r="F1" s="269" t="s">
        <v>70</v>
      </c>
      <c r="G1" s="270"/>
      <c r="H1" s="270"/>
      <c r="I1" s="271"/>
      <c r="J1" s="270"/>
      <c r="K1" s="270"/>
      <c r="L1" s="271"/>
      <c r="M1" s="258"/>
      <c r="N1" s="258"/>
      <c r="O1" s="258"/>
      <c r="P1" s="258"/>
      <c r="Q1" s="258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</row>
    <row r="2" spans="1:46" x14ac:dyDescent="0.4">
      <c r="A2" s="240"/>
      <c r="B2" s="260" t="s">
        <v>89</v>
      </c>
      <c r="C2" s="261"/>
      <c r="D2" s="261"/>
      <c r="E2" s="262"/>
      <c r="F2" s="260" t="s">
        <v>175</v>
      </c>
      <c r="G2" s="261"/>
      <c r="H2" s="261"/>
      <c r="I2" s="262"/>
      <c r="J2" s="260" t="s">
        <v>174</v>
      </c>
      <c r="K2" s="261"/>
      <c r="L2" s="262"/>
    </row>
    <row r="3" spans="1:46" x14ac:dyDescent="0.4">
      <c r="A3" s="232"/>
      <c r="B3" s="235"/>
      <c r="C3" s="236"/>
      <c r="D3" s="236"/>
      <c r="E3" s="237"/>
      <c r="F3" s="235"/>
      <c r="G3" s="236"/>
      <c r="H3" s="236"/>
      <c r="I3" s="237"/>
      <c r="J3" s="235"/>
      <c r="K3" s="236"/>
      <c r="L3" s="237"/>
    </row>
    <row r="4" spans="1:46" x14ac:dyDescent="0.4">
      <c r="A4" s="232"/>
      <c r="B4" s="233" t="s">
        <v>111</v>
      </c>
      <c r="C4" s="233" t="s">
        <v>217</v>
      </c>
      <c r="D4" s="232" t="s">
        <v>88</v>
      </c>
      <c r="E4" s="232"/>
      <c r="F4" s="238" t="str">
        <f>+B4</f>
        <v>(07'8/1～31)</v>
      </c>
      <c r="G4" s="238" t="str">
        <f>+C4</f>
        <v>(06'8/1～31)</v>
      </c>
      <c r="H4" s="232" t="s">
        <v>88</v>
      </c>
      <c r="I4" s="232"/>
      <c r="J4" s="238" t="str">
        <f>+B4</f>
        <v>(07'8/1～31)</v>
      </c>
      <c r="K4" s="238" t="str">
        <f>+C4</f>
        <v>(06'8/1～31)</v>
      </c>
      <c r="L4" s="239" t="s">
        <v>86</v>
      </c>
    </row>
    <row r="5" spans="1:46" s="53" customFormat="1" x14ac:dyDescent="0.4">
      <c r="A5" s="232"/>
      <c r="B5" s="234"/>
      <c r="C5" s="234"/>
      <c r="D5" s="108" t="s">
        <v>87</v>
      </c>
      <c r="E5" s="108" t="s">
        <v>86</v>
      </c>
      <c r="F5" s="238"/>
      <c r="G5" s="238"/>
      <c r="H5" s="108" t="s">
        <v>87</v>
      </c>
      <c r="I5" s="108" t="s">
        <v>86</v>
      </c>
      <c r="J5" s="238"/>
      <c r="K5" s="238"/>
      <c r="L5" s="240"/>
    </row>
    <row r="6" spans="1:46" s="46" customFormat="1" x14ac:dyDescent="0.4">
      <c r="A6" s="55" t="s">
        <v>97</v>
      </c>
      <c r="B6" s="100">
        <f>+B7+B39+B61</f>
        <v>647949</v>
      </c>
      <c r="C6" s="100">
        <f>+C7+C39+C61</f>
        <v>613465</v>
      </c>
      <c r="D6" s="64">
        <f t="shared" ref="D6:D37" si="0">+B6/C6</f>
        <v>1.0562118458265752</v>
      </c>
      <c r="E6" s="65">
        <f t="shared" ref="E6:E37" si="1">+B6-C6</f>
        <v>34484</v>
      </c>
      <c r="F6" s="100">
        <f>+F7+F39+F61</f>
        <v>792529</v>
      </c>
      <c r="G6" s="100">
        <f>+G7+G39+G61</f>
        <v>759108</v>
      </c>
      <c r="H6" s="64">
        <f t="shared" ref="H6:H37" si="2">+F6/G6</f>
        <v>1.044026673411425</v>
      </c>
      <c r="I6" s="65">
        <f t="shared" ref="I6:I37" si="3">+F6-G6</f>
        <v>33421</v>
      </c>
      <c r="J6" s="64">
        <f t="shared" ref="J6:J37" si="4">+B6/F6</f>
        <v>0.81757134439244494</v>
      </c>
      <c r="K6" s="64">
        <f t="shared" ref="K6:K37" si="5">+C6/G6</f>
        <v>0.80813928979802607</v>
      </c>
      <c r="L6" s="78">
        <f t="shared" ref="L6:L37" si="6">+J6-K6</f>
        <v>9.4320545944188705E-3</v>
      </c>
    </row>
    <row r="7" spans="1:46" s="46" customFormat="1" x14ac:dyDescent="0.4">
      <c r="A7" s="55" t="s">
        <v>85</v>
      </c>
      <c r="B7" s="100">
        <f>+B8+B18+B36</f>
        <v>309354</v>
      </c>
      <c r="C7" s="100">
        <f>+C8+C18+C36</f>
        <v>304765</v>
      </c>
      <c r="D7" s="64">
        <f t="shared" si="0"/>
        <v>1.015057503322232</v>
      </c>
      <c r="E7" s="65">
        <f t="shared" si="1"/>
        <v>4589</v>
      </c>
      <c r="F7" s="100">
        <f>+F8+F18+F36</f>
        <v>373687</v>
      </c>
      <c r="G7" s="100">
        <f>+G8+G18+G36</f>
        <v>373133</v>
      </c>
      <c r="H7" s="64">
        <f t="shared" si="2"/>
        <v>1.001484725285622</v>
      </c>
      <c r="I7" s="65">
        <f t="shared" si="3"/>
        <v>554</v>
      </c>
      <c r="J7" s="64">
        <f t="shared" si="4"/>
        <v>0.82784255272460638</v>
      </c>
      <c r="K7" s="64">
        <f t="shared" si="5"/>
        <v>0.81677310771226341</v>
      </c>
      <c r="L7" s="78">
        <f t="shared" si="6"/>
        <v>1.1069445012342971E-2</v>
      </c>
    </row>
    <row r="8" spans="1:46" x14ac:dyDescent="0.4">
      <c r="A8" s="89" t="s">
        <v>92</v>
      </c>
      <c r="B8" s="106">
        <f>SUM(B9:B17)</f>
        <v>247202</v>
      </c>
      <c r="C8" s="106">
        <f>SUM(C9:C17)</f>
        <v>245090</v>
      </c>
      <c r="D8" s="76">
        <f t="shared" si="0"/>
        <v>1.0086172426455589</v>
      </c>
      <c r="E8" s="62">
        <f t="shared" si="1"/>
        <v>2112</v>
      </c>
      <c r="F8" s="106">
        <f>SUM(F9:F17)</f>
        <v>297476</v>
      </c>
      <c r="G8" s="106">
        <f>SUM(G9:G17)</f>
        <v>300416</v>
      </c>
      <c r="H8" s="76">
        <f t="shared" si="2"/>
        <v>0.99021357051555181</v>
      </c>
      <c r="I8" s="62">
        <f t="shared" si="3"/>
        <v>-2940</v>
      </c>
      <c r="J8" s="76">
        <f t="shared" si="4"/>
        <v>0.83099813094165575</v>
      </c>
      <c r="K8" s="76">
        <f t="shared" si="5"/>
        <v>0.81583537494674052</v>
      </c>
      <c r="L8" s="75">
        <f t="shared" si="6"/>
        <v>1.5162755994915234E-2</v>
      </c>
    </row>
    <row r="9" spans="1:46" x14ac:dyDescent="0.4">
      <c r="A9" s="26" t="s">
        <v>83</v>
      </c>
      <c r="B9" s="163">
        <v>145547</v>
      </c>
      <c r="C9" s="163">
        <v>141839</v>
      </c>
      <c r="D9" s="70">
        <f t="shared" si="0"/>
        <v>1.026142316288186</v>
      </c>
      <c r="E9" s="71">
        <f t="shared" si="1"/>
        <v>3708</v>
      </c>
      <c r="F9" s="163">
        <v>171824</v>
      </c>
      <c r="G9" s="163">
        <v>169497</v>
      </c>
      <c r="H9" s="70">
        <f t="shared" si="2"/>
        <v>1.0137288565579332</v>
      </c>
      <c r="I9" s="71">
        <f t="shared" si="3"/>
        <v>2327</v>
      </c>
      <c r="J9" s="70">
        <f t="shared" si="4"/>
        <v>0.84707025793835555</v>
      </c>
      <c r="K9" s="70">
        <f t="shared" si="5"/>
        <v>0.83682307061481909</v>
      </c>
      <c r="L9" s="69">
        <f t="shared" si="6"/>
        <v>1.0247187323536466E-2</v>
      </c>
    </row>
    <row r="10" spans="1:46" x14ac:dyDescent="0.4">
      <c r="A10" s="27" t="s">
        <v>84</v>
      </c>
      <c r="B10" s="155">
        <v>21840</v>
      </c>
      <c r="C10" s="155">
        <v>18140</v>
      </c>
      <c r="D10" s="72">
        <f t="shared" si="0"/>
        <v>1.2039691289966923</v>
      </c>
      <c r="E10" s="59">
        <f t="shared" si="1"/>
        <v>3700</v>
      </c>
      <c r="F10" s="155">
        <v>23636</v>
      </c>
      <c r="G10" s="155">
        <v>19710</v>
      </c>
      <c r="H10" s="72">
        <f t="shared" si="2"/>
        <v>1.1991882293252156</v>
      </c>
      <c r="I10" s="59">
        <f t="shared" si="3"/>
        <v>3926</v>
      </c>
      <c r="J10" s="72">
        <f t="shared" si="4"/>
        <v>0.92401421560331698</v>
      </c>
      <c r="K10" s="72">
        <f t="shared" si="5"/>
        <v>0.92034500253678331</v>
      </c>
      <c r="L10" s="77">
        <f t="shared" si="6"/>
        <v>3.669213066533672E-3</v>
      </c>
    </row>
    <row r="11" spans="1:46" x14ac:dyDescent="0.4">
      <c r="A11" s="27" t="s">
        <v>215</v>
      </c>
      <c r="B11" s="155">
        <v>25052</v>
      </c>
      <c r="C11" s="155">
        <v>15828</v>
      </c>
      <c r="D11" s="72">
        <f t="shared" si="0"/>
        <v>1.5827647207480415</v>
      </c>
      <c r="E11" s="59">
        <f t="shared" si="1"/>
        <v>9224</v>
      </c>
      <c r="F11" s="155">
        <v>36666</v>
      </c>
      <c r="G11" s="155">
        <v>17981</v>
      </c>
      <c r="H11" s="72">
        <f t="shared" si="2"/>
        <v>2.0391524386852788</v>
      </c>
      <c r="I11" s="59">
        <f t="shared" si="3"/>
        <v>18685</v>
      </c>
      <c r="J11" s="72">
        <f t="shared" si="4"/>
        <v>0.68324878634156982</v>
      </c>
      <c r="K11" s="72">
        <f t="shared" si="5"/>
        <v>0.88026249930482181</v>
      </c>
      <c r="L11" s="77">
        <f t="shared" si="6"/>
        <v>-0.19701371296325199</v>
      </c>
    </row>
    <row r="12" spans="1:46" x14ac:dyDescent="0.4">
      <c r="A12" s="27" t="s">
        <v>81</v>
      </c>
      <c r="B12" s="155">
        <v>20265</v>
      </c>
      <c r="C12" s="155">
        <v>22530</v>
      </c>
      <c r="D12" s="72">
        <f t="shared" si="0"/>
        <v>0.89946737683089217</v>
      </c>
      <c r="E12" s="59">
        <f t="shared" si="1"/>
        <v>-2265</v>
      </c>
      <c r="F12" s="155">
        <v>22685</v>
      </c>
      <c r="G12" s="155">
        <v>28148</v>
      </c>
      <c r="H12" s="72">
        <f t="shared" si="2"/>
        <v>0.80591871536165982</v>
      </c>
      <c r="I12" s="59">
        <f t="shared" si="3"/>
        <v>-5463</v>
      </c>
      <c r="J12" s="72">
        <f t="shared" si="4"/>
        <v>0.89332157813533175</v>
      </c>
      <c r="K12" s="72">
        <f t="shared" si="5"/>
        <v>0.80041210743214442</v>
      </c>
      <c r="L12" s="77">
        <f t="shared" si="6"/>
        <v>9.2909470703187336E-2</v>
      </c>
    </row>
    <row r="13" spans="1:46" x14ac:dyDescent="0.4">
      <c r="A13" s="27" t="s">
        <v>82</v>
      </c>
      <c r="B13" s="155">
        <v>27252</v>
      </c>
      <c r="C13" s="155">
        <v>26577</v>
      </c>
      <c r="D13" s="72">
        <f t="shared" si="0"/>
        <v>1.0253979004402303</v>
      </c>
      <c r="E13" s="59">
        <f t="shared" si="1"/>
        <v>675</v>
      </c>
      <c r="F13" s="155">
        <v>34835</v>
      </c>
      <c r="G13" s="155">
        <v>33970</v>
      </c>
      <c r="H13" s="72">
        <f t="shared" si="2"/>
        <v>1.0254636443921108</v>
      </c>
      <c r="I13" s="59">
        <f t="shared" si="3"/>
        <v>865</v>
      </c>
      <c r="J13" s="72">
        <f t="shared" si="4"/>
        <v>0.78231663556767617</v>
      </c>
      <c r="K13" s="72">
        <f t="shared" si="5"/>
        <v>0.78236679423020317</v>
      </c>
      <c r="L13" s="77">
        <f t="shared" si="6"/>
        <v>-5.0158662527000075E-5</v>
      </c>
    </row>
    <row r="14" spans="1:46" x14ac:dyDescent="0.4">
      <c r="A14" s="27" t="s">
        <v>206</v>
      </c>
      <c r="B14" s="155">
        <v>0</v>
      </c>
      <c r="C14" s="154">
        <v>0</v>
      </c>
      <c r="D14" s="72" t="e">
        <f t="shared" si="0"/>
        <v>#DIV/0!</v>
      </c>
      <c r="E14" s="59">
        <f t="shared" si="1"/>
        <v>0</v>
      </c>
      <c r="F14" s="155">
        <v>0</v>
      </c>
      <c r="G14" s="155">
        <v>0</v>
      </c>
      <c r="H14" s="72" t="e">
        <f t="shared" si="2"/>
        <v>#DIV/0!</v>
      </c>
      <c r="I14" s="59">
        <f t="shared" si="3"/>
        <v>0</v>
      </c>
      <c r="J14" s="72" t="e">
        <f t="shared" si="4"/>
        <v>#DIV/0!</v>
      </c>
      <c r="K14" s="72" t="e">
        <f t="shared" si="5"/>
        <v>#DIV/0!</v>
      </c>
      <c r="L14" s="77" t="e">
        <f t="shared" si="6"/>
        <v>#DIV/0!</v>
      </c>
    </row>
    <row r="15" spans="1:46" x14ac:dyDescent="0.4">
      <c r="A15" s="29" t="s">
        <v>205</v>
      </c>
      <c r="B15" s="155">
        <v>0</v>
      </c>
      <c r="C15" s="154">
        <v>0</v>
      </c>
      <c r="D15" s="24" t="e">
        <f t="shared" si="0"/>
        <v>#DIV/0!</v>
      </c>
      <c r="E15" s="25">
        <f t="shared" si="1"/>
        <v>0</v>
      </c>
      <c r="F15" s="154">
        <v>0</v>
      </c>
      <c r="G15" s="154">
        <v>0</v>
      </c>
      <c r="H15" s="72" t="e">
        <f t="shared" si="2"/>
        <v>#DIV/0!</v>
      </c>
      <c r="I15" s="59">
        <f t="shared" si="3"/>
        <v>0</v>
      </c>
      <c r="J15" s="72" t="e">
        <f t="shared" si="4"/>
        <v>#DIV/0!</v>
      </c>
      <c r="K15" s="72" t="e">
        <f t="shared" si="5"/>
        <v>#DIV/0!</v>
      </c>
      <c r="L15" s="77" t="e">
        <f t="shared" si="6"/>
        <v>#DIV/0!</v>
      </c>
    </row>
    <row r="16" spans="1:46" s="16" customFormat="1" x14ac:dyDescent="0.4">
      <c r="A16" s="33" t="s">
        <v>149</v>
      </c>
      <c r="B16" s="154">
        <v>7246</v>
      </c>
      <c r="C16" s="154">
        <v>16736</v>
      </c>
      <c r="D16" s="24">
        <f t="shared" si="0"/>
        <v>0.43295889101338431</v>
      </c>
      <c r="E16" s="25">
        <f t="shared" si="1"/>
        <v>-9490</v>
      </c>
      <c r="F16" s="154">
        <v>7830</v>
      </c>
      <c r="G16" s="154">
        <v>23280</v>
      </c>
      <c r="H16" s="24">
        <f t="shared" si="2"/>
        <v>0.33634020618556704</v>
      </c>
      <c r="I16" s="37">
        <f t="shared" si="3"/>
        <v>-15450</v>
      </c>
      <c r="J16" s="24">
        <f t="shared" si="4"/>
        <v>0.92541507024265646</v>
      </c>
      <c r="K16" s="24">
        <f t="shared" si="5"/>
        <v>0.71890034364261168</v>
      </c>
      <c r="L16" s="23">
        <f t="shared" si="6"/>
        <v>0.20651472660004477</v>
      </c>
    </row>
    <row r="17" spans="1:12" s="16" customFormat="1" x14ac:dyDescent="0.4">
      <c r="A17" s="22" t="s">
        <v>177</v>
      </c>
      <c r="B17" s="164">
        <v>0</v>
      </c>
      <c r="C17" s="164">
        <v>3440</v>
      </c>
      <c r="D17" s="48">
        <f t="shared" si="0"/>
        <v>0</v>
      </c>
      <c r="E17" s="51">
        <f t="shared" si="1"/>
        <v>-3440</v>
      </c>
      <c r="F17" s="164">
        <v>0</v>
      </c>
      <c r="G17" s="164">
        <v>7830</v>
      </c>
      <c r="H17" s="48">
        <f t="shared" si="2"/>
        <v>0</v>
      </c>
      <c r="I17" s="51">
        <f t="shared" si="3"/>
        <v>-7830</v>
      </c>
      <c r="J17" s="48" t="e">
        <f t="shared" si="4"/>
        <v>#DIV/0!</v>
      </c>
      <c r="K17" s="48">
        <f t="shared" si="5"/>
        <v>0.43933588761174969</v>
      </c>
      <c r="L17" s="107" t="e">
        <f t="shared" si="6"/>
        <v>#DIV/0!</v>
      </c>
    </row>
    <row r="18" spans="1:12" x14ac:dyDescent="0.4">
      <c r="A18" s="89" t="s">
        <v>91</v>
      </c>
      <c r="B18" s="106">
        <f>SUM(B19:B35)</f>
        <v>57965</v>
      </c>
      <c r="C18" s="106">
        <f>SUM(C19:C35)</f>
        <v>55204</v>
      </c>
      <c r="D18" s="76">
        <f t="shared" si="0"/>
        <v>1.0500144917034997</v>
      </c>
      <c r="E18" s="62">
        <f t="shared" si="1"/>
        <v>2761</v>
      </c>
      <c r="F18" s="106">
        <f>SUM(F19:F35)</f>
        <v>69801</v>
      </c>
      <c r="G18" s="106">
        <f>SUM(G19:G35)</f>
        <v>66828</v>
      </c>
      <c r="H18" s="76">
        <f t="shared" si="2"/>
        <v>1.0444873406356616</v>
      </c>
      <c r="I18" s="62">
        <f t="shared" si="3"/>
        <v>2973</v>
      </c>
      <c r="J18" s="76">
        <f t="shared" si="4"/>
        <v>0.83043222876463085</v>
      </c>
      <c r="K18" s="76">
        <f t="shared" si="5"/>
        <v>0.82606093254324531</v>
      </c>
      <c r="L18" s="75">
        <f t="shared" si="6"/>
        <v>4.3712962213855455E-3</v>
      </c>
    </row>
    <row r="19" spans="1:12" x14ac:dyDescent="0.4">
      <c r="A19" s="26" t="s">
        <v>168</v>
      </c>
      <c r="B19" s="163">
        <v>4037</v>
      </c>
      <c r="C19" s="158">
        <v>3505</v>
      </c>
      <c r="D19" s="70">
        <f t="shared" si="0"/>
        <v>1.1517831669044223</v>
      </c>
      <c r="E19" s="71">
        <f t="shared" si="1"/>
        <v>532</v>
      </c>
      <c r="F19" s="163">
        <v>4790</v>
      </c>
      <c r="G19" s="158">
        <v>6150</v>
      </c>
      <c r="H19" s="70">
        <f t="shared" si="2"/>
        <v>0.77886178861788613</v>
      </c>
      <c r="I19" s="71">
        <f t="shared" si="3"/>
        <v>-1360</v>
      </c>
      <c r="J19" s="70">
        <f t="shared" si="4"/>
        <v>0.84279749478079335</v>
      </c>
      <c r="K19" s="70">
        <f t="shared" si="5"/>
        <v>0.5699186991869919</v>
      </c>
      <c r="L19" s="69">
        <f t="shared" si="6"/>
        <v>0.27287879559380146</v>
      </c>
    </row>
    <row r="20" spans="1:12" x14ac:dyDescent="0.4">
      <c r="A20" s="27" t="s">
        <v>215</v>
      </c>
      <c r="B20" s="155">
        <v>3276</v>
      </c>
      <c r="C20" s="154">
        <v>4296</v>
      </c>
      <c r="D20" s="72">
        <f t="shared" si="0"/>
        <v>0.76256983240223464</v>
      </c>
      <c r="E20" s="59">
        <f t="shared" si="1"/>
        <v>-1020</v>
      </c>
      <c r="F20" s="155">
        <v>4935</v>
      </c>
      <c r="G20" s="154">
        <v>4940</v>
      </c>
      <c r="H20" s="72">
        <f t="shared" si="2"/>
        <v>0.99898785425101211</v>
      </c>
      <c r="I20" s="59">
        <f t="shared" si="3"/>
        <v>-5</v>
      </c>
      <c r="J20" s="72">
        <f t="shared" si="4"/>
        <v>0.66382978723404251</v>
      </c>
      <c r="K20" s="72">
        <f t="shared" si="5"/>
        <v>0.86963562753036439</v>
      </c>
      <c r="L20" s="77">
        <f t="shared" si="6"/>
        <v>-0.20580584029632187</v>
      </c>
    </row>
    <row r="21" spans="1:12" x14ac:dyDescent="0.4">
      <c r="A21" s="27" t="s">
        <v>167</v>
      </c>
      <c r="B21" s="155">
        <v>3781</v>
      </c>
      <c r="C21" s="154">
        <v>3595</v>
      </c>
      <c r="D21" s="72">
        <f t="shared" si="0"/>
        <v>1.0517385257301808</v>
      </c>
      <c r="E21" s="59">
        <f t="shared" si="1"/>
        <v>186</v>
      </c>
      <c r="F21" s="155">
        <v>4505</v>
      </c>
      <c r="G21" s="154">
        <v>4452</v>
      </c>
      <c r="H21" s="72">
        <f t="shared" si="2"/>
        <v>1.0119047619047619</v>
      </c>
      <c r="I21" s="59">
        <f t="shared" si="3"/>
        <v>53</v>
      </c>
      <c r="J21" s="72">
        <f t="shared" si="4"/>
        <v>0.83928967813540512</v>
      </c>
      <c r="K21" s="72">
        <f t="shared" si="5"/>
        <v>0.80750224618149147</v>
      </c>
      <c r="L21" s="77">
        <f t="shared" si="6"/>
        <v>3.1787431953913647E-2</v>
      </c>
    </row>
    <row r="22" spans="1:12" x14ac:dyDescent="0.4">
      <c r="A22" s="27" t="s">
        <v>166</v>
      </c>
      <c r="B22" s="155">
        <v>4426</v>
      </c>
      <c r="C22" s="154">
        <v>4500</v>
      </c>
      <c r="D22" s="72">
        <f t="shared" si="0"/>
        <v>0.98355555555555552</v>
      </c>
      <c r="E22" s="59">
        <f t="shared" si="1"/>
        <v>-74</v>
      </c>
      <c r="F22" s="155">
        <v>4635</v>
      </c>
      <c r="G22" s="154">
        <v>4650</v>
      </c>
      <c r="H22" s="72">
        <f t="shared" si="2"/>
        <v>0.99677419354838714</v>
      </c>
      <c r="I22" s="59">
        <f t="shared" si="3"/>
        <v>-15</v>
      </c>
      <c r="J22" s="72">
        <f t="shared" si="4"/>
        <v>0.9549083063646171</v>
      </c>
      <c r="K22" s="72">
        <f t="shared" si="5"/>
        <v>0.967741935483871</v>
      </c>
      <c r="L22" s="77">
        <f t="shared" si="6"/>
        <v>-1.2833629119253898E-2</v>
      </c>
    </row>
    <row r="23" spans="1:12" x14ac:dyDescent="0.4">
      <c r="A23" s="27" t="s">
        <v>165</v>
      </c>
      <c r="B23" s="157">
        <v>7334</v>
      </c>
      <c r="C23" s="156">
        <v>7567</v>
      </c>
      <c r="D23" s="67">
        <f t="shared" si="0"/>
        <v>0.96920840491608296</v>
      </c>
      <c r="E23" s="58">
        <f t="shared" si="1"/>
        <v>-233</v>
      </c>
      <c r="F23" s="157">
        <v>8091</v>
      </c>
      <c r="G23" s="156">
        <v>8091</v>
      </c>
      <c r="H23" s="67">
        <f t="shared" si="2"/>
        <v>1</v>
      </c>
      <c r="I23" s="58">
        <f t="shared" si="3"/>
        <v>0</v>
      </c>
      <c r="J23" s="67">
        <f t="shared" si="4"/>
        <v>0.90643925349153376</v>
      </c>
      <c r="K23" s="67">
        <f t="shared" si="5"/>
        <v>0.93523668273390181</v>
      </c>
      <c r="L23" s="66">
        <f t="shared" si="6"/>
        <v>-2.8797429242368056E-2</v>
      </c>
    </row>
    <row r="24" spans="1:12" x14ac:dyDescent="0.4">
      <c r="A24" s="33" t="s">
        <v>164</v>
      </c>
      <c r="B24" s="155">
        <v>3237</v>
      </c>
      <c r="C24" s="154">
        <v>3386</v>
      </c>
      <c r="D24" s="72">
        <f t="shared" si="0"/>
        <v>0.95599527466036627</v>
      </c>
      <c r="E24" s="59">
        <f t="shared" si="1"/>
        <v>-149</v>
      </c>
      <c r="F24" s="155">
        <v>4480</v>
      </c>
      <c r="G24" s="154">
        <v>4650</v>
      </c>
      <c r="H24" s="72">
        <f t="shared" si="2"/>
        <v>0.96344086021505382</v>
      </c>
      <c r="I24" s="59">
        <f t="shared" si="3"/>
        <v>-170</v>
      </c>
      <c r="J24" s="72">
        <f t="shared" si="4"/>
        <v>0.72254464285714282</v>
      </c>
      <c r="K24" s="72">
        <f t="shared" si="5"/>
        <v>0.72817204301075267</v>
      </c>
      <c r="L24" s="77">
        <f t="shared" si="6"/>
        <v>-5.6274001536098517E-3</v>
      </c>
    </row>
    <row r="25" spans="1:12" x14ac:dyDescent="0.4">
      <c r="A25" s="33" t="s">
        <v>216</v>
      </c>
      <c r="B25" s="155">
        <v>4359</v>
      </c>
      <c r="C25" s="154">
        <v>4048</v>
      </c>
      <c r="D25" s="72">
        <f t="shared" si="0"/>
        <v>1.0768280632411067</v>
      </c>
      <c r="E25" s="59">
        <f t="shared" si="1"/>
        <v>311</v>
      </c>
      <c r="F25" s="155">
        <v>4650</v>
      </c>
      <c r="G25" s="154">
        <v>4650</v>
      </c>
      <c r="H25" s="72">
        <f t="shared" si="2"/>
        <v>1</v>
      </c>
      <c r="I25" s="59">
        <f t="shared" si="3"/>
        <v>0</v>
      </c>
      <c r="J25" s="72">
        <f t="shared" si="4"/>
        <v>0.93741935483870964</v>
      </c>
      <c r="K25" s="72">
        <f t="shared" si="5"/>
        <v>0.8705376344086021</v>
      </c>
      <c r="L25" s="77">
        <f t="shared" si="6"/>
        <v>6.6881720430107539E-2</v>
      </c>
    </row>
    <row r="26" spans="1:12" x14ac:dyDescent="0.4">
      <c r="A26" s="27" t="s">
        <v>211</v>
      </c>
      <c r="B26" s="155">
        <v>3971</v>
      </c>
      <c r="C26" s="154">
        <v>0</v>
      </c>
      <c r="D26" s="72" t="e">
        <f t="shared" si="0"/>
        <v>#DIV/0!</v>
      </c>
      <c r="E26" s="59">
        <f t="shared" si="1"/>
        <v>3971</v>
      </c>
      <c r="F26" s="155">
        <v>4500</v>
      </c>
      <c r="G26" s="154">
        <v>0</v>
      </c>
      <c r="H26" s="72" t="e">
        <f t="shared" si="2"/>
        <v>#DIV/0!</v>
      </c>
      <c r="I26" s="59">
        <f t="shared" si="3"/>
        <v>4500</v>
      </c>
      <c r="J26" s="72">
        <f t="shared" si="4"/>
        <v>0.88244444444444448</v>
      </c>
      <c r="K26" s="72" t="e">
        <f t="shared" si="5"/>
        <v>#DIV/0!</v>
      </c>
      <c r="L26" s="77" t="e">
        <f t="shared" si="6"/>
        <v>#DIV/0!</v>
      </c>
    </row>
    <row r="27" spans="1:12" x14ac:dyDescent="0.4">
      <c r="A27" s="27" t="s">
        <v>191</v>
      </c>
      <c r="B27" s="155">
        <v>0</v>
      </c>
      <c r="C27" s="154">
        <v>4408</v>
      </c>
      <c r="D27" s="72">
        <f t="shared" si="0"/>
        <v>0</v>
      </c>
      <c r="E27" s="59">
        <f t="shared" si="1"/>
        <v>-4408</v>
      </c>
      <c r="F27" s="155">
        <v>0</v>
      </c>
      <c r="G27" s="154">
        <v>4650</v>
      </c>
      <c r="H27" s="72">
        <f t="shared" si="2"/>
        <v>0</v>
      </c>
      <c r="I27" s="59">
        <f t="shared" si="3"/>
        <v>-4650</v>
      </c>
      <c r="J27" s="72" t="e">
        <f t="shared" si="4"/>
        <v>#DIV/0!</v>
      </c>
      <c r="K27" s="72">
        <f t="shared" si="5"/>
        <v>0.94795698924731187</v>
      </c>
      <c r="L27" s="77" t="e">
        <f t="shared" si="6"/>
        <v>#DIV/0!</v>
      </c>
    </row>
    <row r="28" spans="1:12" x14ac:dyDescent="0.4">
      <c r="A28" s="27" t="s">
        <v>161</v>
      </c>
      <c r="B28" s="157">
        <v>2245</v>
      </c>
      <c r="C28" s="156">
        <v>2230</v>
      </c>
      <c r="D28" s="67">
        <f t="shared" si="0"/>
        <v>1.006726457399103</v>
      </c>
      <c r="E28" s="58">
        <f t="shared" si="1"/>
        <v>15</v>
      </c>
      <c r="F28" s="157">
        <v>2700</v>
      </c>
      <c r="G28" s="156">
        <v>2700</v>
      </c>
      <c r="H28" s="67">
        <f t="shared" si="2"/>
        <v>1</v>
      </c>
      <c r="I28" s="58">
        <f t="shared" si="3"/>
        <v>0</v>
      </c>
      <c r="J28" s="67">
        <f t="shared" si="4"/>
        <v>0.83148148148148149</v>
      </c>
      <c r="K28" s="67">
        <f t="shared" si="5"/>
        <v>0.82592592592592595</v>
      </c>
      <c r="L28" s="66">
        <f t="shared" si="6"/>
        <v>5.5555555555555358E-3</v>
      </c>
    </row>
    <row r="29" spans="1:12" x14ac:dyDescent="0.4">
      <c r="A29" s="33" t="s">
        <v>160</v>
      </c>
      <c r="B29" s="155">
        <v>1391</v>
      </c>
      <c r="C29" s="154">
        <v>1446</v>
      </c>
      <c r="D29" s="72">
        <f t="shared" si="0"/>
        <v>0.96196403872752423</v>
      </c>
      <c r="E29" s="59">
        <f t="shared" si="1"/>
        <v>-55</v>
      </c>
      <c r="F29" s="155">
        <v>1950</v>
      </c>
      <c r="G29" s="154">
        <v>1950</v>
      </c>
      <c r="H29" s="72">
        <f t="shared" si="2"/>
        <v>1</v>
      </c>
      <c r="I29" s="59">
        <f t="shared" si="3"/>
        <v>0</v>
      </c>
      <c r="J29" s="72">
        <f t="shared" si="4"/>
        <v>0.71333333333333337</v>
      </c>
      <c r="K29" s="72">
        <f t="shared" si="5"/>
        <v>0.74153846153846159</v>
      </c>
      <c r="L29" s="77">
        <f t="shared" si="6"/>
        <v>-2.8205128205128216E-2</v>
      </c>
    </row>
    <row r="30" spans="1:12" x14ac:dyDescent="0.4">
      <c r="A30" s="27" t="s">
        <v>159</v>
      </c>
      <c r="B30" s="155">
        <v>4255</v>
      </c>
      <c r="C30" s="154">
        <v>4160</v>
      </c>
      <c r="D30" s="72">
        <f t="shared" si="0"/>
        <v>1.0228365384615385</v>
      </c>
      <c r="E30" s="59">
        <f t="shared" si="1"/>
        <v>95</v>
      </c>
      <c r="F30" s="155">
        <v>4640</v>
      </c>
      <c r="G30" s="154">
        <v>4500</v>
      </c>
      <c r="H30" s="72">
        <f t="shared" si="2"/>
        <v>1.0311111111111111</v>
      </c>
      <c r="I30" s="59">
        <f t="shared" si="3"/>
        <v>140</v>
      </c>
      <c r="J30" s="72">
        <f t="shared" si="4"/>
        <v>0.91702586206896552</v>
      </c>
      <c r="K30" s="72">
        <f t="shared" si="5"/>
        <v>0.9244444444444444</v>
      </c>
      <c r="L30" s="77">
        <f t="shared" si="6"/>
        <v>-7.4185823754788771E-3</v>
      </c>
    </row>
    <row r="31" spans="1:12" x14ac:dyDescent="0.4">
      <c r="A31" s="33" t="s">
        <v>158</v>
      </c>
      <c r="B31" s="157">
        <v>3415</v>
      </c>
      <c r="C31" s="156">
        <v>3244</v>
      </c>
      <c r="D31" s="67">
        <f t="shared" si="0"/>
        <v>1.0527127003699137</v>
      </c>
      <c r="E31" s="58">
        <f t="shared" si="1"/>
        <v>171</v>
      </c>
      <c r="F31" s="157">
        <v>4645</v>
      </c>
      <c r="G31" s="156">
        <v>4650</v>
      </c>
      <c r="H31" s="67">
        <f t="shared" si="2"/>
        <v>0.99892473118279568</v>
      </c>
      <c r="I31" s="58">
        <f t="shared" si="3"/>
        <v>-5</v>
      </c>
      <c r="J31" s="67">
        <f t="shared" si="4"/>
        <v>0.73519913885898813</v>
      </c>
      <c r="K31" s="67">
        <f t="shared" si="5"/>
        <v>0.69763440860215054</v>
      </c>
      <c r="L31" s="66">
        <f t="shared" si="6"/>
        <v>3.7564730256837597E-2</v>
      </c>
    </row>
    <row r="32" spans="1:12" x14ac:dyDescent="0.4">
      <c r="A32" s="33" t="s">
        <v>157</v>
      </c>
      <c r="B32" s="157">
        <v>4677</v>
      </c>
      <c r="C32" s="156">
        <v>4963</v>
      </c>
      <c r="D32" s="67">
        <f t="shared" si="0"/>
        <v>0.9423735643763852</v>
      </c>
      <c r="E32" s="58">
        <f t="shared" si="1"/>
        <v>-286</v>
      </c>
      <c r="F32" s="157">
        <v>6000</v>
      </c>
      <c r="G32" s="156">
        <v>6145</v>
      </c>
      <c r="H32" s="67">
        <f t="shared" si="2"/>
        <v>0.97640358014646056</v>
      </c>
      <c r="I32" s="58">
        <f t="shared" si="3"/>
        <v>-145</v>
      </c>
      <c r="J32" s="67">
        <f t="shared" si="4"/>
        <v>0.77949999999999997</v>
      </c>
      <c r="K32" s="67">
        <f t="shared" si="5"/>
        <v>0.8076484947111473</v>
      </c>
      <c r="L32" s="66">
        <f t="shared" si="6"/>
        <v>-2.8148494711147332E-2</v>
      </c>
    </row>
    <row r="33" spans="1:12" x14ac:dyDescent="0.4">
      <c r="A33" s="27" t="s">
        <v>156</v>
      </c>
      <c r="B33" s="155">
        <v>0</v>
      </c>
      <c r="C33" s="154">
        <v>0</v>
      </c>
      <c r="D33" s="72" t="e">
        <f t="shared" si="0"/>
        <v>#DIV/0!</v>
      </c>
      <c r="E33" s="59">
        <f t="shared" si="1"/>
        <v>0</v>
      </c>
      <c r="F33" s="155">
        <v>0</v>
      </c>
      <c r="G33" s="154">
        <v>0</v>
      </c>
      <c r="H33" s="72" t="e">
        <f t="shared" si="2"/>
        <v>#DIV/0!</v>
      </c>
      <c r="I33" s="59">
        <f t="shared" si="3"/>
        <v>0</v>
      </c>
      <c r="J33" s="72" t="e">
        <f t="shared" si="4"/>
        <v>#DIV/0!</v>
      </c>
      <c r="K33" s="72" t="e">
        <f t="shared" si="5"/>
        <v>#DIV/0!</v>
      </c>
      <c r="L33" s="77" t="e">
        <f t="shared" si="6"/>
        <v>#DIV/0!</v>
      </c>
    </row>
    <row r="34" spans="1:12" x14ac:dyDescent="0.4">
      <c r="A34" s="29" t="s">
        <v>155</v>
      </c>
      <c r="B34" s="177">
        <v>4203</v>
      </c>
      <c r="C34" s="164">
        <v>3856</v>
      </c>
      <c r="D34" s="74">
        <f t="shared" si="0"/>
        <v>1.0899896265560165</v>
      </c>
      <c r="E34" s="59">
        <f t="shared" si="1"/>
        <v>347</v>
      </c>
      <c r="F34" s="155">
        <v>4635</v>
      </c>
      <c r="G34" s="164">
        <v>4650</v>
      </c>
      <c r="H34" s="72">
        <f t="shared" si="2"/>
        <v>0.99677419354838714</v>
      </c>
      <c r="I34" s="59">
        <f t="shared" si="3"/>
        <v>-15</v>
      </c>
      <c r="J34" s="72">
        <f t="shared" si="4"/>
        <v>0.90679611650485437</v>
      </c>
      <c r="K34" s="72">
        <f t="shared" si="5"/>
        <v>0.82924731182795697</v>
      </c>
      <c r="L34" s="77">
        <f t="shared" si="6"/>
        <v>7.7548804676897398E-2</v>
      </c>
    </row>
    <row r="35" spans="1:12" x14ac:dyDescent="0.4">
      <c r="A35" s="22" t="s">
        <v>210</v>
      </c>
      <c r="B35" s="155">
        <v>3358</v>
      </c>
      <c r="C35" s="154">
        <v>0</v>
      </c>
      <c r="D35" s="72" t="e">
        <f t="shared" si="0"/>
        <v>#DIV/0!</v>
      </c>
      <c r="E35" s="59">
        <f t="shared" si="1"/>
        <v>3358</v>
      </c>
      <c r="F35" s="155">
        <v>4645</v>
      </c>
      <c r="G35" s="154">
        <v>0</v>
      </c>
      <c r="H35" s="72" t="e">
        <f t="shared" si="2"/>
        <v>#DIV/0!</v>
      </c>
      <c r="I35" s="59">
        <f t="shared" si="3"/>
        <v>4645</v>
      </c>
      <c r="J35" s="72">
        <f t="shared" si="4"/>
        <v>0.72292787944025838</v>
      </c>
      <c r="K35" s="72" t="e">
        <f t="shared" si="5"/>
        <v>#DIV/0!</v>
      </c>
      <c r="L35" s="77" t="e">
        <f t="shared" si="6"/>
        <v>#DIV/0!</v>
      </c>
    </row>
    <row r="36" spans="1:12" x14ac:dyDescent="0.4">
      <c r="A36" s="89" t="s">
        <v>90</v>
      </c>
      <c r="B36" s="106">
        <f>SUM(B37:B38)</f>
        <v>4187</v>
      </c>
      <c r="C36" s="106">
        <f>SUM(C37:C38)</f>
        <v>4471</v>
      </c>
      <c r="D36" s="76">
        <f t="shared" si="0"/>
        <v>0.93647953477969137</v>
      </c>
      <c r="E36" s="62">
        <f t="shared" si="1"/>
        <v>-284</v>
      </c>
      <c r="F36" s="106">
        <f>SUM(F37:F38)</f>
        <v>6410</v>
      </c>
      <c r="G36" s="106">
        <f>SUM(G37:G38)</f>
        <v>5889</v>
      </c>
      <c r="H36" s="76">
        <f t="shared" si="2"/>
        <v>1.0884700288673799</v>
      </c>
      <c r="I36" s="62">
        <f t="shared" si="3"/>
        <v>521</v>
      </c>
      <c r="J36" s="76">
        <f t="shared" si="4"/>
        <v>0.653198127925117</v>
      </c>
      <c r="K36" s="76">
        <f t="shared" si="5"/>
        <v>0.75921209033791814</v>
      </c>
      <c r="L36" s="75">
        <f t="shared" si="6"/>
        <v>-0.10601396241280114</v>
      </c>
    </row>
    <row r="37" spans="1:12" x14ac:dyDescent="0.4">
      <c r="A37" s="26" t="s">
        <v>154</v>
      </c>
      <c r="B37" s="163">
        <v>3265</v>
      </c>
      <c r="C37" s="158">
        <v>3578</v>
      </c>
      <c r="D37" s="70">
        <f t="shared" si="0"/>
        <v>0.91252096143096706</v>
      </c>
      <c r="E37" s="71">
        <f t="shared" si="1"/>
        <v>-313</v>
      </c>
      <c r="F37" s="163">
        <v>5240</v>
      </c>
      <c r="G37" s="158">
        <v>4758</v>
      </c>
      <c r="H37" s="70">
        <f t="shared" si="2"/>
        <v>1.1013030685161833</v>
      </c>
      <c r="I37" s="71">
        <f t="shared" si="3"/>
        <v>482</v>
      </c>
      <c r="J37" s="70">
        <f t="shared" si="4"/>
        <v>0.62309160305343514</v>
      </c>
      <c r="K37" s="70">
        <f t="shared" si="5"/>
        <v>0.75199663724253885</v>
      </c>
      <c r="L37" s="69">
        <f t="shared" si="6"/>
        <v>-0.12890503418910371</v>
      </c>
    </row>
    <row r="38" spans="1:12" x14ac:dyDescent="0.4">
      <c r="A38" s="27" t="s">
        <v>153</v>
      </c>
      <c r="B38" s="155">
        <v>922</v>
      </c>
      <c r="C38" s="154">
        <v>893</v>
      </c>
      <c r="D38" s="72">
        <f t="shared" ref="D38:D63" si="7">+B38/C38</f>
        <v>1.0324748040313549</v>
      </c>
      <c r="E38" s="59">
        <f t="shared" ref="E38:E63" si="8">+B38-C38</f>
        <v>29</v>
      </c>
      <c r="F38" s="155">
        <v>1170</v>
      </c>
      <c r="G38" s="154">
        <v>1131</v>
      </c>
      <c r="H38" s="72">
        <f t="shared" ref="H38:H63" si="9">+F38/G38</f>
        <v>1.0344827586206897</v>
      </c>
      <c r="I38" s="59">
        <f t="shared" ref="I38:I63" si="10">+F38-G38</f>
        <v>39</v>
      </c>
      <c r="J38" s="72">
        <f t="shared" ref="J38:J63" si="11">+B38/F38</f>
        <v>0.78803418803418801</v>
      </c>
      <c r="K38" s="72">
        <f t="shared" ref="K38:K63" si="12">+C38/G38</f>
        <v>0.78956675508399643</v>
      </c>
      <c r="L38" s="77">
        <f t="shared" ref="L38:L63" si="13">+J38-K38</f>
        <v>-1.5325670498084198E-3</v>
      </c>
    </row>
    <row r="39" spans="1:12" s="46" customFormat="1" x14ac:dyDescent="0.4">
      <c r="A39" s="55" t="s">
        <v>96</v>
      </c>
      <c r="B39" s="100">
        <f>SUM(B40:B60)</f>
        <v>306403</v>
      </c>
      <c r="C39" s="100">
        <f>SUM(C40:C60)</f>
        <v>301132</v>
      </c>
      <c r="D39" s="64">
        <f t="shared" si="7"/>
        <v>1.0175039517553763</v>
      </c>
      <c r="E39" s="65">
        <f t="shared" si="8"/>
        <v>5271</v>
      </c>
      <c r="F39" s="100">
        <f>SUM(F40:F60)</f>
        <v>381591</v>
      </c>
      <c r="G39" s="100">
        <f>SUM(G40:G60)</f>
        <v>377751</v>
      </c>
      <c r="H39" s="64">
        <f t="shared" si="9"/>
        <v>1.010165426431697</v>
      </c>
      <c r="I39" s="65">
        <f t="shared" si="10"/>
        <v>3840</v>
      </c>
      <c r="J39" s="64">
        <f t="shared" si="11"/>
        <v>0.80296180989593569</v>
      </c>
      <c r="K39" s="64">
        <f t="shared" si="12"/>
        <v>0.79717062297651098</v>
      </c>
      <c r="L39" s="78">
        <f t="shared" si="13"/>
        <v>5.7911869194247068E-3</v>
      </c>
    </row>
    <row r="40" spans="1:12" x14ac:dyDescent="0.4">
      <c r="A40" s="27" t="s">
        <v>83</v>
      </c>
      <c r="B40" s="161">
        <v>126616</v>
      </c>
      <c r="C40" s="162">
        <v>122483</v>
      </c>
      <c r="D40" s="86">
        <f t="shared" si="7"/>
        <v>1.0337434582758425</v>
      </c>
      <c r="E40" s="58">
        <f t="shared" si="8"/>
        <v>4133</v>
      </c>
      <c r="F40" s="161">
        <v>148540</v>
      </c>
      <c r="G40" s="154">
        <v>141136</v>
      </c>
      <c r="H40" s="67">
        <f t="shared" si="9"/>
        <v>1.0524600385443827</v>
      </c>
      <c r="I40" s="59">
        <f t="shared" si="10"/>
        <v>7404</v>
      </c>
      <c r="J40" s="72">
        <f t="shared" si="11"/>
        <v>0.85240339302544765</v>
      </c>
      <c r="K40" s="72">
        <f t="shared" si="12"/>
        <v>0.86783669651966899</v>
      </c>
      <c r="L40" s="77">
        <f t="shared" si="13"/>
        <v>-1.543330349422134E-2</v>
      </c>
    </row>
    <row r="41" spans="1:12" x14ac:dyDescent="0.4">
      <c r="A41" s="27" t="s">
        <v>176</v>
      </c>
      <c r="B41" s="155">
        <v>5217</v>
      </c>
      <c r="C41" s="154">
        <v>0</v>
      </c>
      <c r="D41" s="70" t="e">
        <f t="shared" si="7"/>
        <v>#DIV/0!</v>
      </c>
      <c r="E41" s="58">
        <f t="shared" si="8"/>
        <v>5217</v>
      </c>
      <c r="F41" s="155">
        <v>6200</v>
      </c>
      <c r="G41" s="154">
        <v>0</v>
      </c>
      <c r="H41" s="67" t="e">
        <f t="shared" si="9"/>
        <v>#DIV/0!</v>
      </c>
      <c r="I41" s="59">
        <f t="shared" si="10"/>
        <v>6200</v>
      </c>
      <c r="J41" s="72">
        <f t="shared" si="11"/>
        <v>0.84145161290322579</v>
      </c>
      <c r="K41" s="72" t="e">
        <f t="shared" si="12"/>
        <v>#DIV/0!</v>
      </c>
      <c r="L41" s="77" t="e">
        <f t="shared" si="13"/>
        <v>#DIV/0!</v>
      </c>
    </row>
    <row r="42" spans="1:12" x14ac:dyDescent="0.4">
      <c r="A42" s="27" t="s">
        <v>151</v>
      </c>
      <c r="B42" s="155">
        <v>19586</v>
      </c>
      <c r="C42" s="154">
        <v>22688</v>
      </c>
      <c r="D42" s="70">
        <f t="shared" si="7"/>
        <v>0.86327574047954869</v>
      </c>
      <c r="E42" s="58">
        <f t="shared" si="8"/>
        <v>-3102</v>
      </c>
      <c r="F42" s="155">
        <v>21514</v>
      </c>
      <c r="G42" s="154">
        <v>28057</v>
      </c>
      <c r="H42" s="67">
        <f t="shared" si="9"/>
        <v>0.76679616494992342</v>
      </c>
      <c r="I42" s="59">
        <f t="shared" si="10"/>
        <v>-6543</v>
      </c>
      <c r="J42" s="72">
        <f t="shared" si="11"/>
        <v>0.91038393604164725</v>
      </c>
      <c r="K42" s="72">
        <f t="shared" si="12"/>
        <v>0.80863955519121788</v>
      </c>
      <c r="L42" s="77">
        <f t="shared" si="13"/>
        <v>0.10174438085042936</v>
      </c>
    </row>
    <row r="43" spans="1:12" x14ac:dyDescent="0.4">
      <c r="A43" s="33" t="s">
        <v>215</v>
      </c>
      <c r="B43" s="155">
        <v>22420</v>
      </c>
      <c r="C43" s="154">
        <v>27598</v>
      </c>
      <c r="D43" s="70">
        <f t="shared" si="7"/>
        <v>0.81237770852960356</v>
      </c>
      <c r="E43" s="58">
        <f t="shared" si="8"/>
        <v>-5178</v>
      </c>
      <c r="F43" s="155">
        <v>36022</v>
      </c>
      <c r="G43" s="154">
        <v>34494</v>
      </c>
      <c r="H43" s="67">
        <f t="shared" si="9"/>
        <v>1.0442975589957675</v>
      </c>
      <c r="I43" s="59">
        <f t="shared" si="10"/>
        <v>1528</v>
      </c>
      <c r="J43" s="72">
        <f t="shared" si="11"/>
        <v>0.62239742379656882</v>
      </c>
      <c r="K43" s="72">
        <f t="shared" si="12"/>
        <v>0.8000811735374268</v>
      </c>
      <c r="L43" s="77">
        <f t="shared" si="13"/>
        <v>-0.17768374974085799</v>
      </c>
    </row>
    <row r="44" spans="1:12" x14ac:dyDescent="0.4">
      <c r="A44" s="33" t="s">
        <v>149</v>
      </c>
      <c r="B44" s="155">
        <v>17605</v>
      </c>
      <c r="C44" s="154">
        <v>13459</v>
      </c>
      <c r="D44" s="70">
        <f t="shared" si="7"/>
        <v>1.308046660227357</v>
      </c>
      <c r="E44" s="58">
        <f t="shared" si="8"/>
        <v>4146</v>
      </c>
      <c r="F44" s="155">
        <v>22444</v>
      </c>
      <c r="G44" s="154">
        <v>20707</v>
      </c>
      <c r="H44" s="67">
        <f t="shared" si="9"/>
        <v>1.0838846766793837</v>
      </c>
      <c r="I44" s="59">
        <f t="shared" si="10"/>
        <v>1737</v>
      </c>
      <c r="J44" s="72">
        <f t="shared" si="11"/>
        <v>0.78439672072714306</v>
      </c>
      <c r="K44" s="72">
        <f t="shared" si="12"/>
        <v>0.64997343893369397</v>
      </c>
      <c r="L44" s="77">
        <f t="shared" si="13"/>
        <v>0.13442328179344909</v>
      </c>
    </row>
    <row r="45" spans="1:12" x14ac:dyDescent="0.4">
      <c r="A45" s="27" t="s">
        <v>81</v>
      </c>
      <c r="B45" s="155">
        <v>47598</v>
      </c>
      <c r="C45" s="154">
        <v>38744</v>
      </c>
      <c r="D45" s="70">
        <f t="shared" si="7"/>
        <v>1.2285257072062772</v>
      </c>
      <c r="E45" s="58">
        <f t="shared" si="8"/>
        <v>8854</v>
      </c>
      <c r="F45" s="155">
        <v>64780</v>
      </c>
      <c r="G45" s="154">
        <v>53972</v>
      </c>
      <c r="H45" s="67">
        <f t="shared" si="9"/>
        <v>1.2002519825094493</v>
      </c>
      <c r="I45" s="59">
        <f t="shared" si="10"/>
        <v>10808</v>
      </c>
      <c r="J45" s="72">
        <f t="shared" si="11"/>
        <v>0.73476381599259033</v>
      </c>
      <c r="K45" s="72">
        <f t="shared" si="12"/>
        <v>0.71785370191951381</v>
      </c>
      <c r="L45" s="77">
        <f t="shared" si="13"/>
        <v>1.6910114073076521E-2</v>
      </c>
    </row>
    <row r="46" spans="1:12" x14ac:dyDescent="0.4">
      <c r="A46" s="27" t="s">
        <v>82</v>
      </c>
      <c r="B46" s="160">
        <v>30960</v>
      </c>
      <c r="C46" s="154">
        <v>24030</v>
      </c>
      <c r="D46" s="70">
        <f t="shared" si="7"/>
        <v>1.2883895131086143</v>
      </c>
      <c r="E46" s="58">
        <f t="shared" si="8"/>
        <v>6930</v>
      </c>
      <c r="F46" s="160">
        <v>35359</v>
      </c>
      <c r="G46" s="154">
        <v>30090</v>
      </c>
      <c r="H46" s="67">
        <f t="shared" si="9"/>
        <v>1.1751080093054171</v>
      </c>
      <c r="I46" s="59">
        <f t="shared" si="10"/>
        <v>5269</v>
      </c>
      <c r="J46" s="72">
        <f t="shared" si="11"/>
        <v>0.87559037303091147</v>
      </c>
      <c r="K46" s="72">
        <f t="shared" si="12"/>
        <v>0.79860418743768691</v>
      </c>
      <c r="L46" s="77">
        <f t="shared" si="13"/>
        <v>7.6986185593224565E-2</v>
      </c>
    </row>
    <row r="47" spans="1:12" x14ac:dyDescent="0.4">
      <c r="A47" s="27" t="s">
        <v>80</v>
      </c>
      <c r="B47" s="159">
        <v>5479</v>
      </c>
      <c r="C47" s="154">
        <v>5219</v>
      </c>
      <c r="D47" s="70">
        <f t="shared" si="7"/>
        <v>1.0498179727917225</v>
      </c>
      <c r="E47" s="58">
        <f t="shared" si="8"/>
        <v>260</v>
      </c>
      <c r="F47" s="159">
        <v>8649</v>
      </c>
      <c r="G47" s="154">
        <v>8370</v>
      </c>
      <c r="H47" s="67">
        <f t="shared" si="9"/>
        <v>1.0333333333333334</v>
      </c>
      <c r="I47" s="59">
        <f t="shared" si="10"/>
        <v>279</v>
      </c>
      <c r="J47" s="72">
        <f t="shared" si="11"/>
        <v>0.63348363972713606</v>
      </c>
      <c r="K47" s="72">
        <f t="shared" si="12"/>
        <v>0.6235364396654719</v>
      </c>
      <c r="L47" s="77">
        <f t="shared" si="13"/>
        <v>9.9472000616641632E-3</v>
      </c>
    </row>
    <row r="48" spans="1:12" x14ac:dyDescent="0.4">
      <c r="A48" s="27" t="s">
        <v>148</v>
      </c>
      <c r="B48" s="155">
        <v>0</v>
      </c>
      <c r="C48" s="158">
        <v>0</v>
      </c>
      <c r="D48" s="70" t="e">
        <f t="shared" si="7"/>
        <v>#DIV/0!</v>
      </c>
      <c r="E48" s="58">
        <f t="shared" si="8"/>
        <v>0</v>
      </c>
      <c r="F48" s="155">
        <v>0</v>
      </c>
      <c r="G48" s="154">
        <v>0</v>
      </c>
      <c r="H48" s="67" t="e">
        <f t="shared" si="9"/>
        <v>#DIV/0!</v>
      </c>
      <c r="I48" s="59">
        <f t="shared" si="10"/>
        <v>0</v>
      </c>
      <c r="J48" s="72" t="e">
        <f t="shared" si="11"/>
        <v>#DIV/0!</v>
      </c>
      <c r="K48" s="72" t="e">
        <f t="shared" si="12"/>
        <v>#DIV/0!</v>
      </c>
      <c r="L48" s="77" t="e">
        <f t="shared" si="13"/>
        <v>#DIV/0!</v>
      </c>
    </row>
    <row r="49" spans="1:12" x14ac:dyDescent="0.4">
      <c r="A49" s="27" t="s">
        <v>79</v>
      </c>
      <c r="B49" s="157">
        <v>8031</v>
      </c>
      <c r="C49" s="154">
        <v>7619</v>
      </c>
      <c r="D49" s="70">
        <f t="shared" si="7"/>
        <v>1.0540753379708623</v>
      </c>
      <c r="E49" s="58">
        <f t="shared" si="8"/>
        <v>412</v>
      </c>
      <c r="F49" s="157">
        <v>8649</v>
      </c>
      <c r="G49" s="154">
        <v>8649</v>
      </c>
      <c r="H49" s="67">
        <f t="shared" si="9"/>
        <v>1</v>
      </c>
      <c r="I49" s="59">
        <f t="shared" si="10"/>
        <v>0</v>
      </c>
      <c r="J49" s="72">
        <f t="shared" si="11"/>
        <v>0.92854665279223036</v>
      </c>
      <c r="K49" s="72">
        <f t="shared" si="12"/>
        <v>0.88091108798705053</v>
      </c>
      <c r="L49" s="77">
        <f t="shared" si="13"/>
        <v>4.7635564805179831E-2</v>
      </c>
    </row>
    <row r="50" spans="1:12" x14ac:dyDescent="0.4">
      <c r="A50" s="33" t="s">
        <v>78</v>
      </c>
      <c r="B50" s="155">
        <v>5825</v>
      </c>
      <c r="C50" s="156">
        <v>5119</v>
      </c>
      <c r="D50" s="70">
        <f t="shared" si="7"/>
        <v>1.1379175620238329</v>
      </c>
      <c r="E50" s="58">
        <f t="shared" si="8"/>
        <v>706</v>
      </c>
      <c r="F50" s="155">
        <v>8649</v>
      </c>
      <c r="G50" s="154">
        <v>8369</v>
      </c>
      <c r="H50" s="67">
        <f t="shared" si="9"/>
        <v>1.0334568048751345</v>
      </c>
      <c r="I50" s="59">
        <f t="shared" si="10"/>
        <v>280</v>
      </c>
      <c r="J50" s="72">
        <f t="shared" si="11"/>
        <v>0.67348826453925315</v>
      </c>
      <c r="K50" s="67">
        <f t="shared" si="12"/>
        <v>0.61166208627076113</v>
      </c>
      <c r="L50" s="66">
        <f t="shared" si="13"/>
        <v>6.1826178268492016E-2</v>
      </c>
    </row>
    <row r="51" spans="1:12" x14ac:dyDescent="0.4">
      <c r="A51" s="27" t="s">
        <v>95</v>
      </c>
      <c r="B51" s="155">
        <v>0</v>
      </c>
      <c r="C51" s="154">
        <v>3212</v>
      </c>
      <c r="D51" s="70">
        <f t="shared" si="7"/>
        <v>0</v>
      </c>
      <c r="E51" s="59">
        <f t="shared" si="8"/>
        <v>-3212</v>
      </c>
      <c r="F51" s="155">
        <v>0</v>
      </c>
      <c r="G51" s="156">
        <v>4814</v>
      </c>
      <c r="H51" s="67">
        <f t="shared" si="9"/>
        <v>0</v>
      </c>
      <c r="I51" s="59">
        <f t="shared" si="10"/>
        <v>-4814</v>
      </c>
      <c r="J51" s="72" t="e">
        <f t="shared" si="11"/>
        <v>#DIV/0!</v>
      </c>
      <c r="K51" s="72">
        <f t="shared" si="12"/>
        <v>0.6672206065641878</v>
      </c>
      <c r="L51" s="77" t="e">
        <f t="shared" si="13"/>
        <v>#DIV/0!</v>
      </c>
    </row>
    <row r="52" spans="1:12" x14ac:dyDescent="0.4">
      <c r="A52" s="27" t="s">
        <v>94</v>
      </c>
      <c r="B52" s="155">
        <v>0</v>
      </c>
      <c r="C52" s="154">
        <v>0</v>
      </c>
      <c r="D52" s="70" t="e">
        <f t="shared" si="7"/>
        <v>#DIV/0!</v>
      </c>
      <c r="E52" s="59">
        <f t="shared" si="8"/>
        <v>0</v>
      </c>
      <c r="F52" s="155">
        <v>0</v>
      </c>
      <c r="G52" s="154">
        <v>0</v>
      </c>
      <c r="H52" s="72" t="e">
        <f t="shared" si="9"/>
        <v>#DIV/0!</v>
      </c>
      <c r="I52" s="59">
        <f t="shared" si="10"/>
        <v>0</v>
      </c>
      <c r="J52" s="72" t="e">
        <f t="shared" si="11"/>
        <v>#DIV/0!</v>
      </c>
      <c r="K52" s="72" t="e">
        <f t="shared" si="12"/>
        <v>#DIV/0!</v>
      </c>
      <c r="L52" s="77" t="e">
        <f t="shared" si="13"/>
        <v>#DIV/0!</v>
      </c>
    </row>
    <row r="53" spans="1:12" x14ac:dyDescent="0.4">
      <c r="A53" s="27" t="s">
        <v>75</v>
      </c>
      <c r="B53" s="155">
        <v>9777</v>
      </c>
      <c r="C53" s="154">
        <v>7975</v>
      </c>
      <c r="D53" s="70">
        <f t="shared" si="7"/>
        <v>1.2259561128526646</v>
      </c>
      <c r="E53" s="59">
        <f t="shared" si="8"/>
        <v>1802</v>
      </c>
      <c r="F53" s="155">
        <v>11892</v>
      </c>
      <c r="G53" s="154">
        <v>11808</v>
      </c>
      <c r="H53" s="72">
        <f t="shared" si="9"/>
        <v>1.0071138211382114</v>
      </c>
      <c r="I53" s="59">
        <f t="shared" si="10"/>
        <v>84</v>
      </c>
      <c r="J53" s="72">
        <f t="shared" si="11"/>
        <v>0.82214934409687179</v>
      </c>
      <c r="K53" s="72">
        <f t="shared" si="12"/>
        <v>0.67538956639566394</v>
      </c>
      <c r="L53" s="77">
        <f t="shared" si="13"/>
        <v>0.14675977770120785</v>
      </c>
    </row>
    <row r="54" spans="1:12" x14ac:dyDescent="0.4">
      <c r="A54" s="27" t="s">
        <v>77</v>
      </c>
      <c r="B54" s="155">
        <v>3259</v>
      </c>
      <c r="C54" s="154">
        <v>2908</v>
      </c>
      <c r="D54" s="70">
        <f t="shared" si="7"/>
        <v>1.1207015130674003</v>
      </c>
      <c r="E54" s="59">
        <f t="shared" si="8"/>
        <v>351</v>
      </c>
      <c r="F54" s="155">
        <v>3913</v>
      </c>
      <c r="G54" s="154">
        <v>3780</v>
      </c>
      <c r="H54" s="72">
        <f t="shared" si="9"/>
        <v>1.0351851851851852</v>
      </c>
      <c r="I54" s="59">
        <f t="shared" si="10"/>
        <v>133</v>
      </c>
      <c r="J54" s="72">
        <f t="shared" si="11"/>
        <v>0.83286480960899567</v>
      </c>
      <c r="K54" s="72">
        <f t="shared" si="12"/>
        <v>0.76931216931216928</v>
      </c>
      <c r="L54" s="77">
        <f t="shared" si="13"/>
        <v>6.355264029682639E-2</v>
      </c>
    </row>
    <row r="55" spans="1:12" x14ac:dyDescent="0.4">
      <c r="A55" s="27" t="s">
        <v>76</v>
      </c>
      <c r="B55" s="155">
        <v>4030</v>
      </c>
      <c r="C55" s="154">
        <v>3120</v>
      </c>
      <c r="D55" s="70">
        <f t="shared" si="7"/>
        <v>1.2916666666666667</v>
      </c>
      <c r="E55" s="59">
        <f t="shared" si="8"/>
        <v>910</v>
      </c>
      <c r="F55" s="155">
        <v>4980</v>
      </c>
      <c r="G55" s="154">
        <v>3903</v>
      </c>
      <c r="H55" s="72">
        <f t="shared" si="9"/>
        <v>1.2759415833973866</v>
      </c>
      <c r="I55" s="59">
        <f t="shared" si="10"/>
        <v>1077</v>
      </c>
      <c r="J55" s="72">
        <f t="shared" si="11"/>
        <v>0.80923694779116462</v>
      </c>
      <c r="K55" s="72">
        <f t="shared" si="12"/>
        <v>0.79938508839354339</v>
      </c>
      <c r="L55" s="77">
        <f t="shared" si="13"/>
        <v>9.8518593976212321E-3</v>
      </c>
    </row>
    <row r="56" spans="1:12" x14ac:dyDescent="0.4">
      <c r="A56" s="27" t="s">
        <v>146</v>
      </c>
      <c r="B56" s="155">
        <v>0</v>
      </c>
      <c r="C56" s="154">
        <v>2688</v>
      </c>
      <c r="D56" s="70">
        <f t="shared" si="7"/>
        <v>0</v>
      </c>
      <c r="E56" s="59">
        <f t="shared" si="8"/>
        <v>-2688</v>
      </c>
      <c r="F56" s="155">
        <v>0</v>
      </c>
      <c r="G56" s="154">
        <v>3780</v>
      </c>
      <c r="H56" s="72">
        <f t="shared" si="9"/>
        <v>0</v>
      </c>
      <c r="I56" s="59">
        <f t="shared" si="10"/>
        <v>-3780</v>
      </c>
      <c r="J56" s="72" t="e">
        <f t="shared" si="11"/>
        <v>#DIV/0!</v>
      </c>
      <c r="K56" s="72">
        <f t="shared" si="12"/>
        <v>0.71111111111111114</v>
      </c>
      <c r="L56" s="77" t="e">
        <f t="shared" si="13"/>
        <v>#DIV/0!</v>
      </c>
    </row>
    <row r="57" spans="1:12" x14ac:dyDescent="0.4">
      <c r="A57" s="27" t="s">
        <v>145</v>
      </c>
      <c r="B57" s="155">
        <v>0</v>
      </c>
      <c r="C57" s="154">
        <v>3485</v>
      </c>
      <c r="D57" s="70">
        <f t="shared" si="7"/>
        <v>0</v>
      </c>
      <c r="E57" s="59">
        <f t="shared" si="8"/>
        <v>-3485</v>
      </c>
      <c r="F57" s="155">
        <v>0</v>
      </c>
      <c r="G57" s="154">
        <v>3906</v>
      </c>
      <c r="H57" s="72">
        <f t="shared" si="9"/>
        <v>0</v>
      </c>
      <c r="I57" s="59">
        <f t="shared" si="10"/>
        <v>-3906</v>
      </c>
      <c r="J57" s="72" t="e">
        <f t="shared" si="11"/>
        <v>#DIV/0!</v>
      </c>
      <c r="K57" s="72">
        <f t="shared" si="12"/>
        <v>0.8922171018945213</v>
      </c>
      <c r="L57" s="77" t="e">
        <f t="shared" si="13"/>
        <v>#DIV/0!</v>
      </c>
    </row>
    <row r="58" spans="1:12" x14ac:dyDescent="0.4">
      <c r="A58" s="27" t="s">
        <v>144</v>
      </c>
      <c r="B58" s="155">
        <v>0</v>
      </c>
      <c r="C58" s="154">
        <v>3571</v>
      </c>
      <c r="D58" s="70">
        <f t="shared" si="7"/>
        <v>0</v>
      </c>
      <c r="E58" s="59">
        <f t="shared" si="8"/>
        <v>-3571</v>
      </c>
      <c r="F58" s="155">
        <v>0</v>
      </c>
      <c r="G58" s="154">
        <v>4104</v>
      </c>
      <c r="H58" s="72">
        <f t="shared" si="9"/>
        <v>0</v>
      </c>
      <c r="I58" s="59">
        <f t="shared" si="10"/>
        <v>-4104</v>
      </c>
      <c r="J58" s="72" t="e">
        <f t="shared" si="11"/>
        <v>#DIV/0!</v>
      </c>
      <c r="K58" s="72">
        <f t="shared" si="12"/>
        <v>0.87012670565302142</v>
      </c>
      <c r="L58" s="77" t="e">
        <f t="shared" si="13"/>
        <v>#DIV/0!</v>
      </c>
    </row>
    <row r="59" spans="1:12" x14ac:dyDescent="0.4">
      <c r="A59" s="27" t="s">
        <v>143</v>
      </c>
      <c r="B59" s="157">
        <v>0</v>
      </c>
      <c r="C59" s="154">
        <v>3593</v>
      </c>
      <c r="D59" s="70">
        <f t="shared" si="7"/>
        <v>0</v>
      </c>
      <c r="E59" s="59">
        <f t="shared" si="8"/>
        <v>-3593</v>
      </c>
      <c r="F59" s="157">
        <v>0</v>
      </c>
      <c r="G59" s="154">
        <v>3906</v>
      </c>
      <c r="H59" s="72">
        <f t="shared" si="9"/>
        <v>0</v>
      </c>
      <c r="I59" s="59">
        <f t="shared" si="10"/>
        <v>-3906</v>
      </c>
      <c r="J59" s="72" t="e">
        <f t="shared" si="11"/>
        <v>#DIV/0!</v>
      </c>
      <c r="K59" s="72">
        <f t="shared" si="12"/>
        <v>0.91986687147977475</v>
      </c>
      <c r="L59" s="77" t="e">
        <f t="shared" si="13"/>
        <v>#DIV/0!</v>
      </c>
    </row>
    <row r="60" spans="1:12" x14ac:dyDescent="0.4">
      <c r="A60" s="22" t="s">
        <v>142</v>
      </c>
      <c r="B60" s="152">
        <v>0</v>
      </c>
      <c r="C60" s="179">
        <v>3621</v>
      </c>
      <c r="D60" s="151">
        <f t="shared" si="7"/>
        <v>0</v>
      </c>
      <c r="E60" s="56">
        <f t="shared" si="8"/>
        <v>-3621</v>
      </c>
      <c r="F60" s="152">
        <v>0</v>
      </c>
      <c r="G60" s="179">
        <v>3906</v>
      </c>
      <c r="H60" s="83">
        <f t="shared" si="9"/>
        <v>0</v>
      </c>
      <c r="I60" s="56">
        <f t="shared" si="10"/>
        <v>-3906</v>
      </c>
      <c r="J60" s="83" t="e">
        <f t="shared" si="11"/>
        <v>#DIV/0!</v>
      </c>
      <c r="K60" s="83">
        <f t="shared" si="12"/>
        <v>0.92703533026113671</v>
      </c>
      <c r="L60" s="82" t="e">
        <f t="shared" si="13"/>
        <v>#DIV/0!</v>
      </c>
    </row>
    <row r="61" spans="1:12" x14ac:dyDescent="0.4">
      <c r="A61" s="55" t="s">
        <v>93</v>
      </c>
      <c r="B61" s="100">
        <f>B62+B63</f>
        <v>32192</v>
      </c>
      <c r="C61" s="100">
        <f>C62+C63</f>
        <v>7568</v>
      </c>
      <c r="D61" s="64">
        <f t="shared" si="7"/>
        <v>4.2536997885835097</v>
      </c>
      <c r="E61" s="65">
        <f t="shared" si="8"/>
        <v>24624</v>
      </c>
      <c r="F61" s="100">
        <f>F62+F63</f>
        <v>37251</v>
      </c>
      <c r="G61" s="100">
        <f>G62+G63</f>
        <v>8224</v>
      </c>
      <c r="H61" s="64">
        <f t="shared" si="9"/>
        <v>4.52954766536965</v>
      </c>
      <c r="I61" s="65">
        <f t="shared" si="10"/>
        <v>29027</v>
      </c>
      <c r="J61" s="64">
        <f t="shared" si="11"/>
        <v>0.86419156532710528</v>
      </c>
      <c r="K61" s="64">
        <f t="shared" si="12"/>
        <v>0.92023346303501941</v>
      </c>
      <c r="L61" s="78">
        <f t="shared" si="13"/>
        <v>-5.6041897707914123E-2</v>
      </c>
    </row>
    <row r="62" spans="1:12" x14ac:dyDescent="0.4">
      <c r="A62" s="99" t="s">
        <v>209</v>
      </c>
      <c r="B62" s="153">
        <v>20895</v>
      </c>
      <c r="C62" s="153">
        <v>7568</v>
      </c>
      <c r="D62" s="97">
        <f t="shared" si="7"/>
        <v>2.7609672304439745</v>
      </c>
      <c r="E62" s="96">
        <f t="shared" si="8"/>
        <v>13327</v>
      </c>
      <c r="F62" s="153">
        <v>22383</v>
      </c>
      <c r="G62" s="153">
        <v>8224</v>
      </c>
      <c r="H62" s="97">
        <f t="shared" si="9"/>
        <v>2.7216682879377432</v>
      </c>
      <c r="I62" s="96">
        <f t="shared" si="10"/>
        <v>14159</v>
      </c>
      <c r="J62" s="95">
        <f t="shared" si="11"/>
        <v>0.9335209757405174</v>
      </c>
      <c r="K62" s="95">
        <f t="shared" si="12"/>
        <v>0.92023346303501941</v>
      </c>
      <c r="L62" s="94">
        <f t="shared" si="13"/>
        <v>1.3287512705497995E-2</v>
      </c>
    </row>
    <row r="63" spans="1:12" x14ac:dyDescent="0.4">
      <c r="A63" s="22" t="s">
        <v>208</v>
      </c>
      <c r="B63" s="152">
        <v>11297</v>
      </c>
      <c r="C63" s="152">
        <v>0</v>
      </c>
      <c r="D63" s="92" t="e">
        <f t="shared" si="7"/>
        <v>#DIV/0!</v>
      </c>
      <c r="E63" s="56">
        <f t="shared" si="8"/>
        <v>11297</v>
      </c>
      <c r="F63" s="152">
        <v>14868</v>
      </c>
      <c r="G63" s="152">
        <v>0</v>
      </c>
      <c r="H63" s="92" t="e">
        <f t="shared" si="9"/>
        <v>#DIV/0!</v>
      </c>
      <c r="I63" s="56">
        <f t="shared" si="10"/>
        <v>14868</v>
      </c>
      <c r="J63" s="91">
        <f t="shared" si="11"/>
        <v>0.75981974710788269</v>
      </c>
      <c r="K63" s="91" t="e">
        <f t="shared" si="12"/>
        <v>#DIV/0!</v>
      </c>
      <c r="L63" s="90" t="e">
        <f t="shared" si="13"/>
        <v>#DIV/0!</v>
      </c>
    </row>
    <row r="64" spans="1:12" x14ac:dyDescent="0.4">
      <c r="C64" s="19"/>
      <c r="E64" s="50"/>
      <c r="G64" s="19"/>
      <c r="I64" s="50"/>
      <c r="K64" s="19"/>
    </row>
    <row r="65" spans="3:11" x14ac:dyDescent="0.4">
      <c r="C65" s="19"/>
      <c r="E65" s="50"/>
      <c r="G65" s="19"/>
      <c r="I65" s="50"/>
      <c r="K65" s="19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9'!A1" display="'h19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2007年8月月間航空旅客輸送実績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6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6" bestFit="1" customWidth="1"/>
    <col min="2" max="3" width="11.25" style="17" customWidth="1"/>
    <col min="4" max="5" width="11.25" style="16" customWidth="1"/>
    <col min="6" max="7" width="11.25" style="17" customWidth="1"/>
    <col min="8" max="9" width="11.25" style="16" customWidth="1"/>
    <col min="10" max="11" width="11.25" style="17" customWidth="1"/>
    <col min="12" max="12" width="11.25" style="16" customWidth="1"/>
    <col min="13" max="13" width="9" style="16" customWidth="1"/>
    <col min="14" max="14" width="6.5" style="16" bestFit="1" customWidth="1"/>
    <col min="15" max="16384" width="15.75" style="16"/>
  </cols>
  <sheetData>
    <row r="1" spans="1:46" s="1" customFormat="1" ht="17.25" customHeight="1" x14ac:dyDescent="0.4">
      <c r="A1" s="266" t="str">
        <f>'h19'!A1</f>
        <v>平成19年度</v>
      </c>
      <c r="B1" s="267"/>
      <c r="C1" s="267"/>
      <c r="D1" s="267"/>
      <c r="E1" s="268" t="str">
        <f ca="1">RIGHT(CELL("filename",$A$1),LEN(CELL("filename",$A$1))-FIND("]",CELL("filename",$A$1)))</f>
        <v>８月(上旬)</v>
      </c>
      <c r="F1" s="269" t="s">
        <v>70</v>
      </c>
      <c r="G1" s="270"/>
      <c r="H1" s="270"/>
      <c r="I1" s="271"/>
      <c r="J1" s="270"/>
      <c r="K1" s="270"/>
      <c r="L1" s="271"/>
      <c r="M1" s="258"/>
      <c r="N1" s="258"/>
      <c r="O1" s="258"/>
      <c r="P1" s="258"/>
      <c r="Q1" s="258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</row>
    <row r="2" spans="1:46" x14ac:dyDescent="0.4">
      <c r="A2" s="248"/>
      <c r="B2" s="263" t="s">
        <v>89</v>
      </c>
      <c r="C2" s="264"/>
      <c r="D2" s="264"/>
      <c r="E2" s="265"/>
      <c r="F2" s="263" t="s">
        <v>175</v>
      </c>
      <c r="G2" s="264"/>
      <c r="H2" s="264"/>
      <c r="I2" s="265"/>
      <c r="J2" s="263" t="s">
        <v>174</v>
      </c>
      <c r="K2" s="264"/>
      <c r="L2" s="265"/>
    </row>
    <row r="3" spans="1:46" x14ac:dyDescent="0.4">
      <c r="A3" s="249"/>
      <c r="B3" s="243"/>
      <c r="C3" s="244"/>
      <c r="D3" s="244"/>
      <c r="E3" s="245"/>
      <c r="F3" s="243"/>
      <c r="G3" s="244"/>
      <c r="H3" s="244"/>
      <c r="I3" s="245"/>
      <c r="J3" s="243"/>
      <c r="K3" s="244"/>
      <c r="L3" s="245"/>
    </row>
    <row r="4" spans="1:46" x14ac:dyDescent="0.4">
      <c r="A4" s="249"/>
      <c r="B4" s="250" t="s">
        <v>112</v>
      </c>
      <c r="C4" s="251" t="s">
        <v>218</v>
      </c>
      <c r="D4" s="249" t="s">
        <v>88</v>
      </c>
      <c r="E4" s="249"/>
      <c r="F4" s="246" t="str">
        <f>+B4</f>
        <v>(07'8/1～10)</v>
      </c>
      <c r="G4" s="246" t="str">
        <f>+C4</f>
        <v>(06'8/1～10)</v>
      </c>
      <c r="H4" s="249" t="s">
        <v>88</v>
      </c>
      <c r="I4" s="249"/>
      <c r="J4" s="246" t="str">
        <f>+B4</f>
        <v>(07'8/1～10)</v>
      </c>
      <c r="K4" s="246" t="str">
        <f>+C4</f>
        <v>(06'8/1～10)</v>
      </c>
      <c r="L4" s="247" t="s">
        <v>86</v>
      </c>
    </row>
    <row r="5" spans="1:46" s="49" customFormat="1" x14ac:dyDescent="0.4">
      <c r="A5" s="249"/>
      <c r="B5" s="250"/>
      <c r="C5" s="252"/>
      <c r="D5" s="89" t="s">
        <v>87</v>
      </c>
      <c r="E5" s="89" t="s">
        <v>86</v>
      </c>
      <c r="F5" s="246"/>
      <c r="G5" s="246"/>
      <c r="H5" s="89" t="s">
        <v>87</v>
      </c>
      <c r="I5" s="89" t="s">
        <v>86</v>
      </c>
      <c r="J5" s="246"/>
      <c r="K5" s="246"/>
      <c r="L5" s="248"/>
    </row>
    <row r="6" spans="1:46" s="18" customFormat="1" x14ac:dyDescent="0.4">
      <c r="A6" s="55" t="s">
        <v>97</v>
      </c>
      <c r="B6" s="121">
        <f>+B7+B39+B61</f>
        <v>197606</v>
      </c>
      <c r="C6" s="121">
        <f>+C7+C39+C61</f>
        <v>173073</v>
      </c>
      <c r="D6" s="54">
        <f t="shared" ref="D6:D37" si="0">+B6/C6</f>
        <v>1.1417494352094204</v>
      </c>
      <c r="E6" s="68">
        <f t="shared" ref="E6:E37" si="1">+B6-C6</f>
        <v>24533</v>
      </c>
      <c r="F6" s="121">
        <f>+F7+F39+F61</f>
        <v>240060</v>
      </c>
      <c r="G6" s="121">
        <f>+G7+G39+G61</f>
        <v>226661</v>
      </c>
      <c r="H6" s="54">
        <f t="shared" ref="H6:H40" si="2">+F6/G6</f>
        <v>1.0591147131619467</v>
      </c>
      <c r="I6" s="68">
        <f t="shared" ref="I6:I20" si="3">+F6-G6</f>
        <v>13399</v>
      </c>
      <c r="J6" s="54">
        <f t="shared" ref="J6:J37" si="4">+B6/F6</f>
        <v>0.82315254519703407</v>
      </c>
      <c r="K6" s="54">
        <f t="shared" ref="K6:K37" si="5">+C6/G6</f>
        <v>0.76357644235223532</v>
      </c>
      <c r="L6" s="63">
        <f t="shared" ref="L6:L37" si="6">+J6-K6</f>
        <v>5.9576102844798751E-2</v>
      </c>
    </row>
    <row r="7" spans="1:46" s="18" customFormat="1" x14ac:dyDescent="0.4">
      <c r="A7" s="55" t="s">
        <v>85</v>
      </c>
      <c r="B7" s="121">
        <f>B8+B18+B36</f>
        <v>100588</v>
      </c>
      <c r="C7" s="121">
        <f>C8+C18+C36</f>
        <v>85489</v>
      </c>
      <c r="D7" s="54">
        <f t="shared" si="0"/>
        <v>1.1766192141679046</v>
      </c>
      <c r="E7" s="68">
        <f t="shared" si="1"/>
        <v>15099</v>
      </c>
      <c r="F7" s="121">
        <f>F8+F18+F36</f>
        <v>120321</v>
      </c>
      <c r="G7" s="121">
        <f>G8+G18+G36</f>
        <v>112157</v>
      </c>
      <c r="H7" s="54">
        <f t="shared" si="2"/>
        <v>1.0727908200112342</v>
      </c>
      <c r="I7" s="68">
        <f t="shared" si="3"/>
        <v>8164</v>
      </c>
      <c r="J7" s="54">
        <f t="shared" si="4"/>
        <v>0.8359970412479949</v>
      </c>
      <c r="K7" s="54">
        <f t="shared" si="5"/>
        <v>0.76222616510783991</v>
      </c>
      <c r="L7" s="63">
        <f t="shared" si="6"/>
        <v>7.3770876140154984E-2</v>
      </c>
    </row>
    <row r="8" spans="1:46" x14ac:dyDescent="0.4">
      <c r="A8" s="89" t="s">
        <v>92</v>
      </c>
      <c r="B8" s="122">
        <f>SUM(B9:B17)</f>
        <v>80858</v>
      </c>
      <c r="C8" s="122">
        <f>SUM(C9:C17)</f>
        <v>67453</v>
      </c>
      <c r="D8" s="57">
        <f t="shared" si="0"/>
        <v>1.1987309682297302</v>
      </c>
      <c r="E8" s="61">
        <f t="shared" si="1"/>
        <v>13405</v>
      </c>
      <c r="F8" s="122">
        <f>SUM(F9:F17)</f>
        <v>95568</v>
      </c>
      <c r="G8" s="122">
        <f>SUM(G9:G17)</f>
        <v>88972</v>
      </c>
      <c r="H8" s="57">
        <f t="shared" si="2"/>
        <v>1.0741356831362676</v>
      </c>
      <c r="I8" s="61">
        <f t="shared" si="3"/>
        <v>6596</v>
      </c>
      <c r="J8" s="57">
        <f t="shared" si="4"/>
        <v>0.84607818516658295</v>
      </c>
      <c r="K8" s="57">
        <f t="shared" si="5"/>
        <v>0.75813739153891113</v>
      </c>
      <c r="L8" s="60">
        <f t="shared" si="6"/>
        <v>8.7940793627671821E-2</v>
      </c>
    </row>
    <row r="9" spans="1:46" x14ac:dyDescent="0.4">
      <c r="A9" s="26" t="s">
        <v>83</v>
      </c>
      <c r="B9" s="158">
        <v>48540</v>
      </c>
      <c r="C9" s="158">
        <v>41446</v>
      </c>
      <c r="D9" s="34">
        <f t="shared" si="0"/>
        <v>1.1711624764754138</v>
      </c>
      <c r="E9" s="40">
        <f t="shared" si="1"/>
        <v>7094</v>
      </c>
      <c r="F9" s="158">
        <v>55273</v>
      </c>
      <c r="G9" s="158">
        <v>50587</v>
      </c>
      <c r="H9" s="34">
        <f t="shared" si="2"/>
        <v>1.092632494514401</v>
      </c>
      <c r="I9" s="40">
        <f t="shared" si="3"/>
        <v>4686</v>
      </c>
      <c r="J9" s="34">
        <f t="shared" si="4"/>
        <v>0.87818645631682735</v>
      </c>
      <c r="K9" s="34">
        <f t="shared" si="5"/>
        <v>0.81930140154585174</v>
      </c>
      <c r="L9" s="47">
        <f t="shared" si="6"/>
        <v>5.8885054770975609E-2</v>
      </c>
    </row>
    <row r="10" spans="1:46" x14ac:dyDescent="0.4">
      <c r="A10" s="27" t="s">
        <v>84</v>
      </c>
      <c r="B10" s="154">
        <v>7186</v>
      </c>
      <c r="C10" s="154">
        <v>5246</v>
      </c>
      <c r="D10" s="24">
        <f t="shared" si="0"/>
        <v>1.3698055661456348</v>
      </c>
      <c r="E10" s="25">
        <f t="shared" si="1"/>
        <v>1940</v>
      </c>
      <c r="F10" s="154">
        <v>7628</v>
      </c>
      <c r="G10" s="154">
        <v>5913</v>
      </c>
      <c r="H10" s="24">
        <f t="shared" si="2"/>
        <v>1.2900388973448333</v>
      </c>
      <c r="I10" s="25">
        <f t="shared" si="3"/>
        <v>1715</v>
      </c>
      <c r="J10" s="24">
        <f t="shared" si="4"/>
        <v>0.94205558468799167</v>
      </c>
      <c r="K10" s="24">
        <f t="shared" si="5"/>
        <v>0.88719769998308806</v>
      </c>
      <c r="L10" s="23">
        <f t="shared" si="6"/>
        <v>5.4857884704903603E-2</v>
      </c>
    </row>
    <row r="11" spans="1:46" x14ac:dyDescent="0.4">
      <c r="A11" s="27" t="s">
        <v>215</v>
      </c>
      <c r="B11" s="154">
        <v>7946</v>
      </c>
      <c r="C11" s="154">
        <v>3883</v>
      </c>
      <c r="D11" s="24">
        <f t="shared" si="0"/>
        <v>2.0463559103785731</v>
      </c>
      <c r="E11" s="25">
        <f t="shared" si="1"/>
        <v>4063</v>
      </c>
      <c r="F11" s="154">
        <v>11706</v>
      </c>
      <c r="G11" s="154">
        <v>4698</v>
      </c>
      <c r="H11" s="24">
        <f t="shared" si="2"/>
        <v>2.4916985951468709</v>
      </c>
      <c r="I11" s="25">
        <f t="shared" si="3"/>
        <v>7008</v>
      </c>
      <c r="J11" s="24">
        <f t="shared" si="4"/>
        <v>0.67879719801811034</v>
      </c>
      <c r="K11" s="24">
        <f t="shared" si="5"/>
        <v>0.82652192422307369</v>
      </c>
      <c r="L11" s="23">
        <f t="shared" si="6"/>
        <v>-0.14772472620496335</v>
      </c>
    </row>
    <row r="12" spans="1:46" x14ac:dyDescent="0.4">
      <c r="A12" s="27" t="s">
        <v>81</v>
      </c>
      <c r="B12" s="154">
        <v>6645</v>
      </c>
      <c r="C12" s="154">
        <v>6354</v>
      </c>
      <c r="D12" s="24">
        <f t="shared" si="0"/>
        <v>1.0457979225684608</v>
      </c>
      <c r="E12" s="25">
        <f t="shared" si="1"/>
        <v>291</v>
      </c>
      <c r="F12" s="154">
        <v>7255</v>
      </c>
      <c r="G12" s="154">
        <v>8613</v>
      </c>
      <c r="H12" s="24">
        <f t="shared" si="2"/>
        <v>0.84233135957273886</v>
      </c>
      <c r="I12" s="25">
        <f t="shared" si="3"/>
        <v>-1358</v>
      </c>
      <c r="J12" s="24">
        <f t="shared" si="4"/>
        <v>0.91592005513439012</v>
      </c>
      <c r="K12" s="24">
        <f t="shared" si="5"/>
        <v>0.73772204806687569</v>
      </c>
      <c r="L12" s="23">
        <f t="shared" si="6"/>
        <v>0.17819800706751443</v>
      </c>
    </row>
    <row r="13" spans="1:46" x14ac:dyDescent="0.4">
      <c r="A13" s="27" t="s">
        <v>82</v>
      </c>
      <c r="B13" s="154">
        <v>8318</v>
      </c>
      <c r="C13" s="154">
        <v>5788</v>
      </c>
      <c r="D13" s="24">
        <f t="shared" si="0"/>
        <v>1.4371112646855564</v>
      </c>
      <c r="E13" s="25">
        <f t="shared" si="1"/>
        <v>2530</v>
      </c>
      <c r="F13" s="154">
        <v>11357</v>
      </c>
      <c r="G13" s="154">
        <v>9828</v>
      </c>
      <c r="H13" s="24">
        <f t="shared" si="2"/>
        <v>1.1555759055759056</v>
      </c>
      <c r="I13" s="25">
        <f t="shared" si="3"/>
        <v>1529</v>
      </c>
      <c r="J13" s="24">
        <f t="shared" si="4"/>
        <v>0.73241172844941449</v>
      </c>
      <c r="K13" s="24">
        <f t="shared" si="5"/>
        <v>0.58892958892958891</v>
      </c>
      <c r="L13" s="23">
        <f t="shared" si="6"/>
        <v>0.14348213951982558</v>
      </c>
    </row>
    <row r="14" spans="1:46" x14ac:dyDescent="0.4">
      <c r="A14" s="27" t="s">
        <v>206</v>
      </c>
      <c r="B14" s="154">
        <v>0</v>
      </c>
      <c r="C14" s="154">
        <v>0</v>
      </c>
      <c r="D14" s="24" t="e">
        <f t="shared" si="0"/>
        <v>#DIV/0!</v>
      </c>
      <c r="E14" s="25">
        <f t="shared" si="1"/>
        <v>0</v>
      </c>
      <c r="F14" s="154">
        <v>0</v>
      </c>
      <c r="G14" s="154">
        <v>0</v>
      </c>
      <c r="H14" s="24" t="e">
        <f t="shared" si="2"/>
        <v>#DIV/0!</v>
      </c>
      <c r="I14" s="25">
        <f t="shared" si="3"/>
        <v>0</v>
      </c>
      <c r="J14" s="24" t="e">
        <f t="shared" si="4"/>
        <v>#DIV/0!</v>
      </c>
      <c r="K14" s="24" t="e">
        <f t="shared" si="5"/>
        <v>#DIV/0!</v>
      </c>
      <c r="L14" s="23" t="e">
        <f t="shared" si="6"/>
        <v>#DIV/0!</v>
      </c>
    </row>
    <row r="15" spans="1:46" x14ac:dyDescent="0.4">
      <c r="A15" s="29" t="s">
        <v>205</v>
      </c>
      <c r="B15" s="154">
        <v>0</v>
      </c>
      <c r="C15" s="154">
        <v>0</v>
      </c>
      <c r="D15" s="24" t="e">
        <f t="shared" si="0"/>
        <v>#DIV/0!</v>
      </c>
      <c r="E15" s="51">
        <f t="shared" si="1"/>
        <v>0</v>
      </c>
      <c r="F15" s="154">
        <v>0</v>
      </c>
      <c r="G15" s="164">
        <v>0</v>
      </c>
      <c r="H15" s="34" t="e">
        <f t="shared" si="2"/>
        <v>#DIV/0!</v>
      </c>
      <c r="I15" s="40">
        <f t="shared" si="3"/>
        <v>0</v>
      </c>
      <c r="J15" s="48" t="e">
        <f t="shared" si="4"/>
        <v>#DIV/0!</v>
      </c>
      <c r="K15" s="24" t="e">
        <f t="shared" si="5"/>
        <v>#DIV/0!</v>
      </c>
      <c r="L15" s="23" t="e">
        <f t="shared" si="6"/>
        <v>#DIV/0!</v>
      </c>
    </row>
    <row r="16" spans="1:46" x14ac:dyDescent="0.4">
      <c r="A16" s="33" t="s">
        <v>149</v>
      </c>
      <c r="B16" s="164">
        <v>2223</v>
      </c>
      <c r="C16" s="164">
        <v>3847</v>
      </c>
      <c r="D16" s="48">
        <f t="shared" si="0"/>
        <v>0.57785287236807903</v>
      </c>
      <c r="E16" s="25">
        <f t="shared" si="1"/>
        <v>-1624</v>
      </c>
      <c r="F16" s="164">
        <v>2349</v>
      </c>
      <c r="G16" s="156">
        <v>6984</v>
      </c>
      <c r="H16" s="34">
        <f t="shared" si="2"/>
        <v>0.33634020618556704</v>
      </c>
      <c r="I16" s="40">
        <f t="shared" si="3"/>
        <v>-4635</v>
      </c>
      <c r="J16" s="24">
        <f t="shared" si="4"/>
        <v>0.94636015325670497</v>
      </c>
      <c r="K16" s="24">
        <f t="shared" si="5"/>
        <v>0.55083046964490268</v>
      </c>
      <c r="L16" s="23">
        <f t="shared" si="6"/>
        <v>0.3955296836118023</v>
      </c>
    </row>
    <row r="17" spans="1:12" x14ac:dyDescent="0.4">
      <c r="A17" s="22" t="s">
        <v>177</v>
      </c>
      <c r="B17" s="179">
        <v>0</v>
      </c>
      <c r="C17" s="179">
        <v>889</v>
      </c>
      <c r="D17" s="20">
        <f t="shared" si="0"/>
        <v>0</v>
      </c>
      <c r="E17" s="51">
        <f t="shared" si="1"/>
        <v>-889</v>
      </c>
      <c r="F17" s="179">
        <v>0</v>
      </c>
      <c r="G17" s="179">
        <v>2349</v>
      </c>
      <c r="H17" s="48">
        <f t="shared" si="2"/>
        <v>0</v>
      </c>
      <c r="I17" s="40">
        <f t="shared" si="3"/>
        <v>-2349</v>
      </c>
      <c r="J17" s="48" t="e">
        <f t="shared" si="4"/>
        <v>#DIV/0!</v>
      </c>
      <c r="K17" s="24">
        <f t="shared" si="5"/>
        <v>0.37845891868880377</v>
      </c>
      <c r="L17" s="23" t="e">
        <f t="shared" si="6"/>
        <v>#DIV/0!</v>
      </c>
    </row>
    <row r="18" spans="1:12" x14ac:dyDescent="0.4">
      <c r="A18" s="89" t="s">
        <v>91</v>
      </c>
      <c r="B18" s="122">
        <f>SUM(B19:B35)</f>
        <v>18343</v>
      </c>
      <c r="C18" s="122">
        <f>SUM(C19:C35)</f>
        <v>16890</v>
      </c>
      <c r="D18" s="57">
        <f t="shared" si="0"/>
        <v>1.0860272350503257</v>
      </c>
      <c r="E18" s="61">
        <f t="shared" si="1"/>
        <v>1453</v>
      </c>
      <c r="F18" s="122">
        <f>SUM(F19:F35)</f>
        <v>22605</v>
      </c>
      <c r="G18" s="122">
        <f>SUM(G19:G35)</f>
        <v>21391</v>
      </c>
      <c r="H18" s="57">
        <f t="shared" si="2"/>
        <v>1.0567528399794306</v>
      </c>
      <c r="I18" s="61">
        <f t="shared" si="3"/>
        <v>1214</v>
      </c>
      <c r="J18" s="57">
        <f t="shared" si="4"/>
        <v>0.81145764211457638</v>
      </c>
      <c r="K18" s="57">
        <f t="shared" si="5"/>
        <v>0.78958440465616375</v>
      </c>
      <c r="L18" s="60">
        <f t="shared" si="6"/>
        <v>2.1873237458412631E-2</v>
      </c>
    </row>
    <row r="19" spans="1:12" x14ac:dyDescent="0.4">
      <c r="A19" s="26" t="s">
        <v>168</v>
      </c>
      <c r="B19" s="158">
        <v>1310</v>
      </c>
      <c r="C19" s="154">
        <v>1109</v>
      </c>
      <c r="D19" s="24">
        <f t="shared" si="0"/>
        <v>1.1812443642921551</v>
      </c>
      <c r="E19" s="25">
        <f t="shared" si="1"/>
        <v>201</v>
      </c>
      <c r="F19" s="158">
        <v>1645</v>
      </c>
      <c r="G19" s="158">
        <v>1800</v>
      </c>
      <c r="H19" s="34">
        <f t="shared" si="2"/>
        <v>0.91388888888888886</v>
      </c>
      <c r="I19" s="25">
        <f t="shared" si="3"/>
        <v>-155</v>
      </c>
      <c r="J19" s="24">
        <f t="shared" si="4"/>
        <v>0.79635258358662619</v>
      </c>
      <c r="K19" s="24">
        <f t="shared" si="5"/>
        <v>0.61611111111111116</v>
      </c>
      <c r="L19" s="47">
        <f t="shared" si="6"/>
        <v>0.18024147247551503</v>
      </c>
    </row>
    <row r="20" spans="1:12" x14ac:dyDescent="0.4">
      <c r="A20" s="27" t="s">
        <v>215</v>
      </c>
      <c r="B20" s="154">
        <v>1362</v>
      </c>
      <c r="C20" s="178">
        <v>1309</v>
      </c>
      <c r="D20" s="24">
        <f t="shared" si="0"/>
        <v>1.0404889228418641</v>
      </c>
      <c r="E20" s="25">
        <f t="shared" si="1"/>
        <v>53</v>
      </c>
      <c r="F20" s="154">
        <v>1785</v>
      </c>
      <c r="G20" s="154">
        <v>1500</v>
      </c>
      <c r="H20" s="24">
        <f t="shared" si="2"/>
        <v>1.19</v>
      </c>
      <c r="I20" s="25">
        <f t="shared" si="3"/>
        <v>285</v>
      </c>
      <c r="J20" s="31">
        <f t="shared" si="4"/>
        <v>0.76302521008403357</v>
      </c>
      <c r="K20" s="24">
        <f t="shared" si="5"/>
        <v>0.8726666666666667</v>
      </c>
      <c r="L20" s="23">
        <f t="shared" si="6"/>
        <v>-0.10964145658263313</v>
      </c>
    </row>
    <row r="21" spans="1:12" x14ac:dyDescent="0.4">
      <c r="A21" s="27" t="s">
        <v>167</v>
      </c>
      <c r="B21" s="154">
        <v>1335</v>
      </c>
      <c r="C21" s="154">
        <v>1210</v>
      </c>
      <c r="D21" s="24">
        <f t="shared" si="0"/>
        <v>1.1033057851239669</v>
      </c>
      <c r="E21" s="25">
        <f t="shared" si="1"/>
        <v>125</v>
      </c>
      <c r="F21" s="154">
        <v>1450</v>
      </c>
      <c r="G21" s="154">
        <v>1455</v>
      </c>
      <c r="H21" s="31">
        <f t="shared" si="2"/>
        <v>0.99656357388316152</v>
      </c>
      <c r="I21" s="25">
        <v>1350</v>
      </c>
      <c r="J21" s="24">
        <f t="shared" si="4"/>
        <v>0.92068965517241375</v>
      </c>
      <c r="K21" s="24">
        <f t="shared" si="5"/>
        <v>0.83161512027491413</v>
      </c>
      <c r="L21" s="23">
        <f t="shared" si="6"/>
        <v>8.9074534897499613E-2</v>
      </c>
    </row>
    <row r="22" spans="1:12" x14ac:dyDescent="0.4">
      <c r="A22" s="27" t="s">
        <v>166</v>
      </c>
      <c r="B22" s="154">
        <v>1416</v>
      </c>
      <c r="C22" s="154">
        <v>1419</v>
      </c>
      <c r="D22" s="24">
        <f t="shared" si="0"/>
        <v>0.9978858350951374</v>
      </c>
      <c r="E22" s="25">
        <f t="shared" si="1"/>
        <v>-3</v>
      </c>
      <c r="F22" s="154">
        <v>1490</v>
      </c>
      <c r="G22" s="154">
        <v>1500</v>
      </c>
      <c r="H22" s="24">
        <f t="shared" si="2"/>
        <v>0.99333333333333329</v>
      </c>
      <c r="I22" s="25">
        <f t="shared" ref="I22:I60" si="7">+F22-G22</f>
        <v>-10</v>
      </c>
      <c r="J22" s="24">
        <f t="shared" si="4"/>
        <v>0.95033557046979866</v>
      </c>
      <c r="K22" s="24">
        <f t="shared" si="5"/>
        <v>0.94599999999999995</v>
      </c>
      <c r="L22" s="23">
        <f t="shared" si="6"/>
        <v>4.3355704697987107E-3</v>
      </c>
    </row>
    <row r="23" spans="1:12" x14ac:dyDescent="0.4">
      <c r="A23" s="27" t="s">
        <v>165</v>
      </c>
      <c r="B23" s="156">
        <v>2174</v>
      </c>
      <c r="C23" s="156">
        <v>2279</v>
      </c>
      <c r="D23" s="24">
        <f t="shared" si="0"/>
        <v>0.95392716103554187</v>
      </c>
      <c r="E23" s="32">
        <f t="shared" si="1"/>
        <v>-105</v>
      </c>
      <c r="F23" s="156">
        <v>2610</v>
      </c>
      <c r="G23" s="156">
        <v>2691</v>
      </c>
      <c r="H23" s="31">
        <f t="shared" si="2"/>
        <v>0.96989966555183948</v>
      </c>
      <c r="I23" s="32">
        <f t="shared" si="7"/>
        <v>-81</v>
      </c>
      <c r="J23" s="31">
        <f t="shared" si="4"/>
        <v>0.83295019157088124</v>
      </c>
      <c r="K23" s="24">
        <f t="shared" si="5"/>
        <v>0.84689706428836864</v>
      </c>
      <c r="L23" s="30">
        <f t="shared" si="6"/>
        <v>-1.3946872717487402E-2</v>
      </c>
    </row>
    <row r="24" spans="1:12" x14ac:dyDescent="0.4">
      <c r="A24" s="33" t="s">
        <v>164</v>
      </c>
      <c r="B24" s="154">
        <v>728</v>
      </c>
      <c r="C24" s="154">
        <v>877</v>
      </c>
      <c r="D24" s="24">
        <f t="shared" si="0"/>
        <v>0.83010262257696699</v>
      </c>
      <c r="E24" s="25">
        <f t="shared" si="1"/>
        <v>-149</v>
      </c>
      <c r="F24" s="154">
        <v>1345</v>
      </c>
      <c r="G24" s="154">
        <v>1500</v>
      </c>
      <c r="H24" s="24">
        <f t="shared" si="2"/>
        <v>0.89666666666666661</v>
      </c>
      <c r="I24" s="25">
        <f t="shared" si="7"/>
        <v>-155</v>
      </c>
      <c r="J24" s="24">
        <f t="shared" si="4"/>
        <v>0.54126394052044613</v>
      </c>
      <c r="K24" s="24">
        <f t="shared" si="5"/>
        <v>0.58466666666666667</v>
      </c>
      <c r="L24" s="23">
        <f t="shared" si="6"/>
        <v>-4.3402726146220538E-2</v>
      </c>
    </row>
    <row r="25" spans="1:12" x14ac:dyDescent="0.4">
      <c r="A25" s="33" t="s">
        <v>216</v>
      </c>
      <c r="B25" s="154">
        <v>1416</v>
      </c>
      <c r="C25" s="154">
        <v>1276</v>
      </c>
      <c r="D25" s="24">
        <f t="shared" si="0"/>
        <v>1.109717868338558</v>
      </c>
      <c r="E25" s="25">
        <f t="shared" si="1"/>
        <v>140</v>
      </c>
      <c r="F25" s="154">
        <v>1500</v>
      </c>
      <c r="G25" s="154">
        <v>1500</v>
      </c>
      <c r="H25" s="24">
        <f t="shared" si="2"/>
        <v>1</v>
      </c>
      <c r="I25" s="25">
        <f t="shared" si="7"/>
        <v>0</v>
      </c>
      <c r="J25" s="24">
        <f t="shared" si="4"/>
        <v>0.94399999999999995</v>
      </c>
      <c r="K25" s="24">
        <f t="shared" si="5"/>
        <v>0.85066666666666668</v>
      </c>
      <c r="L25" s="23">
        <f t="shared" si="6"/>
        <v>9.3333333333333268E-2</v>
      </c>
    </row>
    <row r="26" spans="1:12" x14ac:dyDescent="0.4">
      <c r="A26" s="27" t="s">
        <v>211</v>
      </c>
      <c r="B26" s="154">
        <v>1265</v>
      </c>
      <c r="C26" s="154">
        <v>0</v>
      </c>
      <c r="D26" s="24" t="e">
        <f t="shared" si="0"/>
        <v>#DIV/0!</v>
      </c>
      <c r="E26" s="25">
        <f t="shared" si="1"/>
        <v>1265</v>
      </c>
      <c r="F26" s="154">
        <v>1350</v>
      </c>
      <c r="G26" s="154">
        <v>0</v>
      </c>
      <c r="H26" s="24" t="e">
        <f t="shared" si="2"/>
        <v>#DIV/0!</v>
      </c>
      <c r="I26" s="25">
        <f t="shared" si="7"/>
        <v>1350</v>
      </c>
      <c r="J26" s="24">
        <f t="shared" si="4"/>
        <v>0.937037037037037</v>
      </c>
      <c r="K26" s="24" t="e">
        <f t="shared" si="5"/>
        <v>#DIV/0!</v>
      </c>
      <c r="L26" s="23" t="e">
        <f t="shared" si="6"/>
        <v>#DIV/0!</v>
      </c>
    </row>
    <row r="27" spans="1:12" x14ac:dyDescent="0.4">
      <c r="A27" s="27" t="s">
        <v>191</v>
      </c>
      <c r="B27" s="158">
        <v>0</v>
      </c>
      <c r="C27" s="158">
        <v>1383</v>
      </c>
      <c r="D27" s="24">
        <f t="shared" si="0"/>
        <v>0</v>
      </c>
      <c r="E27" s="25">
        <f t="shared" si="1"/>
        <v>-1383</v>
      </c>
      <c r="F27" s="158">
        <v>0</v>
      </c>
      <c r="G27" s="158">
        <v>1500</v>
      </c>
      <c r="H27" s="24">
        <f t="shared" si="2"/>
        <v>0</v>
      </c>
      <c r="I27" s="25">
        <f t="shared" si="7"/>
        <v>-1500</v>
      </c>
      <c r="J27" s="24" t="e">
        <f t="shared" si="4"/>
        <v>#DIV/0!</v>
      </c>
      <c r="K27" s="24">
        <f t="shared" si="5"/>
        <v>0.92200000000000004</v>
      </c>
      <c r="L27" s="23" t="e">
        <f t="shared" si="6"/>
        <v>#DIV/0!</v>
      </c>
    </row>
    <row r="28" spans="1:12" x14ac:dyDescent="0.4">
      <c r="A28" s="27" t="s">
        <v>161</v>
      </c>
      <c r="B28" s="156">
        <v>732</v>
      </c>
      <c r="C28" s="156">
        <v>705</v>
      </c>
      <c r="D28" s="24">
        <f t="shared" si="0"/>
        <v>1.0382978723404255</v>
      </c>
      <c r="E28" s="32">
        <f t="shared" si="1"/>
        <v>27</v>
      </c>
      <c r="F28" s="156">
        <v>900</v>
      </c>
      <c r="G28" s="156">
        <v>900</v>
      </c>
      <c r="H28" s="31">
        <f t="shared" si="2"/>
        <v>1</v>
      </c>
      <c r="I28" s="32">
        <f t="shared" si="7"/>
        <v>0</v>
      </c>
      <c r="J28" s="31">
        <f t="shared" si="4"/>
        <v>0.81333333333333335</v>
      </c>
      <c r="K28" s="24">
        <f t="shared" si="5"/>
        <v>0.78333333333333333</v>
      </c>
      <c r="L28" s="30">
        <f t="shared" si="6"/>
        <v>3.0000000000000027E-2</v>
      </c>
    </row>
    <row r="29" spans="1:12" x14ac:dyDescent="0.4">
      <c r="A29" s="33" t="s">
        <v>160</v>
      </c>
      <c r="B29" s="154">
        <v>330</v>
      </c>
      <c r="C29" s="154">
        <v>309</v>
      </c>
      <c r="D29" s="24">
        <f t="shared" si="0"/>
        <v>1.0679611650485437</v>
      </c>
      <c r="E29" s="25">
        <f t="shared" si="1"/>
        <v>21</v>
      </c>
      <c r="F29" s="154">
        <v>600</v>
      </c>
      <c r="G29" s="154">
        <v>600</v>
      </c>
      <c r="H29" s="24">
        <f t="shared" si="2"/>
        <v>1</v>
      </c>
      <c r="I29" s="25">
        <f t="shared" si="7"/>
        <v>0</v>
      </c>
      <c r="J29" s="24">
        <f t="shared" si="4"/>
        <v>0.55000000000000004</v>
      </c>
      <c r="K29" s="24">
        <f t="shared" si="5"/>
        <v>0.51500000000000001</v>
      </c>
      <c r="L29" s="23">
        <f t="shared" si="6"/>
        <v>3.5000000000000031E-2</v>
      </c>
    </row>
    <row r="30" spans="1:12" x14ac:dyDescent="0.4">
      <c r="A30" s="27" t="s">
        <v>159</v>
      </c>
      <c r="B30" s="154">
        <v>1301</v>
      </c>
      <c r="C30" s="154">
        <v>1259</v>
      </c>
      <c r="D30" s="24">
        <f t="shared" si="0"/>
        <v>1.0333598093725178</v>
      </c>
      <c r="E30" s="25">
        <f t="shared" si="1"/>
        <v>42</v>
      </c>
      <c r="F30" s="154">
        <v>1495</v>
      </c>
      <c r="G30" s="154">
        <v>1350</v>
      </c>
      <c r="H30" s="24">
        <f t="shared" si="2"/>
        <v>1.1074074074074074</v>
      </c>
      <c r="I30" s="25">
        <f t="shared" si="7"/>
        <v>145</v>
      </c>
      <c r="J30" s="24">
        <f t="shared" si="4"/>
        <v>0.87023411371237458</v>
      </c>
      <c r="K30" s="24">
        <f t="shared" si="5"/>
        <v>0.93259259259259264</v>
      </c>
      <c r="L30" s="23">
        <f t="shared" si="6"/>
        <v>-6.235847888021806E-2</v>
      </c>
    </row>
    <row r="31" spans="1:12" x14ac:dyDescent="0.4">
      <c r="A31" s="33" t="s">
        <v>158</v>
      </c>
      <c r="B31" s="156">
        <v>1333</v>
      </c>
      <c r="C31" s="156">
        <v>1127</v>
      </c>
      <c r="D31" s="24">
        <f t="shared" si="0"/>
        <v>1.1827861579414374</v>
      </c>
      <c r="E31" s="32">
        <f t="shared" si="1"/>
        <v>206</v>
      </c>
      <c r="F31" s="156">
        <v>1495</v>
      </c>
      <c r="G31" s="156">
        <v>1500</v>
      </c>
      <c r="H31" s="31">
        <f t="shared" si="2"/>
        <v>0.9966666666666667</v>
      </c>
      <c r="I31" s="32">
        <f t="shared" si="7"/>
        <v>-5</v>
      </c>
      <c r="J31" s="31">
        <f t="shared" si="4"/>
        <v>0.8916387959866221</v>
      </c>
      <c r="K31" s="24">
        <f t="shared" si="5"/>
        <v>0.7513333333333333</v>
      </c>
      <c r="L31" s="30">
        <f t="shared" si="6"/>
        <v>0.1403054626532888</v>
      </c>
    </row>
    <row r="32" spans="1:12" x14ac:dyDescent="0.4">
      <c r="A32" s="33" t="s">
        <v>157</v>
      </c>
      <c r="B32" s="156">
        <v>1374</v>
      </c>
      <c r="C32" s="156">
        <v>1539</v>
      </c>
      <c r="D32" s="24">
        <f t="shared" si="0"/>
        <v>0.89278752436647169</v>
      </c>
      <c r="E32" s="32">
        <f t="shared" si="1"/>
        <v>-165</v>
      </c>
      <c r="F32" s="156">
        <v>1950</v>
      </c>
      <c r="G32" s="156">
        <v>2095</v>
      </c>
      <c r="H32" s="31">
        <f t="shared" si="2"/>
        <v>0.93078758949880669</v>
      </c>
      <c r="I32" s="32">
        <f t="shared" si="7"/>
        <v>-145</v>
      </c>
      <c r="J32" s="31">
        <f t="shared" si="4"/>
        <v>0.70461538461538464</v>
      </c>
      <c r="K32" s="24">
        <f t="shared" si="5"/>
        <v>0.73460620525059661</v>
      </c>
      <c r="L32" s="30">
        <f t="shared" si="6"/>
        <v>-2.9990820635211968E-2</v>
      </c>
    </row>
    <row r="33" spans="1:64" x14ac:dyDescent="0.4">
      <c r="A33" s="27" t="s">
        <v>156</v>
      </c>
      <c r="B33" s="154">
        <v>0</v>
      </c>
      <c r="C33" s="154">
        <v>0</v>
      </c>
      <c r="D33" s="24" t="e">
        <f t="shared" si="0"/>
        <v>#DIV/0!</v>
      </c>
      <c r="E33" s="25">
        <f t="shared" si="1"/>
        <v>0</v>
      </c>
      <c r="F33" s="154">
        <v>0</v>
      </c>
      <c r="G33" s="154">
        <v>0</v>
      </c>
      <c r="H33" s="24" t="e">
        <f t="shared" si="2"/>
        <v>#DIV/0!</v>
      </c>
      <c r="I33" s="25">
        <f t="shared" si="7"/>
        <v>0</v>
      </c>
      <c r="J33" s="24" t="e">
        <f t="shared" si="4"/>
        <v>#DIV/0!</v>
      </c>
      <c r="K33" s="31" t="e">
        <f t="shared" si="5"/>
        <v>#DIV/0!</v>
      </c>
      <c r="L33" s="23" t="e">
        <f t="shared" si="6"/>
        <v>#DIV/0!</v>
      </c>
    </row>
    <row r="34" spans="1:64" x14ac:dyDescent="0.4">
      <c r="A34" s="29" t="s">
        <v>155</v>
      </c>
      <c r="B34" s="164">
        <v>1263</v>
      </c>
      <c r="C34" s="164">
        <v>1089</v>
      </c>
      <c r="D34" s="31">
        <f t="shared" si="0"/>
        <v>1.1597796143250689</v>
      </c>
      <c r="E34" s="51">
        <f t="shared" si="1"/>
        <v>174</v>
      </c>
      <c r="F34" s="164">
        <v>1495</v>
      </c>
      <c r="G34" s="164">
        <v>1500</v>
      </c>
      <c r="H34" s="48">
        <f t="shared" si="2"/>
        <v>0.9966666666666667</v>
      </c>
      <c r="I34" s="51">
        <f t="shared" si="7"/>
        <v>-5</v>
      </c>
      <c r="J34" s="48">
        <f t="shared" si="4"/>
        <v>0.84481605351170563</v>
      </c>
      <c r="K34" s="24">
        <f t="shared" si="5"/>
        <v>0.72599999999999998</v>
      </c>
      <c r="L34" s="107">
        <f t="shared" si="6"/>
        <v>0.11881605351170565</v>
      </c>
    </row>
    <row r="35" spans="1:64" x14ac:dyDescent="0.4">
      <c r="A35" s="22" t="s">
        <v>210</v>
      </c>
      <c r="B35" s="179">
        <v>1004</v>
      </c>
      <c r="C35" s="179">
        <v>0</v>
      </c>
      <c r="D35" s="20" t="e">
        <f t="shared" si="0"/>
        <v>#DIV/0!</v>
      </c>
      <c r="E35" s="21">
        <f t="shared" si="1"/>
        <v>1004</v>
      </c>
      <c r="F35" s="179">
        <v>1495</v>
      </c>
      <c r="G35" s="179">
        <v>0</v>
      </c>
      <c r="H35" s="24" t="e">
        <f t="shared" si="2"/>
        <v>#DIV/0!</v>
      </c>
      <c r="I35" s="25">
        <f t="shared" si="7"/>
        <v>1495</v>
      </c>
      <c r="J35" s="24">
        <f t="shared" si="4"/>
        <v>0.67157190635451502</v>
      </c>
      <c r="K35" s="24" t="e">
        <f t="shared" si="5"/>
        <v>#DIV/0!</v>
      </c>
      <c r="L35" s="23" t="e">
        <f t="shared" si="6"/>
        <v>#DIV/0!</v>
      </c>
    </row>
    <row r="36" spans="1:64" x14ac:dyDescent="0.4">
      <c r="A36" s="89" t="s">
        <v>90</v>
      </c>
      <c r="B36" s="122">
        <f>SUM(B37:B38)</f>
        <v>1387</v>
      </c>
      <c r="C36" s="122">
        <f>SUM(C37:C38)</f>
        <v>1146</v>
      </c>
      <c r="D36" s="57">
        <f t="shared" si="0"/>
        <v>1.2102966841186737</v>
      </c>
      <c r="E36" s="61">
        <f t="shared" si="1"/>
        <v>241</v>
      </c>
      <c r="F36" s="122">
        <f>SUM(F37:F38)</f>
        <v>2148</v>
      </c>
      <c r="G36" s="122">
        <f>SUM(G37:G38)</f>
        <v>1794</v>
      </c>
      <c r="H36" s="57">
        <f t="shared" si="2"/>
        <v>1.1973244147157192</v>
      </c>
      <c r="I36" s="61">
        <f t="shared" si="7"/>
        <v>354</v>
      </c>
      <c r="J36" s="57">
        <f t="shared" si="4"/>
        <v>0.6457169459962756</v>
      </c>
      <c r="K36" s="57">
        <f t="shared" si="5"/>
        <v>0.6387959866220736</v>
      </c>
      <c r="L36" s="60">
        <f t="shared" si="6"/>
        <v>6.920959374202007E-3</v>
      </c>
    </row>
    <row r="37" spans="1:64" x14ac:dyDescent="0.4">
      <c r="A37" s="26" t="s">
        <v>154</v>
      </c>
      <c r="B37" s="158">
        <v>1056</v>
      </c>
      <c r="C37" s="158">
        <v>895</v>
      </c>
      <c r="D37" s="34">
        <f t="shared" si="0"/>
        <v>1.1798882681564247</v>
      </c>
      <c r="E37" s="40">
        <f t="shared" si="1"/>
        <v>161</v>
      </c>
      <c r="F37" s="158">
        <v>1758</v>
      </c>
      <c r="G37" s="158">
        <v>1482</v>
      </c>
      <c r="H37" s="34">
        <f t="shared" si="2"/>
        <v>1.1862348178137652</v>
      </c>
      <c r="I37" s="40">
        <f t="shared" si="7"/>
        <v>276</v>
      </c>
      <c r="J37" s="34">
        <f t="shared" si="4"/>
        <v>0.60068259385665534</v>
      </c>
      <c r="K37" s="34">
        <f t="shared" si="5"/>
        <v>0.60391363022941968</v>
      </c>
      <c r="L37" s="47">
        <f t="shared" si="6"/>
        <v>-3.2310363727643399E-3</v>
      </c>
    </row>
    <row r="38" spans="1:64" x14ac:dyDescent="0.4">
      <c r="A38" s="27" t="s">
        <v>153</v>
      </c>
      <c r="B38" s="154">
        <v>331</v>
      </c>
      <c r="C38" s="154">
        <v>251</v>
      </c>
      <c r="D38" s="24">
        <f t="shared" ref="D38:D60" si="8">+B38/C38</f>
        <v>1.3187250996015936</v>
      </c>
      <c r="E38" s="25">
        <f t="shared" ref="E38:E60" si="9">+B38-C38</f>
        <v>80</v>
      </c>
      <c r="F38" s="154">
        <v>390</v>
      </c>
      <c r="G38" s="154">
        <v>312</v>
      </c>
      <c r="H38" s="24">
        <f t="shared" si="2"/>
        <v>1.25</v>
      </c>
      <c r="I38" s="25">
        <f t="shared" si="7"/>
        <v>78</v>
      </c>
      <c r="J38" s="24">
        <f t="shared" ref="J38:J60" si="10">+B38/F38</f>
        <v>0.8487179487179487</v>
      </c>
      <c r="K38" s="24">
        <f t="shared" ref="K38:K60" si="11">+C38/G38</f>
        <v>0.80448717948717952</v>
      </c>
      <c r="L38" s="23">
        <f t="shared" ref="L38:L60" si="12">+J38-K38</f>
        <v>4.4230769230769185E-2</v>
      </c>
    </row>
    <row r="39" spans="1:64" s="18" customFormat="1" x14ac:dyDescent="0.4">
      <c r="A39" s="55" t="s">
        <v>96</v>
      </c>
      <c r="B39" s="121">
        <f>SUM(B40:B60)</f>
        <v>97018</v>
      </c>
      <c r="C39" s="121">
        <f>SUM(C40:C60)</f>
        <v>87584</v>
      </c>
      <c r="D39" s="54">
        <f t="shared" si="8"/>
        <v>1.1077137376689807</v>
      </c>
      <c r="E39" s="68">
        <f t="shared" si="9"/>
        <v>9434</v>
      </c>
      <c r="F39" s="121">
        <f>SUM(F40:F60)</f>
        <v>119739</v>
      </c>
      <c r="G39" s="121">
        <f>SUM(G40:G60)</f>
        <v>114504</v>
      </c>
      <c r="H39" s="54">
        <f t="shared" si="2"/>
        <v>1.0457189268497171</v>
      </c>
      <c r="I39" s="68">
        <f t="shared" si="7"/>
        <v>5235</v>
      </c>
      <c r="J39" s="54">
        <f t="shared" si="10"/>
        <v>0.81024561755150781</v>
      </c>
      <c r="K39" s="54">
        <f t="shared" si="11"/>
        <v>0.76489904282819809</v>
      </c>
      <c r="L39" s="63">
        <f t="shared" si="12"/>
        <v>4.5346574723309718E-2</v>
      </c>
    </row>
    <row r="40" spans="1:64" x14ac:dyDescent="0.4">
      <c r="A40" s="27" t="s">
        <v>83</v>
      </c>
      <c r="B40" s="162">
        <v>40612</v>
      </c>
      <c r="C40" s="162">
        <v>36745</v>
      </c>
      <c r="D40" s="28">
        <f t="shared" si="8"/>
        <v>1.1052388080010886</v>
      </c>
      <c r="E40" s="32">
        <f t="shared" si="9"/>
        <v>3867</v>
      </c>
      <c r="F40" s="162">
        <v>44945</v>
      </c>
      <c r="G40" s="154">
        <v>41882</v>
      </c>
      <c r="H40" s="31">
        <f t="shared" si="2"/>
        <v>1.0731340432644094</v>
      </c>
      <c r="I40" s="37">
        <f t="shared" si="7"/>
        <v>3063</v>
      </c>
      <c r="J40" s="24">
        <f t="shared" si="10"/>
        <v>0.90359328067638223</v>
      </c>
      <c r="K40" s="24">
        <f t="shared" si="11"/>
        <v>0.87734587651019535</v>
      </c>
      <c r="L40" s="35">
        <f t="shared" si="12"/>
        <v>2.6247404166186872E-2</v>
      </c>
    </row>
    <row r="41" spans="1:64" x14ac:dyDescent="0.4">
      <c r="A41" s="27" t="s">
        <v>176</v>
      </c>
      <c r="B41" s="158">
        <v>1681</v>
      </c>
      <c r="C41" s="170">
        <v>0</v>
      </c>
      <c r="D41" s="34" t="e">
        <f t="shared" si="8"/>
        <v>#DIV/0!</v>
      </c>
      <c r="E41" s="32">
        <f t="shared" si="9"/>
        <v>1681</v>
      </c>
      <c r="F41" s="170">
        <v>2154</v>
      </c>
      <c r="G41" s="169">
        <v>0</v>
      </c>
      <c r="H41" s="39">
        <v>0</v>
      </c>
      <c r="I41" s="37">
        <f t="shared" si="7"/>
        <v>2154</v>
      </c>
      <c r="J41" s="24">
        <f t="shared" si="10"/>
        <v>0.78040854224698231</v>
      </c>
      <c r="K41" s="24" t="e">
        <f t="shared" si="11"/>
        <v>#DIV/0!</v>
      </c>
      <c r="L41" s="35" t="e">
        <f t="shared" si="12"/>
        <v>#DIV/0!</v>
      </c>
    </row>
    <row r="42" spans="1:64" x14ac:dyDescent="0.4">
      <c r="A42" s="27" t="s">
        <v>151</v>
      </c>
      <c r="B42" s="154">
        <v>6378</v>
      </c>
      <c r="C42" s="169">
        <v>6423</v>
      </c>
      <c r="D42" s="34">
        <f t="shared" si="8"/>
        <v>0.99299392807099485</v>
      </c>
      <c r="E42" s="32">
        <f t="shared" si="9"/>
        <v>-45</v>
      </c>
      <c r="F42" s="169">
        <v>6940</v>
      </c>
      <c r="G42" s="169">
        <v>8536</v>
      </c>
      <c r="H42" s="39">
        <f t="shared" ref="H42:H60" si="13">+F42/G42</f>
        <v>0.81302717900656041</v>
      </c>
      <c r="I42" s="37">
        <f t="shared" si="7"/>
        <v>-1596</v>
      </c>
      <c r="J42" s="24">
        <f t="shared" si="10"/>
        <v>0.91902017291066285</v>
      </c>
      <c r="K42" s="24">
        <f t="shared" si="11"/>
        <v>0.75246016869728205</v>
      </c>
      <c r="L42" s="35">
        <f t="shared" si="12"/>
        <v>0.1665600042133808</v>
      </c>
    </row>
    <row r="43" spans="1:64" x14ac:dyDescent="0.4">
      <c r="A43" s="33" t="s">
        <v>215</v>
      </c>
      <c r="B43" s="154">
        <v>6732</v>
      </c>
      <c r="C43" s="169">
        <v>8156</v>
      </c>
      <c r="D43" s="36">
        <f t="shared" si="8"/>
        <v>0.82540461010299171</v>
      </c>
      <c r="E43" s="37">
        <f t="shared" si="9"/>
        <v>-1424</v>
      </c>
      <c r="F43" s="172">
        <v>11620</v>
      </c>
      <c r="G43" s="172">
        <v>10335</v>
      </c>
      <c r="H43" s="39">
        <f t="shared" si="13"/>
        <v>1.1243347847121432</v>
      </c>
      <c r="I43" s="42">
        <f t="shared" si="7"/>
        <v>1285</v>
      </c>
      <c r="J43" s="36">
        <f t="shared" si="10"/>
        <v>0.57934595524956967</v>
      </c>
      <c r="K43" s="36">
        <f t="shared" si="11"/>
        <v>0.78916303821964195</v>
      </c>
      <c r="L43" s="44">
        <f t="shared" si="12"/>
        <v>-0.20981708297007229</v>
      </c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</row>
    <row r="44" spans="1:64" s="43" customFormat="1" x14ac:dyDescent="0.4">
      <c r="A44" s="33" t="s">
        <v>149</v>
      </c>
      <c r="B44" s="170">
        <v>5211</v>
      </c>
      <c r="C44" s="171">
        <v>3426</v>
      </c>
      <c r="D44" s="36">
        <f t="shared" si="8"/>
        <v>1.521015761821366</v>
      </c>
      <c r="E44" s="37">
        <f t="shared" si="9"/>
        <v>1785</v>
      </c>
      <c r="F44" s="169">
        <v>7240</v>
      </c>
      <c r="G44" s="169">
        <v>6331</v>
      </c>
      <c r="H44" s="39">
        <f t="shared" si="13"/>
        <v>1.1435792133944085</v>
      </c>
      <c r="I44" s="42">
        <f t="shared" si="7"/>
        <v>909</v>
      </c>
      <c r="J44" s="36">
        <f t="shared" si="10"/>
        <v>0.71975138121546967</v>
      </c>
      <c r="K44" s="45">
        <f t="shared" si="11"/>
        <v>0.541146738271995</v>
      </c>
      <c r="L44" s="44">
        <f t="shared" si="12"/>
        <v>0.17860464294347467</v>
      </c>
    </row>
    <row r="45" spans="1:64" x14ac:dyDescent="0.4">
      <c r="A45" s="27" t="s">
        <v>81</v>
      </c>
      <c r="B45" s="158">
        <v>15027</v>
      </c>
      <c r="C45" s="169">
        <v>10565</v>
      </c>
      <c r="D45" s="38">
        <f t="shared" si="8"/>
        <v>1.4223379081874112</v>
      </c>
      <c r="E45" s="41">
        <f t="shared" si="9"/>
        <v>4462</v>
      </c>
      <c r="F45" s="170">
        <v>20620</v>
      </c>
      <c r="G45" s="170">
        <v>16738</v>
      </c>
      <c r="H45" s="36">
        <f t="shared" si="13"/>
        <v>1.2319273509379853</v>
      </c>
      <c r="I45" s="37">
        <f t="shared" si="7"/>
        <v>3882</v>
      </c>
      <c r="J45" s="38">
        <f t="shared" si="10"/>
        <v>0.7287584869059166</v>
      </c>
      <c r="K45" s="36">
        <f t="shared" si="11"/>
        <v>0.63119847054606282</v>
      </c>
      <c r="L45" s="35">
        <f t="shared" si="12"/>
        <v>9.7560016359853785E-2</v>
      </c>
    </row>
    <row r="46" spans="1:64" x14ac:dyDescent="0.4">
      <c r="A46" s="27" t="s">
        <v>82</v>
      </c>
      <c r="B46" s="154">
        <v>9564</v>
      </c>
      <c r="C46" s="169">
        <v>6456</v>
      </c>
      <c r="D46" s="38">
        <f t="shared" si="8"/>
        <v>1.4814126394052045</v>
      </c>
      <c r="E46" s="42">
        <f t="shared" si="9"/>
        <v>3108</v>
      </c>
      <c r="F46" s="169">
        <v>11335</v>
      </c>
      <c r="G46" s="169">
        <v>9027</v>
      </c>
      <c r="H46" s="36">
        <f t="shared" si="13"/>
        <v>1.2556774122078209</v>
      </c>
      <c r="I46" s="37">
        <f t="shared" si="7"/>
        <v>2308</v>
      </c>
      <c r="J46" s="36">
        <f t="shared" si="10"/>
        <v>0.84375827084252319</v>
      </c>
      <c r="K46" s="36">
        <f t="shared" si="11"/>
        <v>0.7151877700232635</v>
      </c>
      <c r="L46" s="35">
        <f t="shared" si="12"/>
        <v>0.12857050081925969</v>
      </c>
    </row>
    <row r="47" spans="1:64" x14ac:dyDescent="0.4">
      <c r="A47" s="27" t="s">
        <v>80</v>
      </c>
      <c r="B47" s="216">
        <v>1805</v>
      </c>
      <c r="C47" s="154">
        <v>1714</v>
      </c>
      <c r="D47" s="38">
        <f t="shared" si="8"/>
        <v>1.0530921820303385</v>
      </c>
      <c r="E47" s="37">
        <f t="shared" si="9"/>
        <v>91</v>
      </c>
      <c r="F47" s="169">
        <v>2790</v>
      </c>
      <c r="G47" s="169">
        <v>2511</v>
      </c>
      <c r="H47" s="31">
        <f t="shared" si="13"/>
        <v>1.1111111111111112</v>
      </c>
      <c r="I47" s="25">
        <f t="shared" si="7"/>
        <v>279</v>
      </c>
      <c r="J47" s="24">
        <f t="shared" si="10"/>
        <v>0.6469534050179212</v>
      </c>
      <c r="K47" s="36">
        <f t="shared" si="11"/>
        <v>0.6825965750696934</v>
      </c>
      <c r="L47" s="35">
        <f t="shared" si="12"/>
        <v>-3.5643170051772199E-2</v>
      </c>
    </row>
    <row r="48" spans="1:64" x14ac:dyDescent="0.4">
      <c r="A48" s="27" t="s">
        <v>148</v>
      </c>
      <c r="B48" s="180">
        <v>0</v>
      </c>
      <c r="C48" s="158">
        <v>0</v>
      </c>
      <c r="D48" s="34" t="e">
        <f t="shared" si="8"/>
        <v>#DIV/0!</v>
      </c>
      <c r="E48" s="32">
        <f t="shared" si="9"/>
        <v>0</v>
      </c>
      <c r="F48" s="154">
        <v>0</v>
      </c>
      <c r="G48" s="169">
        <v>0</v>
      </c>
      <c r="H48" s="31" t="e">
        <f t="shared" si="13"/>
        <v>#DIV/0!</v>
      </c>
      <c r="I48" s="25">
        <f t="shared" si="7"/>
        <v>0</v>
      </c>
      <c r="J48" s="24" t="e">
        <f t="shared" si="10"/>
        <v>#DIV/0!</v>
      </c>
      <c r="K48" s="24" t="e">
        <f t="shared" si="11"/>
        <v>#DIV/0!</v>
      </c>
      <c r="L48" s="23" t="e">
        <f t="shared" si="12"/>
        <v>#DIV/0!</v>
      </c>
    </row>
    <row r="49" spans="1:12" x14ac:dyDescent="0.4">
      <c r="A49" s="27" t="s">
        <v>79</v>
      </c>
      <c r="B49" s="154">
        <v>2644</v>
      </c>
      <c r="C49" s="154">
        <v>2357</v>
      </c>
      <c r="D49" s="34">
        <f t="shared" si="8"/>
        <v>1.1217649554518456</v>
      </c>
      <c r="E49" s="32">
        <f t="shared" si="9"/>
        <v>287</v>
      </c>
      <c r="F49" s="154">
        <v>2790</v>
      </c>
      <c r="G49" s="154">
        <v>2790</v>
      </c>
      <c r="H49" s="31">
        <f t="shared" si="13"/>
        <v>1</v>
      </c>
      <c r="I49" s="25">
        <f t="shared" si="7"/>
        <v>0</v>
      </c>
      <c r="J49" s="24">
        <f t="shared" si="10"/>
        <v>0.94767025089605739</v>
      </c>
      <c r="K49" s="24">
        <f t="shared" si="11"/>
        <v>0.84480286738351251</v>
      </c>
      <c r="L49" s="23">
        <f t="shared" si="12"/>
        <v>0.10286738351254487</v>
      </c>
    </row>
    <row r="50" spans="1:12" x14ac:dyDescent="0.4">
      <c r="A50" s="33" t="s">
        <v>78</v>
      </c>
      <c r="B50" s="156">
        <v>1920</v>
      </c>
      <c r="C50" s="156">
        <v>1372</v>
      </c>
      <c r="D50" s="34">
        <f t="shared" si="8"/>
        <v>1.3994169096209912</v>
      </c>
      <c r="E50" s="32">
        <f t="shared" si="9"/>
        <v>548</v>
      </c>
      <c r="F50" s="156">
        <v>2790</v>
      </c>
      <c r="G50" s="156">
        <v>2511</v>
      </c>
      <c r="H50" s="31">
        <f t="shared" si="13"/>
        <v>1.1111111111111112</v>
      </c>
      <c r="I50" s="25">
        <f t="shared" si="7"/>
        <v>279</v>
      </c>
      <c r="J50" s="24">
        <f t="shared" si="10"/>
        <v>0.68817204301075274</v>
      </c>
      <c r="K50" s="31">
        <f t="shared" si="11"/>
        <v>0.5463958582238152</v>
      </c>
      <c r="L50" s="30">
        <f t="shared" si="12"/>
        <v>0.14177618478693754</v>
      </c>
    </row>
    <row r="51" spans="1:12" x14ac:dyDescent="0.4">
      <c r="A51" s="27" t="s">
        <v>95</v>
      </c>
      <c r="B51" s="154">
        <v>0</v>
      </c>
      <c r="C51" s="154">
        <v>969</v>
      </c>
      <c r="D51" s="34">
        <f t="shared" si="8"/>
        <v>0</v>
      </c>
      <c r="E51" s="25">
        <f t="shared" si="9"/>
        <v>-969</v>
      </c>
      <c r="F51" s="154">
        <v>0</v>
      </c>
      <c r="G51" s="154">
        <v>1494</v>
      </c>
      <c r="H51" s="31">
        <f t="shared" si="13"/>
        <v>0</v>
      </c>
      <c r="I51" s="25">
        <f t="shared" si="7"/>
        <v>-1494</v>
      </c>
      <c r="J51" s="24" t="e">
        <f t="shared" si="10"/>
        <v>#DIV/0!</v>
      </c>
      <c r="K51" s="24">
        <f t="shared" si="11"/>
        <v>0.64859437751004012</v>
      </c>
      <c r="L51" s="23" t="e">
        <f t="shared" si="12"/>
        <v>#DIV/0!</v>
      </c>
    </row>
    <row r="52" spans="1:12" x14ac:dyDescent="0.4">
      <c r="A52" s="27" t="s">
        <v>94</v>
      </c>
      <c r="B52" s="154">
        <v>0</v>
      </c>
      <c r="C52" s="154">
        <v>0</v>
      </c>
      <c r="D52" s="34" t="e">
        <f t="shared" si="8"/>
        <v>#DIV/0!</v>
      </c>
      <c r="E52" s="25">
        <f t="shared" si="9"/>
        <v>0</v>
      </c>
      <c r="F52" s="154">
        <v>0</v>
      </c>
      <c r="G52" s="154">
        <v>0</v>
      </c>
      <c r="H52" s="24" t="e">
        <f t="shared" si="13"/>
        <v>#DIV/0!</v>
      </c>
      <c r="I52" s="25">
        <f t="shared" si="7"/>
        <v>0</v>
      </c>
      <c r="J52" s="24" t="e">
        <f t="shared" si="10"/>
        <v>#DIV/0!</v>
      </c>
      <c r="K52" s="24" t="e">
        <f t="shared" si="11"/>
        <v>#DIV/0!</v>
      </c>
      <c r="L52" s="23" t="e">
        <f t="shared" si="12"/>
        <v>#DIV/0!</v>
      </c>
    </row>
    <row r="53" spans="1:12" x14ac:dyDescent="0.4">
      <c r="A53" s="27" t="s">
        <v>75</v>
      </c>
      <c r="B53" s="154">
        <v>3163</v>
      </c>
      <c r="C53" s="154">
        <v>2467</v>
      </c>
      <c r="D53" s="34">
        <f t="shared" si="8"/>
        <v>1.2821240372922578</v>
      </c>
      <c r="E53" s="25">
        <f t="shared" si="9"/>
        <v>696</v>
      </c>
      <c r="F53" s="154">
        <v>3754</v>
      </c>
      <c r="G53" s="154">
        <v>3723</v>
      </c>
      <c r="H53" s="24">
        <f t="shared" si="13"/>
        <v>1.0083266183185604</v>
      </c>
      <c r="I53" s="25">
        <f t="shared" si="7"/>
        <v>31</v>
      </c>
      <c r="J53" s="24">
        <f t="shared" si="10"/>
        <v>0.84256792754395315</v>
      </c>
      <c r="K53" s="24">
        <f t="shared" si="11"/>
        <v>0.66263765780284711</v>
      </c>
      <c r="L53" s="23">
        <f t="shared" si="12"/>
        <v>0.17993026974110604</v>
      </c>
    </row>
    <row r="54" spans="1:12" x14ac:dyDescent="0.4">
      <c r="A54" s="27" t="s">
        <v>77</v>
      </c>
      <c r="B54" s="154">
        <v>980</v>
      </c>
      <c r="C54" s="154">
        <v>918</v>
      </c>
      <c r="D54" s="34">
        <f t="shared" si="8"/>
        <v>1.0675381263616557</v>
      </c>
      <c r="E54" s="25">
        <f t="shared" si="9"/>
        <v>62</v>
      </c>
      <c r="F54" s="154">
        <v>1267</v>
      </c>
      <c r="G54" s="154">
        <v>1134</v>
      </c>
      <c r="H54" s="24">
        <f t="shared" si="13"/>
        <v>1.117283950617284</v>
      </c>
      <c r="I54" s="25">
        <f t="shared" si="7"/>
        <v>133</v>
      </c>
      <c r="J54" s="24">
        <f t="shared" si="10"/>
        <v>0.77348066298342544</v>
      </c>
      <c r="K54" s="24">
        <f t="shared" si="11"/>
        <v>0.80952380952380953</v>
      </c>
      <c r="L54" s="23">
        <f t="shared" si="12"/>
        <v>-3.6043146540384097E-2</v>
      </c>
    </row>
    <row r="55" spans="1:12" x14ac:dyDescent="0.4">
      <c r="A55" s="27" t="s">
        <v>76</v>
      </c>
      <c r="B55" s="154">
        <v>1301</v>
      </c>
      <c r="C55" s="154">
        <v>994</v>
      </c>
      <c r="D55" s="34">
        <f t="shared" si="8"/>
        <v>1.3088531187122736</v>
      </c>
      <c r="E55" s="25">
        <f t="shared" si="9"/>
        <v>307</v>
      </c>
      <c r="F55" s="154">
        <v>1494</v>
      </c>
      <c r="G55" s="154">
        <v>1260</v>
      </c>
      <c r="H55" s="24">
        <f t="shared" si="13"/>
        <v>1.1857142857142857</v>
      </c>
      <c r="I55" s="25">
        <f t="shared" si="7"/>
        <v>234</v>
      </c>
      <c r="J55" s="24">
        <f t="shared" si="10"/>
        <v>0.87081659973226233</v>
      </c>
      <c r="K55" s="24">
        <f t="shared" si="11"/>
        <v>0.78888888888888886</v>
      </c>
      <c r="L55" s="23">
        <f t="shared" si="12"/>
        <v>8.1927710843373469E-2</v>
      </c>
    </row>
    <row r="56" spans="1:12" x14ac:dyDescent="0.4">
      <c r="A56" s="27" t="s">
        <v>146</v>
      </c>
      <c r="B56" s="154">
        <v>0</v>
      </c>
      <c r="C56" s="154">
        <v>721</v>
      </c>
      <c r="D56" s="34">
        <f t="shared" si="8"/>
        <v>0</v>
      </c>
      <c r="E56" s="25">
        <f t="shared" si="9"/>
        <v>-721</v>
      </c>
      <c r="F56" s="154">
        <v>0</v>
      </c>
      <c r="G56" s="154">
        <v>1134</v>
      </c>
      <c r="H56" s="24">
        <f t="shared" si="13"/>
        <v>0</v>
      </c>
      <c r="I56" s="25">
        <f t="shared" si="7"/>
        <v>-1134</v>
      </c>
      <c r="J56" s="24" t="e">
        <f t="shared" si="10"/>
        <v>#DIV/0!</v>
      </c>
      <c r="K56" s="24">
        <f t="shared" si="11"/>
        <v>0.63580246913580252</v>
      </c>
      <c r="L56" s="23" t="e">
        <f t="shared" si="12"/>
        <v>#DIV/0!</v>
      </c>
    </row>
    <row r="57" spans="1:12" x14ac:dyDescent="0.4">
      <c r="A57" s="27" t="s">
        <v>145</v>
      </c>
      <c r="B57" s="154">
        <v>0</v>
      </c>
      <c r="C57" s="154">
        <v>1000</v>
      </c>
      <c r="D57" s="34">
        <f t="shared" si="8"/>
        <v>0</v>
      </c>
      <c r="E57" s="25">
        <f t="shared" si="9"/>
        <v>-1000</v>
      </c>
      <c r="F57" s="154">
        <v>0</v>
      </c>
      <c r="G57" s="154">
        <v>1260</v>
      </c>
      <c r="H57" s="24">
        <f t="shared" si="13"/>
        <v>0</v>
      </c>
      <c r="I57" s="25">
        <f t="shared" si="7"/>
        <v>-1260</v>
      </c>
      <c r="J57" s="24" t="e">
        <f t="shared" si="10"/>
        <v>#DIV/0!</v>
      </c>
      <c r="K57" s="24">
        <f t="shared" si="11"/>
        <v>0.79365079365079361</v>
      </c>
      <c r="L57" s="23" t="e">
        <f t="shared" si="12"/>
        <v>#DIV/0!</v>
      </c>
    </row>
    <row r="58" spans="1:12" x14ac:dyDescent="0.4">
      <c r="A58" s="27" t="s">
        <v>144</v>
      </c>
      <c r="B58" s="154">
        <v>0</v>
      </c>
      <c r="C58" s="154">
        <v>1046</v>
      </c>
      <c r="D58" s="34">
        <f t="shared" si="8"/>
        <v>0</v>
      </c>
      <c r="E58" s="25">
        <f t="shared" si="9"/>
        <v>-1046</v>
      </c>
      <c r="F58" s="154">
        <v>0</v>
      </c>
      <c r="G58" s="154">
        <v>1318</v>
      </c>
      <c r="H58" s="24">
        <f t="shared" si="13"/>
        <v>0</v>
      </c>
      <c r="I58" s="25">
        <f t="shared" si="7"/>
        <v>-1318</v>
      </c>
      <c r="J58" s="24" t="e">
        <f t="shared" si="10"/>
        <v>#DIV/0!</v>
      </c>
      <c r="K58" s="24">
        <f t="shared" si="11"/>
        <v>0.79362670713201822</v>
      </c>
      <c r="L58" s="23" t="e">
        <f t="shared" si="12"/>
        <v>#DIV/0!</v>
      </c>
    </row>
    <row r="59" spans="1:12" x14ac:dyDescent="0.4">
      <c r="A59" s="27" t="s">
        <v>143</v>
      </c>
      <c r="B59" s="154">
        <v>0</v>
      </c>
      <c r="C59" s="154">
        <v>1127</v>
      </c>
      <c r="D59" s="34">
        <f t="shared" si="8"/>
        <v>0</v>
      </c>
      <c r="E59" s="25">
        <f t="shared" si="9"/>
        <v>-1127</v>
      </c>
      <c r="F59" s="154">
        <v>0</v>
      </c>
      <c r="G59" s="154">
        <v>1260</v>
      </c>
      <c r="H59" s="24">
        <f t="shared" si="13"/>
        <v>0</v>
      </c>
      <c r="I59" s="25">
        <f t="shared" si="7"/>
        <v>-1260</v>
      </c>
      <c r="J59" s="24" t="e">
        <f t="shared" si="10"/>
        <v>#DIV/0!</v>
      </c>
      <c r="K59" s="24">
        <f t="shared" si="11"/>
        <v>0.89444444444444449</v>
      </c>
      <c r="L59" s="23" t="e">
        <f t="shared" si="12"/>
        <v>#DIV/0!</v>
      </c>
    </row>
    <row r="60" spans="1:12" x14ac:dyDescent="0.4">
      <c r="A60" s="22" t="s">
        <v>142</v>
      </c>
      <c r="B60" s="179">
        <v>0</v>
      </c>
      <c r="C60" s="179">
        <v>1128</v>
      </c>
      <c r="D60" s="215">
        <f t="shared" si="8"/>
        <v>0</v>
      </c>
      <c r="E60" s="21">
        <f t="shared" si="9"/>
        <v>-1128</v>
      </c>
      <c r="F60" s="179">
        <v>0</v>
      </c>
      <c r="G60" s="179">
        <v>1260</v>
      </c>
      <c r="H60" s="20">
        <f t="shared" si="13"/>
        <v>0</v>
      </c>
      <c r="I60" s="21">
        <f t="shared" si="7"/>
        <v>-1260</v>
      </c>
      <c r="J60" s="20" t="e">
        <f t="shared" si="10"/>
        <v>#DIV/0!</v>
      </c>
      <c r="K60" s="20">
        <f t="shared" si="11"/>
        <v>0.89523809523809528</v>
      </c>
      <c r="L60" s="214" t="e">
        <f t="shared" si="12"/>
        <v>#DIV/0!</v>
      </c>
    </row>
    <row r="61" spans="1:12" x14ac:dyDescent="0.4">
      <c r="A61" s="55" t="s">
        <v>93</v>
      </c>
      <c r="B61" s="120"/>
      <c r="C61" s="120"/>
      <c r="D61" s="118"/>
      <c r="E61" s="119"/>
      <c r="F61" s="120"/>
      <c r="G61" s="120"/>
      <c r="H61" s="118"/>
      <c r="I61" s="119"/>
      <c r="J61" s="118"/>
      <c r="K61" s="118"/>
      <c r="L61" s="117"/>
    </row>
    <row r="62" spans="1:12" x14ac:dyDescent="0.4">
      <c r="A62" s="99" t="s">
        <v>209</v>
      </c>
      <c r="B62" s="168"/>
      <c r="C62" s="167"/>
      <c r="D62" s="116"/>
      <c r="E62" s="115"/>
      <c r="F62" s="168"/>
      <c r="G62" s="167"/>
      <c r="H62" s="116"/>
      <c r="I62" s="115"/>
      <c r="J62" s="114"/>
      <c r="K62" s="114"/>
      <c r="L62" s="113"/>
    </row>
    <row r="63" spans="1:12" x14ac:dyDescent="0.4">
      <c r="A63" s="22" t="s">
        <v>208</v>
      </c>
      <c r="B63" s="166"/>
      <c r="C63" s="165"/>
      <c r="D63" s="112"/>
      <c r="E63" s="111"/>
      <c r="F63" s="166"/>
      <c r="G63" s="165"/>
      <c r="H63" s="112"/>
      <c r="I63" s="111"/>
      <c r="J63" s="110"/>
      <c r="K63" s="110"/>
      <c r="L63" s="109"/>
    </row>
    <row r="64" spans="1:12" x14ac:dyDescent="0.4">
      <c r="C64" s="16"/>
      <c r="E64" s="17"/>
      <c r="G64" s="16"/>
      <c r="I64" s="17"/>
      <c r="K64" s="16"/>
    </row>
    <row r="65" spans="3:11" x14ac:dyDescent="0.4">
      <c r="C65" s="16"/>
      <c r="E65" s="17"/>
      <c r="G65" s="16"/>
      <c r="I65" s="17"/>
      <c r="K65" s="16"/>
    </row>
    <row r="66" spans="3:11" x14ac:dyDescent="0.4">
      <c r="C66" s="16"/>
      <c r="E66" s="17"/>
      <c r="G66" s="16"/>
      <c r="I66" s="17"/>
      <c r="K66" s="16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9'!A1" display="'h19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2007年8月上旬航空旅客輸送実績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65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.75" style="19" customWidth="1"/>
    <col min="2" max="3" width="11.25" style="50" customWidth="1"/>
    <col min="4" max="5" width="11.25" style="19" customWidth="1"/>
    <col min="6" max="7" width="11.25" style="50" customWidth="1"/>
    <col min="8" max="9" width="11.25" style="19" customWidth="1"/>
    <col min="10" max="11" width="11.25" style="50" customWidth="1"/>
    <col min="12" max="12" width="11.25" style="19" customWidth="1"/>
    <col min="13" max="13" width="9" style="19" bestFit="1" customWidth="1"/>
    <col min="14" max="14" width="6.5" style="19" bestFit="1" customWidth="1"/>
    <col min="15" max="16384" width="15.75" style="19"/>
  </cols>
  <sheetData>
    <row r="1" spans="1:46" s="1" customFormat="1" ht="17.25" customHeight="1" x14ac:dyDescent="0.4">
      <c r="A1" s="266" t="str">
        <f>'h19'!A1</f>
        <v>平成19年度</v>
      </c>
      <c r="B1" s="267"/>
      <c r="C1" s="267"/>
      <c r="D1" s="267"/>
      <c r="E1" s="268" t="str">
        <f ca="1">RIGHT(CELL("filename",$A$1),LEN(CELL("filename",$A$1))-FIND("]",CELL("filename",$A$1)))</f>
        <v>４月(月間)</v>
      </c>
      <c r="F1" s="269" t="s">
        <v>70</v>
      </c>
      <c r="G1" s="270"/>
      <c r="H1" s="270"/>
      <c r="I1" s="271"/>
      <c r="J1" s="270"/>
      <c r="K1" s="270"/>
      <c r="L1" s="271"/>
      <c r="M1" s="258"/>
      <c r="N1" s="258"/>
      <c r="O1" s="258"/>
      <c r="P1" s="258"/>
      <c r="Q1" s="258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</row>
    <row r="2" spans="1:46" x14ac:dyDescent="0.4">
      <c r="A2" s="240"/>
      <c r="B2" s="260" t="s">
        <v>89</v>
      </c>
      <c r="C2" s="261"/>
      <c r="D2" s="261"/>
      <c r="E2" s="262"/>
      <c r="F2" s="260" t="s">
        <v>175</v>
      </c>
      <c r="G2" s="261"/>
      <c r="H2" s="261"/>
      <c r="I2" s="262"/>
      <c r="J2" s="260" t="s">
        <v>174</v>
      </c>
      <c r="K2" s="261"/>
      <c r="L2" s="262"/>
    </row>
    <row r="3" spans="1:46" x14ac:dyDescent="0.4">
      <c r="A3" s="232"/>
      <c r="B3" s="235"/>
      <c r="C3" s="236"/>
      <c r="D3" s="236"/>
      <c r="E3" s="237"/>
      <c r="F3" s="235"/>
      <c r="G3" s="236"/>
      <c r="H3" s="236"/>
      <c r="I3" s="237"/>
      <c r="J3" s="235"/>
      <c r="K3" s="236"/>
      <c r="L3" s="237"/>
    </row>
    <row r="4" spans="1:46" x14ac:dyDescent="0.4">
      <c r="A4" s="232"/>
      <c r="B4" s="233" t="s">
        <v>98</v>
      </c>
      <c r="C4" s="233" t="s">
        <v>173</v>
      </c>
      <c r="D4" s="232" t="s">
        <v>88</v>
      </c>
      <c r="E4" s="232"/>
      <c r="F4" s="238" t="s">
        <v>98</v>
      </c>
      <c r="G4" s="238" t="s">
        <v>173</v>
      </c>
      <c r="H4" s="232" t="s">
        <v>88</v>
      </c>
      <c r="I4" s="232"/>
      <c r="J4" s="238" t="s">
        <v>98</v>
      </c>
      <c r="K4" s="238" t="s">
        <v>173</v>
      </c>
      <c r="L4" s="239" t="s">
        <v>86</v>
      </c>
    </row>
    <row r="5" spans="1:46" s="53" customFormat="1" x14ac:dyDescent="0.4">
      <c r="A5" s="232"/>
      <c r="B5" s="234"/>
      <c r="C5" s="234"/>
      <c r="D5" s="108" t="s">
        <v>87</v>
      </c>
      <c r="E5" s="108" t="s">
        <v>86</v>
      </c>
      <c r="F5" s="238"/>
      <c r="G5" s="238"/>
      <c r="H5" s="108" t="s">
        <v>87</v>
      </c>
      <c r="I5" s="108" t="s">
        <v>86</v>
      </c>
      <c r="J5" s="238"/>
      <c r="K5" s="238"/>
      <c r="L5" s="240"/>
    </row>
    <row r="6" spans="1:46" s="46" customFormat="1" x14ac:dyDescent="0.4">
      <c r="A6" s="200" t="s">
        <v>97</v>
      </c>
      <c r="B6" s="100">
        <v>510705</v>
      </c>
      <c r="C6" s="100">
        <v>490076</v>
      </c>
      <c r="D6" s="64">
        <v>1.0420934712167091</v>
      </c>
      <c r="E6" s="65">
        <v>20629</v>
      </c>
      <c r="F6" s="100">
        <v>732634</v>
      </c>
      <c r="G6" s="100">
        <v>705456</v>
      </c>
      <c r="H6" s="64">
        <v>1.0385254360300289</v>
      </c>
      <c r="I6" s="65">
        <v>27178</v>
      </c>
      <c r="J6" s="64">
        <v>0.69708067056674961</v>
      </c>
      <c r="K6" s="64">
        <v>0.69469392846612688</v>
      </c>
      <c r="L6" s="78">
        <v>2.3867421006227296E-3</v>
      </c>
    </row>
    <row r="7" spans="1:46" s="46" customFormat="1" x14ac:dyDescent="0.4">
      <c r="A7" s="200" t="s">
        <v>85</v>
      </c>
      <c r="B7" s="100">
        <v>244617</v>
      </c>
      <c r="C7" s="100">
        <v>244344</v>
      </c>
      <c r="D7" s="64">
        <v>1.00111727728121</v>
      </c>
      <c r="E7" s="65">
        <v>273</v>
      </c>
      <c r="F7" s="100">
        <v>340911</v>
      </c>
      <c r="G7" s="100">
        <v>350962</v>
      </c>
      <c r="H7" s="64">
        <v>0.97136157190806982</v>
      </c>
      <c r="I7" s="65">
        <v>-10051</v>
      </c>
      <c r="J7" s="64">
        <v>0.71753918178058207</v>
      </c>
      <c r="K7" s="64">
        <v>0.6962121255292596</v>
      </c>
      <c r="L7" s="78">
        <v>2.1327056251322474E-2</v>
      </c>
    </row>
    <row r="8" spans="1:46" x14ac:dyDescent="0.4">
      <c r="A8" s="108" t="s">
        <v>92</v>
      </c>
      <c r="B8" s="106">
        <v>199134</v>
      </c>
      <c r="C8" s="106">
        <v>197175</v>
      </c>
      <c r="D8" s="76">
        <v>1.0099353366298973</v>
      </c>
      <c r="E8" s="62">
        <v>1959</v>
      </c>
      <c r="F8" s="106">
        <v>280163</v>
      </c>
      <c r="G8" s="106">
        <v>289392</v>
      </c>
      <c r="H8" s="76">
        <v>0.9681090009399016</v>
      </c>
      <c r="I8" s="62">
        <v>-9229</v>
      </c>
      <c r="J8" s="76">
        <v>0.71077908217716113</v>
      </c>
      <c r="K8" s="76">
        <v>0.68134226239840767</v>
      </c>
      <c r="L8" s="75">
        <v>2.9436819778753454E-2</v>
      </c>
    </row>
    <row r="9" spans="1:46" x14ac:dyDescent="0.4">
      <c r="A9" s="204" t="s">
        <v>83</v>
      </c>
      <c r="B9" s="105">
        <v>110198</v>
      </c>
      <c r="C9" s="105">
        <v>110307</v>
      </c>
      <c r="D9" s="70">
        <v>0.99901184874939941</v>
      </c>
      <c r="E9" s="71">
        <v>-109</v>
      </c>
      <c r="F9" s="105">
        <v>152515</v>
      </c>
      <c r="G9" s="105">
        <v>154439</v>
      </c>
      <c r="H9" s="70">
        <v>0.9875420068765014</v>
      </c>
      <c r="I9" s="71">
        <v>-1924</v>
      </c>
      <c r="J9" s="70">
        <v>0.72253876667868733</v>
      </c>
      <c r="K9" s="70">
        <v>0.71424316396765064</v>
      </c>
      <c r="L9" s="69">
        <v>8.295602711036687E-3</v>
      </c>
    </row>
    <row r="10" spans="1:46" x14ac:dyDescent="0.4">
      <c r="A10" s="202" t="s">
        <v>84</v>
      </c>
      <c r="B10" s="105">
        <v>13519</v>
      </c>
      <c r="C10" s="105">
        <v>12600</v>
      </c>
      <c r="D10" s="72">
        <v>1.0729365079365079</v>
      </c>
      <c r="E10" s="59">
        <v>919</v>
      </c>
      <c r="F10" s="105">
        <v>15000</v>
      </c>
      <c r="G10" s="105">
        <v>13644</v>
      </c>
      <c r="H10" s="72">
        <v>1.0993843447669305</v>
      </c>
      <c r="I10" s="59">
        <v>1356</v>
      </c>
      <c r="J10" s="72">
        <v>0.90126666666666666</v>
      </c>
      <c r="K10" s="72">
        <v>0.92348284960422167</v>
      </c>
      <c r="L10" s="77">
        <v>-2.2216182937555007E-2</v>
      </c>
    </row>
    <row r="11" spans="1:46" x14ac:dyDescent="0.4">
      <c r="A11" s="202" t="s">
        <v>172</v>
      </c>
      <c r="B11" s="105">
        <v>16298</v>
      </c>
      <c r="C11" s="105">
        <v>11606</v>
      </c>
      <c r="D11" s="72">
        <v>1.4042736515595382</v>
      </c>
      <c r="E11" s="59">
        <v>4692</v>
      </c>
      <c r="F11" s="105">
        <v>27438</v>
      </c>
      <c r="G11" s="105">
        <v>15669</v>
      </c>
      <c r="H11" s="72">
        <v>1.7511008998659774</v>
      </c>
      <c r="I11" s="59">
        <v>11769</v>
      </c>
      <c r="J11" s="72">
        <v>0.59399373132152489</v>
      </c>
      <c r="K11" s="72">
        <v>0.74069819388601699</v>
      </c>
      <c r="L11" s="77">
        <v>-0.1467044625644921</v>
      </c>
    </row>
    <row r="12" spans="1:46" x14ac:dyDescent="0.4">
      <c r="A12" s="202" t="s">
        <v>81</v>
      </c>
      <c r="B12" s="105">
        <v>18697</v>
      </c>
      <c r="C12" s="105">
        <v>18376</v>
      </c>
      <c r="D12" s="72">
        <v>1.017468437091859</v>
      </c>
      <c r="E12" s="59">
        <v>321</v>
      </c>
      <c r="F12" s="105">
        <v>23068</v>
      </c>
      <c r="G12" s="105">
        <v>27974</v>
      </c>
      <c r="H12" s="72">
        <v>0.82462286408808183</v>
      </c>
      <c r="I12" s="59">
        <v>-4906</v>
      </c>
      <c r="J12" s="72">
        <v>0.81051673313681294</v>
      </c>
      <c r="K12" s="72">
        <v>0.65689568885393579</v>
      </c>
      <c r="L12" s="77">
        <v>0.15362104428287715</v>
      </c>
    </row>
    <row r="13" spans="1:46" x14ac:dyDescent="0.4">
      <c r="A13" s="202" t="s">
        <v>82</v>
      </c>
      <c r="B13" s="105">
        <v>20503</v>
      </c>
      <c r="C13" s="105">
        <v>18463</v>
      </c>
      <c r="D13" s="72">
        <v>1.1104912527758219</v>
      </c>
      <c r="E13" s="59">
        <v>2040</v>
      </c>
      <c r="F13" s="105">
        <v>33140</v>
      </c>
      <c r="G13" s="105">
        <v>32686</v>
      </c>
      <c r="H13" s="72">
        <v>1.0138897387260601</v>
      </c>
      <c r="I13" s="59">
        <v>454</v>
      </c>
      <c r="J13" s="72">
        <v>0.61867833433916719</v>
      </c>
      <c r="K13" s="72">
        <v>0.56485957290583122</v>
      </c>
      <c r="L13" s="77">
        <v>5.3818761433335971E-2</v>
      </c>
    </row>
    <row r="14" spans="1:46" x14ac:dyDescent="0.4">
      <c r="A14" s="202" t="s">
        <v>171</v>
      </c>
      <c r="B14" s="105">
        <v>8317</v>
      </c>
      <c r="C14" s="105">
        <v>7977</v>
      </c>
      <c r="D14" s="72">
        <v>1.0426225398019306</v>
      </c>
      <c r="E14" s="59">
        <v>340</v>
      </c>
      <c r="F14" s="105">
        <v>14762</v>
      </c>
      <c r="G14" s="105">
        <v>12090</v>
      </c>
      <c r="H14" s="72">
        <v>1.2210090984284532</v>
      </c>
      <c r="I14" s="59">
        <v>2672</v>
      </c>
      <c r="J14" s="72">
        <v>0.56340604254166105</v>
      </c>
      <c r="K14" s="72">
        <v>0.6598014888337469</v>
      </c>
      <c r="L14" s="77">
        <v>-9.6395446292085851E-2</v>
      </c>
    </row>
    <row r="15" spans="1:46" x14ac:dyDescent="0.4">
      <c r="A15" s="205" t="s">
        <v>170</v>
      </c>
      <c r="B15" s="105">
        <v>0</v>
      </c>
      <c r="C15" s="105">
        <v>0</v>
      </c>
      <c r="D15" s="24" t="e">
        <v>#DIV/0!</v>
      </c>
      <c r="E15" s="25">
        <v>0</v>
      </c>
      <c r="F15" s="105">
        <v>0</v>
      </c>
      <c r="G15" s="105">
        <v>0</v>
      </c>
      <c r="H15" s="72" t="e">
        <v>#DIV/0!</v>
      </c>
      <c r="I15" s="59">
        <v>0</v>
      </c>
      <c r="J15" s="72" t="e">
        <v>#DIV/0!</v>
      </c>
      <c r="K15" s="72" t="e">
        <v>#DIV/0!</v>
      </c>
      <c r="L15" s="77" t="e">
        <v>#DIV/0!</v>
      </c>
    </row>
    <row r="16" spans="1:46" s="16" customFormat="1" x14ac:dyDescent="0.4">
      <c r="A16" s="33" t="s">
        <v>149</v>
      </c>
      <c r="B16" s="105">
        <v>11602</v>
      </c>
      <c r="C16" s="105">
        <v>16088</v>
      </c>
      <c r="D16" s="24">
        <v>0.72115862754848337</v>
      </c>
      <c r="E16" s="25">
        <v>-4486</v>
      </c>
      <c r="F16" s="105">
        <v>14240</v>
      </c>
      <c r="G16" s="105">
        <v>25060</v>
      </c>
      <c r="H16" s="24">
        <v>0.56823623304070237</v>
      </c>
      <c r="I16" s="37">
        <v>-10820</v>
      </c>
      <c r="J16" s="24">
        <v>0.81474719101123594</v>
      </c>
      <c r="K16" s="24">
        <v>0.64197924980047882</v>
      </c>
      <c r="L16" s="23">
        <v>0.17276794121075711</v>
      </c>
    </row>
    <row r="17" spans="1:12" s="16" customFormat="1" x14ac:dyDescent="0.4">
      <c r="A17" s="22" t="s">
        <v>169</v>
      </c>
      <c r="B17" s="105">
        <v>0</v>
      </c>
      <c r="C17" s="105">
        <v>1758</v>
      </c>
      <c r="D17" s="48">
        <v>0</v>
      </c>
      <c r="E17" s="51">
        <v>-1758</v>
      </c>
      <c r="F17" s="105">
        <v>0</v>
      </c>
      <c r="G17" s="105">
        <v>7830</v>
      </c>
      <c r="H17" s="48">
        <v>0</v>
      </c>
      <c r="I17" s="51">
        <v>-7830</v>
      </c>
      <c r="J17" s="48" t="e">
        <v>#DIV/0!</v>
      </c>
      <c r="K17" s="48">
        <v>0.22452107279693487</v>
      </c>
      <c r="L17" s="107" t="e">
        <v>#DIV/0!</v>
      </c>
    </row>
    <row r="18" spans="1:12" x14ac:dyDescent="0.4">
      <c r="A18" s="108" t="s">
        <v>91</v>
      </c>
      <c r="B18" s="106">
        <v>43771</v>
      </c>
      <c r="C18" s="106">
        <v>45502</v>
      </c>
      <c r="D18" s="76">
        <v>0.96195771614434533</v>
      </c>
      <c r="E18" s="62">
        <v>-1731</v>
      </c>
      <c r="F18" s="106">
        <v>58330</v>
      </c>
      <c r="G18" s="106">
        <v>59035</v>
      </c>
      <c r="H18" s="76">
        <v>0.98805793173541123</v>
      </c>
      <c r="I18" s="62">
        <v>-705</v>
      </c>
      <c r="J18" s="76">
        <v>0.75040288016458079</v>
      </c>
      <c r="K18" s="76">
        <v>0.77076310663165915</v>
      </c>
      <c r="L18" s="75">
        <v>-2.0360226467078357E-2</v>
      </c>
    </row>
    <row r="19" spans="1:12" x14ac:dyDescent="0.4">
      <c r="A19" s="204" t="s">
        <v>168</v>
      </c>
      <c r="B19" s="105">
        <v>2433</v>
      </c>
      <c r="C19" s="105">
        <v>2821</v>
      </c>
      <c r="D19" s="70">
        <v>0.86246012052463661</v>
      </c>
      <c r="E19" s="71">
        <v>-388</v>
      </c>
      <c r="F19" s="105">
        <v>4495</v>
      </c>
      <c r="G19" s="105">
        <v>4950</v>
      </c>
      <c r="H19" s="70">
        <v>0.90808080808080804</v>
      </c>
      <c r="I19" s="71">
        <v>-455</v>
      </c>
      <c r="J19" s="70">
        <v>0.54126807563959956</v>
      </c>
      <c r="K19" s="70">
        <v>0.56989898989898991</v>
      </c>
      <c r="L19" s="69">
        <v>-2.863091425939035E-2</v>
      </c>
    </row>
    <row r="20" spans="1:12" x14ac:dyDescent="0.4">
      <c r="A20" s="202" t="s">
        <v>150</v>
      </c>
      <c r="B20" s="105">
        <v>3270</v>
      </c>
      <c r="C20" s="105">
        <v>3891</v>
      </c>
      <c r="D20" s="72">
        <v>0.84040092521202781</v>
      </c>
      <c r="E20" s="59">
        <v>-621</v>
      </c>
      <c r="F20" s="105">
        <v>4500</v>
      </c>
      <c r="G20" s="105">
        <v>4517</v>
      </c>
      <c r="H20" s="72">
        <v>0.99623644011512069</v>
      </c>
      <c r="I20" s="59">
        <v>-17</v>
      </c>
      <c r="J20" s="72">
        <v>0.72666666666666668</v>
      </c>
      <c r="K20" s="72">
        <v>0.86141244188620769</v>
      </c>
      <c r="L20" s="77">
        <v>-0.13474577521954101</v>
      </c>
    </row>
    <row r="21" spans="1:12" x14ac:dyDescent="0.4">
      <c r="A21" s="202" t="s">
        <v>167</v>
      </c>
      <c r="B21" s="105">
        <v>2571</v>
      </c>
      <c r="C21" s="105">
        <v>2871</v>
      </c>
      <c r="D21" s="72">
        <v>0.89550679205851624</v>
      </c>
      <c r="E21" s="59">
        <v>-300</v>
      </c>
      <c r="F21" s="105">
        <v>4350</v>
      </c>
      <c r="G21" s="105">
        <v>4630</v>
      </c>
      <c r="H21" s="72">
        <v>0.93952483801295894</v>
      </c>
      <c r="I21" s="59">
        <v>-280</v>
      </c>
      <c r="J21" s="72">
        <v>0.59103448275862069</v>
      </c>
      <c r="K21" s="72">
        <v>0.62008639308855296</v>
      </c>
      <c r="L21" s="77">
        <v>-2.9051910329932262E-2</v>
      </c>
    </row>
    <row r="22" spans="1:12" x14ac:dyDescent="0.4">
      <c r="A22" s="202" t="s">
        <v>166</v>
      </c>
      <c r="B22" s="105">
        <v>7936</v>
      </c>
      <c r="C22" s="105">
        <v>7773</v>
      </c>
      <c r="D22" s="72">
        <v>1.0209700244435869</v>
      </c>
      <c r="E22" s="59">
        <v>163</v>
      </c>
      <c r="F22" s="105">
        <v>8995</v>
      </c>
      <c r="G22" s="105">
        <v>9000</v>
      </c>
      <c r="H22" s="72">
        <v>0.99944444444444447</v>
      </c>
      <c r="I22" s="59">
        <v>-5</v>
      </c>
      <c r="J22" s="72">
        <v>0.88226792662590325</v>
      </c>
      <c r="K22" s="72">
        <v>0.86366666666666669</v>
      </c>
      <c r="L22" s="77">
        <v>1.860125995923656E-2</v>
      </c>
    </row>
    <row r="23" spans="1:12" x14ac:dyDescent="0.4">
      <c r="A23" s="202" t="s">
        <v>165</v>
      </c>
      <c r="B23" s="105">
        <v>4013</v>
      </c>
      <c r="C23" s="105">
        <v>4112</v>
      </c>
      <c r="D23" s="67">
        <v>0.97592412451361865</v>
      </c>
      <c r="E23" s="58">
        <v>-99</v>
      </c>
      <c r="F23" s="105">
        <v>4495</v>
      </c>
      <c r="G23" s="105">
        <v>4500</v>
      </c>
      <c r="H23" s="67">
        <v>0.99888888888888894</v>
      </c>
      <c r="I23" s="58">
        <v>-5</v>
      </c>
      <c r="J23" s="67">
        <v>0.89276974416017796</v>
      </c>
      <c r="K23" s="67">
        <v>0.9137777777777778</v>
      </c>
      <c r="L23" s="66">
        <v>-2.1008033617599842E-2</v>
      </c>
    </row>
    <row r="24" spans="1:12" x14ac:dyDescent="0.4">
      <c r="A24" s="203" t="s">
        <v>164</v>
      </c>
      <c r="B24" s="105">
        <v>0</v>
      </c>
      <c r="C24" s="105">
        <v>0</v>
      </c>
      <c r="D24" s="72" t="e">
        <v>#DIV/0!</v>
      </c>
      <c r="E24" s="59">
        <v>0</v>
      </c>
      <c r="F24" s="105">
        <v>0</v>
      </c>
      <c r="G24" s="105">
        <v>0</v>
      </c>
      <c r="H24" s="72" t="e">
        <v>#DIV/0!</v>
      </c>
      <c r="I24" s="59">
        <v>0</v>
      </c>
      <c r="J24" s="72" t="e">
        <v>#DIV/0!</v>
      </c>
      <c r="K24" s="72" t="e">
        <v>#DIV/0!</v>
      </c>
      <c r="L24" s="77" t="e">
        <v>#DIV/0!</v>
      </c>
    </row>
    <row r="25" spans="1:12" x14ac:dyDescent="0.4">
      <c r="A25" s="203" t="s">
        <v>163</v>
      </c>
      <c r="B25" s="105">
        <v>3967</v>
      </c>
      <c r="C25" s="105">
        <v>3045</v>
      </c>
      <c r="D25" s="72">
        <v>1.302791461412151</v>
      </c>
      <c r="E25" s="59">
        <v>922</v>
      </c>
      <c r="F25" s="105">
        <v>4500</v>
      </c>
      <c r="G25" s="105">
        <v>4367</v>
      </c>
      <c r="H25" s="72">
        <v>1.0304556904053126</v>
      </c>
      <c r="I25" s="59">
        <v>133</v>
      </c>
      <c r="J25" s="72">
        <v>0.88155555555555554</v>
      </c>
      <c r="K25" s="72">
        <v>0.69727501717426155</v>
      </c>
      <c r="L25" s="77">
        <v>0.18428053838129399</v>
      </c>
    </row>
    <row r="26" spans="1:12" x14ac:dyDescent="0.4">
      <c r="A26" s="202" t="s">
        <v>162</v>
      </c>
      <c r="B26" s="105">
        <v>0</v>
      </c>
      <c r="C26" s="105">
        <v>3799</v>
      </c>
      <c r="D26" s="72">
        <v>0</v>
      </c>
      <c r="E26" s="59">
        <v>-3799</v>
      </c>
      <c r="F26" s="105">
        <v>0</v>
      </c>
      <c r="G26" s="105">
        <v>4500</v>
      </c>
      <c r="H26" s="72">
        <v>0</v>
      </c>
      <c r="I26" s="59">
        <v>-4500</v>
      </c>
      <c r="J26" s="72" t="e">
        <v>#DIV/0!</v>
      </c>
      <c r="K26" s="72">
        <v>0.84422222222222221</v>
      </c>
      <c r="L26" s="77" t="e">
        <v>#DIV/0!</v>
      </c>
    </row>
    <row r="27" spans="1:12" x14ac:dyDescent="0.4">
      <c r="A27" s="202" t="s">
        <v>161</v>
      </c>
      <c r="B27" s="105">
        <v>1812</v>
      </c>
      <c r="C27" s="105">
        <v>1939</v>
      </c>
      <c r="D27" s="67">
        <v>0.93450232078390927</v>
      </c>
      <c r="E27" s="58">
        <v>-127</v>
      </c>
      <c r="F27" s="105">
        <v>2550</v>
      </c>
      <c r="G27" s="105">
        <v>2601</v>
      </c>
      <c r="H27" s="67">
        <v>0.98039215686274506</v>
      </c>
      <c r="I27" s="58">
        <v>-51</v>
      </c>
      <c r="J27" s="67">
        <v>0.71058823529411763</v>
      </c>
      <c r="K27" s="67">
        <v>0.7454825067281815</v>
      </c>
      <c r="L27" s="66">
        <v>-3.4894271434063873E-2</v>
      </c>
    </row>
    <row r="28" spans="1:12" x14ac:dyDescent="0.4">
      <c r="A28" s="203" t="s">
        <v>160</v>
      </c>
      <c r="B28" s="105">
        <v>930</v>
      </c>
      <c r="C28" s="105">
        <v>1294</v>
      </c>
      <c r="D28" s="72">
        <v>0.71870170015455948</v>
      </c>
      <c r="E28" s="59">
        <v>-364</v>
      </c>
      <c r="F28" s="105">
        <v>1950</v>
      </c>
      <c r="G28" s="105">
        <v>1984</v>
      </c>
      <c r="H28" s="72">
        <v>0.98286290322580649</v>
      </c>
      <c r="I28" s="59">
        <v>-34</v>
      </c>
      <c r="J28" s="72">
        <v>0.47692307692307695</v>
      </c>
      <c r="K28" s="72">
        <v>0.65221774193548387</v>
      </c>
      <c r="L28" s="77">
        <v>-0.17529466501240692</v>
      </c>
    </row>
    <row r="29" spans="1:12" x14ac:dyDescent="0.4">
      <c r="A29" s="202" t="s">
        <v>159</v>
      </c>
      <c r="B29" s="105">
        <v>6576</v>
      </c>
      <c r="C29" s="105">
        <v>4072</v>
      </c>
      <c r="D29" s="72">
        <v>1.6149312377210217</v>
      </c>
      <c r="E29" s="59">
        <v>2504</v>
      </c>
      <c r="F29" s="105">
        <v>9000</v>
      </c>
      <c r="G29" s="105">
        <v>4568</v>
      </c>
      <c r="H29" s="72">
        <v>1.9702276707530648</v>
      </c>
      <c r="I29" s="59">
        <v>4432</v>
      </c>
      <c r="J29" s="72">
        <v>0.73066666666666669</v>
      </c>
      <c r="K29" s="72">
        <v>0.89141856392294216</v>
      </c>
      <c r="L29" s="77">
        <v>-0.16075189725627548</v>
      </c>
    </row>
    <row r="30" spans="1:12" x14ac:dyDescent="0.4">
      <c r="A30" s="203" t="s">
        <v>158</v>
      </c>
      <c r="B30" s="105">
        <v>3404</v>
      </c>
      <c r="C30" s="105">
        <v>3373</v>
      </c>
      <c r="D30" s="67">
        <v>1.0091906314853247</v>
      </c>
      <c r="E30" s="58">
        <v>31</v>
      </c>
      <c r="F30" s="105">
        <v>4500</v>
      </c>
      <c r="G30" s="105">
        <v>4500</v>
      </c>
      <c r="H30" s="67">
        <v>1</v>
      </c>
      <c r="I30" s="58">
        <v>0</v>
      </c>
      <c r="J30" s="67">
        <v>0.75644444444444447</v>
      </c>
      <c r="K30" s="67">
        <v>0.74955555555555553</v>
      </c>
      <c r="L30" s="66">
        <v>6.8888888888889444E-3</v>
      </c>
    </row>
    <row r="31" spans="1:12" x14ac:dyDescent="0.4">
      <c r="A31" s="203" t="s">
        <v>157</v>
      </c>
      <c r="B31" s="105">
        <v>3563</v>
      </c>
      <c r="C31" s="105">
        <v>3792</v>
      </c>
      <c r="D31" s="67">
        <v>0.93960970464135019</v>
      </c>
      <c r="E31" s="58">
        <v>-229</v>
      </c>
      <c r="F31" s="105">
        <v>4500</v>
      </c>
      <c r="G31" s="105">
        <v>4568</v>
      </c>
      <c r="H31" s="67">
        <v>0.98511383537653241</v>
      </c>
      <c r="I31" s="58">
        <v>-68</v>
      </c>
      <c r="J31" s="67">
        <v>0.7917777777777778</v>
      </c>
      <c r="K31" s="67">
        <v>0.83012259194395799</v>
      </c>
      <c r="L31" s="66">
        <v>-3.8344814166180186E-2</v>
      </c>
    </row>
    <row r="32" spans="1:12" x14ac:dyDescent="0.4">
      <c r="A32" s="202" t="s">
        <v>156</v>
      </c>
      <c r="B32" s="105">
        <v>0</v>
      </c>
      <c r="C32" s="105">
        <v>0</v>
      </c>
      <c r="D32" s="72" t="e">
        <v>#DIV/0!</v>
      </c>
      <c r="E32" s="59">
        <v>0</v>
      </c>
      <c r="F32" s="105">
        <v>0</v>
      </c>
      <c r="G32" s="105">
        <v>0</v>
      </c>
      <c r="H32" s="72" t="e">
        <v>#DIV/0!</v>
      </c>
      <c r="I32" s="59">
        <v>0</v>
      </c>
      <c r="J32" s="72" t="e">
        <v>#DIV/0!</v>
      </c>
      <c r="K32" s="72" t="e">
        <v>#DIV/0!</v>
      </c>
      <c r="L32" s="77" t="e">
        <v>#DIV/0!</v>
      </c>
    </row>
    <row r="33" spans="1:12" x14ac:dyDescent="0.4">
      <c r="A33" s="205" t="s">
        <v>155</v>
      </c>
      <c r="B33" s="105">
        <v>3296</v>
      </c>
      <c r="C33" s="105">
        <v>2720</v>
      </c>
      <c r="D33" s="74">
        <v>1.2117647058823529</v>
      </c>
      <c r="E33" s="59">
        <v>576</v>
      </c>
      <c r="F33" s="105">
        <v>4495</v>
      </c>
      <c r="G33" s="105">
        <v>4350</v>
      </c>
      <c r="H33" s="72">
        <v>1.0333333333333334</v>
      </c>
      <c r="I33" s="59">
        <v>145</v>
      </c>
      <c r="J33" s="72">
        <v>0.73325917686318132</v>
      </c>
      <c r="K33" s="72">
        <v>0.62528735632183907</v>
      </c>
      <c r="L33" s="77">
        <v>0.10797182054134224</v>
      </c>
    </row>
    <row r="34" spans="1:12" x14ac:dyDescent="0.4">
      <c r="A34" s="108" t="s">
        <v>90</v>
      </c>
      <c r="B34" s="106">
        <v>1712</v>
      </c>
      <c r="C34" s="106">
        <v>1667</v>
      </c>
      <c r="D34" s="76">
        <v>1.0269946010797841</v>
      </c>
      <c r="E34" s="62">
        <v>45</v>
      </c>
      <c r="F34" s="106">
        <v>2418</v>
      </c>
      <c r="G34" s="106">
        <v>2535</v>
      </c>
      <c r="H34" s="76">
        <v>0.9538461538461539</v>
      </c>
      <c r="I34" s="62">
        <v>-117</v>
      </c>
      <c r="J34" s="76">
        <v>0.70802315963606288</v>
      </c>
      <c r="K34" s="76">
        <v>0.65759368836291909</v>
      </c>
      <c r="L34" s="75">
        <v>5.0429471273143789E-2</v>
      </c>
    </row>
    <row r="35" spans="1:12" x14ac:dyDescent="0.4">
      <c r="A35" s="204" t="s">
        <v>154</v>
      </c>
      <c r="B35" s="105">
        <v>1024</v>
      </c>
      <c r="C35" s="105">
        <v>964</v>
      </c>
      <c r="D35" s="70">
        <v>1.0622406639004149</v>
      </c>
      <c r="E35" s="71">
        <v>60</v>
      </c>
      <c r="F35" s="105">
        <v>1326</v>
      </c>
      <c r="G35" s="105">
        <v>1365</v>
      </c>
      <c r="H35" s="70">
        <v>0.97142857142857142</v>
      </c>
      <c r="I35" s="71">
        <v>-39</v>
      </c>
      <c r="J35" s="70">
        <v>0.77224736048265463</v>
      </c>
      <c r="K35" s="70">
        <v>0.70622710622710627</v>
      </c>
      <c r="L35" s="69">
        <v>6.6020254255548361E-2</v>
      </c>
    </row>
    <row r="36" spans="1:12" x14ac:dyDescent="0.4">
      <c r="A36" s="202" t="s">
        <v>153</v>
      </c>
      <c r="B36" s="105">
        <v>688</v>
      </c>
      <c r="C36" s="105">
        <v>703</v>
      </c>
      <c r="D36" s="72">
        <v>0.97866287339971547</v>
      </c>
      <c r="E36" s="59">
        <v>-15</v>
      </c>
      <c r="F36" s="105">
        <v>1092</v>
      </c>
      <c r="G36" s="105">
        <v>1170</v>
      </c>
      <c r="H36" s="72">
        <v>0.93333333333333335</v>
      </c>
      <c r="I36" s="59">
        <v>-78</v>
      </c>
      <c r="J36" s="72">
        <v>0.63003663003663002</v>
      </c>
      <c r="K36" s="72">
        <v>0.60085470085470083</v>
      </c>
      <c r="L36" s="77">
        <v>2.9181929181929189E-2</v>
      </c>
    </row>
    <row r="37" spans="1:12" s="46" customFormat="1" x14ac:dyDescent="0.4">
      <c r="A37" s="200" t="s">
        <v>96</v>
      </c>
      <c r="B37" s="100">
        <v>253350</v>
      </c>
      <c r="C37" s="100">
        <v>245732</v>
      </c>
      <c r="D37" s="64">
        <v>1.0310012533980109</v>
      </c>
      <c r="E37" s="65">
        <v>7618</v>
      </c>
      <c r="F37" s="100">
        <v>374398</v>
      </c>
      <c r="G37" s="100">
        <v>354494</v>
      </c>
      <c r="H37" s="64">
        <v>1.056147635785091</v>
      </c>
      <c r="I37" s="65">
        <v>19904</v>
      </c>
      <c r="J37" s="64">
        <v>0.67668630708497379</v>
      </c>
      <c r="K37" s="64">
        <v>0.69319085795528279</v>
      </c>
      <c r="L37" s="78">
        <v>-1.6504550870308998E-2</v>
      </c>
    </row>
    <row r="38" spans="1:12" x14ac:dyDescent="0.4">
      <c r="A38" s="202" t="s">
        <v>83</v>
      </c>
      <c r="B38" s="98">
        <v>90234</v>
      </c>
      <c r="C38" s="98">
        <v>89665</v>
      </c>
      <c r="D38" s="86">
        <v>1.0063458428595327</v>
      </c>
      <c r="E38" s="58">
        <v>569</v>
      </c>
      <c r="F38" s="98">
        <v>132727</v>
      </c>
      <c r="G38" s="101">
        <v>128011</v>
      </c>
      <c r="H38" s="67">
        <v>1.0368405840123114</v>
      </c>
      <c r="I38" s="59">
        <v>4716</v>
      </c>
      <c r="J38" s="72">
        <v>0.67984660242452555</v>
      </c>
      <c r="K38" s="72">
        <v>0.70044761778284681</v>
      </c>
      <c r="L38" s="77">
        <v>-2.0601015358321262E-2</v>
      </c>
    </row>
    <row r="39" spans="1:12" x14ac:dyDescent="0.4">
      <c r="A39" s="202" t="s">
        <v>152</v>
      </c>
      <c r="B39" s="101">
        <v>4328</v>
      </c>
      <c r="C39" s="101">
        <v>0</v>
      </c>
      <c r="D39" s="70" t="e">
        <v>#DIV/0!</v>
      </c>
      <c r="E39" s="58">
        <v>4328</v>
      </c>
      <c r="F39" s="101">
        <v>4800</v>
      </c>
      <c r="G39" s="101">
        <v>0</v>
      </c>
      <c r="H39" s="67" t="e">
        <v>#DIV/0!</v>
      </c>
      <c r="I39" s="59">
        <v>4800</v>
      </c>
      <c r="J39" s="72">
        <v>0.90166666666666662</v>
      </c>
      <c r="K39" s="72" t="e">
        <v>#DIV/0!</v>
      </c>
      <c r="L39" s="77" t="e">
        <v>#DIV/0!</v>
      </c>
    </row>
    <row r="40" spans="1:12" x14ac:dyDescent="0.4">
      <c r="A40" s="202" t="s">
        <v>151</v>
      </c>
      <c r="B40" s="101">
        <v>13515</v>
      </c>
      <c r="C40" s="101">
        <v>12771</v>
      </c>
      <c r="D40" s="70">
        <v>1.0582569884895465</v>
      </c>
      <c r="E40" s="58">
        <v>744</v>
      </c>
      <c r="F40" s="101">
        <v>15720</v>
      </c>
      <c r="G40" s="101">
        <v>15714</v>
      </c>
      <c r="H40" s="67">
        <v>1.0003818251240932</v>
      </c>
      <c r="I40" s="59">
        <v>6</v>
      </c>
      <c r="J40" s="72">
        <v>0.85973282442748089</v>
      </c>
      <c r="K40" s="72">
        <v>0.8127147766323024</v>
      </c>
      <c r="L40" s="77">
        <v>4.7018047795178486E-2</v>
      </c>
    </row>
    <row r="41" spans="1:12" x14ac:dyDescent="0.4">
      <c r="A41" s="202" t="s">
        <v>150</v>
      </c>
      <c r="B41" s="101">
        <v>26718</v>
      </c>
      <c r="C41" s="101">
        <v>26904</v>
      </c>
      <c r="D41" s="70">
        <v>0.99308652988403212</v>
      </c>
      <c r="E41" s="58">
        <v>-186</v>
      </c>
      <c r="F41" s="101">
        <v>41074</v>
      </c>
      <c r="G41" s="101">
        <v>38640</v>
      </c>
      <c r="H41" s="67">
        <v>1.062991718426501</v>
      </c>
      <c r="I41" s="59">
        <v>2434</v>
      </c>
      <c r="J41" s="72">
        <v>0.65048449140575548</v>
      </c>
      <c r="K41" s="72">
        <v>0.69627329192546583</v>
      </c>
      <c r="L41" s="77">
        <v>-4.5788800519710349E-2</v>
      </c>
    </row>
    <row r="42" spans="1:12" x14ac:dyDescent="0.4">
      <c r="A42" s="33" t="s">
        <v>149</v>
      </c>
      <c r="B42" s="101">
        <v>14924</v>
      </c>
      <c r="C42" s="101">
        <v>5899</v>
      </c>
      <c r="D42" s="70">
        <v>2.5299203254788947</v>
      </c>
      <c r="E42" s="58">
        <v>9025</v>
      </c>
      <c r="F42" s="101">
        <v>21720</v>
      </c>
      <c r="G42" s="101">
        <v>6921</v>
      </c>
      <c r="H42" s="67">
        <v>3.1382748157780669</v>
      </c>
      <c r="I42" s="59">
        <v>14799</v>
      </c>
      <c r="J42" s="72">
        <v>0.6871086556169429</v>
      </c>
      <c r="K42" s="72">
        <v>0.85233347782112412</v>
      </c>
      <c r="L42" s="77">
        <v>-0.16522482220418122</v>
      </c>
    </row>
    <row r="43" spans="1:12" x14ac:dyDescent="0.4">
      <c r="A43" s="202" t="s">
        <v>81</v>
      </c>
      <c r="B43" s="101">
        <v>34621</v>
      </c>
      <c r="C43" s="101">
        <v>31377</v>
      </c>
      <c r="D43" s="70">
        <v>1.1033878318513561</v>
      </c>
      <c r="E43" s="58">
        <v>3244</v>
      </c>
      <c r="F43" s="101">
        <v>60824</v>
      </c>
      <c r="G43" s="101">
        <v>50390</v>
      </c>
      <c r="H43" s="67">
        <v>1.2070648938281405</v>
      </c>
      <c r="I43" s="59">
        <v>10434</v>
      </c>
      <c r="J43" s="72">
        <v>0.56919965802972516</v>
      </c>
      <c r="K43" s="72">
        <v>0.6226830720381028</v>
      </c>
      <c r="L43" s="77">
        <v>-5.3483414008377639E-2</v>
      </c>
    </row>
    <row r="44" spans="1:12" x14ac:dyDescent="0.4">
      <c r="A44" s="202" t="s">
        <v>82</v>
      </c>
      <c r="B44" s="101">
        <v>25370</v>
      </c>
      <c r="C44" s="101">
        <v>22334</v>
      </c>
      <c r="D44" s="70">
        <v>1.1359362407092326</v>
      </c>
      <c r="E44" s="58">
        <v>3036</v>
      </c>
      <c r="F44" s="101">
        <v>33265</v>
      </c>
      <c r="G44" s="101">
        <v>30256</v>
      </c>
      <c r="H44" s="67">
        <v>1.099451348492861</v>
      </c>
      <c r="I44" s="59">
        <v>3009</v>
      </c>
      <c r="J44" s="72">
        <v>0.76266346009319108</v>
      </c>
      <c r="K44" s="72">
        <v>0.73816763617133796</v>
      </c>
      <c r="L44" s="77">
        <v>2.4495823921853122E-2</v>
      </c>
    </row>
    <row r="45" spans="1:12" x14ac:dyDescent="0.4">
      <c r="A45" s="202" t="s">
        <v>80</v>
      </c>
      <c r="B45" s="101">
        <v>6223</v>
      </c>
      <c r="C45" s="101">
        <v>5971</v>
      </c>
      <c r="D45" s="70">
        <v>1.0422039859320047</v>
      </c>
      <c r="E45" s="58">
        <v>252</v>
      </c>
      <c r="F45" s="101">
        <v>8370</v>
      </c>
      <c r="G45" s="101">
        <v>8370</v>
      </c>
      <c r="H45" s="67">
        <v>1</v>
      </c>
      <c r="I45" s="59">
        <v>0</v>
      </c>
      <c r="J45" s="72">
        <v>0.74348864994026287</v>
      </c>
      <c r="K45" s="72">
        <v>0.7133811230585424</v>
      </c>
      <c r="L45" s="77">
        <v>3.010752688172047E-2</v>
      </c>
    </row>
    <row r="46" spans="1:12" x14ac:dyDescent="0.4">
      <c r="A46" s="202" t="s">
        <v>148</v>
      </c>
      <c r="B46" s="101">
        <v>3199</v>
      </c>
      <c r="C46" s="101">
        <v>3275</v>
      </c>
      <c r="D46" s="70">
        <v>0.97679389312977094</v>
      </c>
      <c r="E46" s="58">
        <v>-76</v>
      </c>
      <c r="F46" s="101">
        <v>4814</v>
      </c>
      <c r="G46" s="101">
        <v>4940</v>
      </c>
      <c r="H46" s="67">
        <v>0.97449392712550609</v>
      </c>
      <c r="I46" s="59">
        <v>-126</v>
      </c>
      <c r="J46" s="72">
        <v>0.66452014956377237</v>
      </c>
      <c r="K46" s="72">
        <v>0.66295546558704455</v>
      </c>
      <c r="L46" s="77">
        <v>1.5646839767278209E-3</v>
      </c>
    </row>
    <row r="47" spans="1:12" x14ac:dyDescent="0.4">
      <c r="A47" s="202" t="s">
        <v>79</v>
      </c>
      <c r="B47" s="101">
        <v>7235</v>
      </c>
      <c r="C47" s="101">
        <v>7375</v>
      </c>
      <c r="D47" s="70">
        <v>0.98101694915254234</v>
      </c>
      <c r="E47" s="58">
        <v>-140</v>
      </c>
      <c r="F47" s="101">
        <v>8370</v>
      </c>
      <c r="G47" s="101">
        <v>8368</v>
      </c>
      <c r="H47" s="67">
        <v>1.0002390057361377</v>
      </c>
      <c r="I47" s="59">
        <v>2</v>
      </c>
      <c r="J47" s="72">
        <v>0.86439665471923532</v>
      </c>
      <c r="K47" s="72">
        <v>0.88133365200764824</v>
      </c>
      <c r="L47" s="77">
        <v>-1.6936997288412914E-2</v>
      </c>
    </row>
    <row r="48" spans="1:12" x14ac:dyDescent="0.4">
      <c r="A48" s="203" t="s">
        <v>78</v>
      </c>
      <c r="B48" s="101">
        <v>4557</v>
      </c>
      <c r="C48" s="101">
        <v>3782</v>
      </c>
      <c r="D48" s="70">
        <v>1.2049180327868851</v>
      </c>
      <c r="E48" s="58">
        <v>775</v>
      </c>
      <c r="F48" s="101">
        <v>8370</v>
      </c>
      <c r="G48" s="101">
        <v>8370</v>
      </c>
      <c r="H48" s="67">
        <v>1</v>
      </c>
      <c r="I48" s="59">
        <v>0</v>
      </c>
      <c r="J48" s="72">
        <v>0.5444444444444444</v>
      </c>
      <c r="K48" s="67">
        <v>0.45185185185185184</v>
      </c>
      <c r="L48" s="66">
        <v>9.259259259259256E-2</v>
      </c>
    </row>
    <row r="49" spans="1:12" x14ac:dyDescent="0.4">
      <c r="A49" s="202" t="s">
        <v>147</v>
      </c>
      <c r="B49" s="101">
        <v>2759</v>
      </c>
      <c r="C49" s="101">
        <v>2224</v>
      </c>
      <c r="D49" s="70">
        <v>1.2405575539568345</v>
      </c>
      <c r="E49" s="59">
        <v>535</v>
      </c>
      <c r="F49" s="101">
        <v>4980</v>
      </c>
      <c r="G49" s="101">
        <v>4980</v>
      </c>
      <c r="H49" s="67">
        <v>1</v>
      </c>
      <c r="I49" s="59">
        <v>0</v>
      </c>
      <c r="J49" s="72">
        <v>0.5540160642570281</v>
      </c>
      <c r="K49" s="72">
        <v>0.44658634538152608</v>
      </c>
      <c r="L49" s="77">
        <v>0.10742971887550201</v>
      </c>
    </row>
    <row r="50" spans="1:12" x14ac:dyDescent="0.4">
      <c r="A50" s="202" t="s">
        <v>94</v>
      </c>
      <c r="B50" s="101">
        <v>7106</v>
      </c>
      <c r="C50" s="101">
        <v>7119</v>
      </c>
      <c r="D50" s="70">
        <v>0.99817390082876811</v>
      </c>
      <c r="E50" s="59">
        <v>-13</v>
      </c>
      <c r="F50" s="101">
        <v>9322</v>
      </c>
      <c r="G50" s="101">
        <v>11440</v>
      </c>
      <c r="H50" s="72">
        <v>0.81486013986013983</v>
      </c>
      <c r="I50" s="59">
        <v>-2118</v>
      </c>
      <c r="J50" s="72">
        <v>0.7622827719373525</v>
      </c>
      <c r="K50" s="72">
        <v>0.62229020979020977</v>
      </c>
      <c r="L50" s="77">
        <v>0.13999256214714273</v>
      </c>
    </row>
    <row r="51" spans="1:12" x14ac:dyDescent="0.4">
      <c r="A51" s="202" t="s">
        <v>75</v>
      </c>
      <c r="B51" s="101">
        <v>7497</v>
      </c>
      <c r="C51" s="101">
        <v>6769</v>
      </c>
      <c r="D51" s="70">
        <v>1.107549120992761</v>
      </c>
      <c r="E51" s="59">
        <v>728</v>
      </c>
      <c r="F51" s="101">
        <v>11398</v>
      </c>
      <c r="G51" s="101">
        <v>11424</v>
      </c>
      <c r="H51" s="72">
        <v>0.99772408963585435</v>
      </c>
      <c r="I51" s="59">
        <v>-26</v>
      </c>
      <c r="J51" s="72">
        <v>0.65774697315318476</v>
      </c>
      <c r="K51" s="72">
        <v>0.59252450980392157</v>
      </c>
      <c r="L51" s="77">
        <v>6.5222463349263182E-2</v>
      </c>
    </row>
    <row r="52" spans="1:12" x14ac:dyDescent="0.4">
      <c r="A52" s="202" t="s">
        <v>77</v>
      </c>
      <c r="B52" s="101">
        <v>2213</v>
      </c>
      <c r="C52" s="101">
        <v>2281</v>
      </c>
      <c r="D52" s="70">
        <v>0.97018851380973259</v>
      </c>
      <c r="E52" s="59">
        <v>-68</v>
      </c>
      <c r="F52" s="101">
        <v>3664</v>
      </c>
      <c r="G52" s="101">
        <v>3780</v>
      </c>
      <c r="H52" s="72">
        <v>0.96931216931216935</v>
      </c>
      <c r="I52" s="59">
        <v>-116</v>
      </c>
      <c r="J52" s="72">
        <v>0.60398471615720528</v>
      </c>
      <c r="K52" s="72">
        <v>0.60343915343915344</v>
      </c>
      <c r="L52" s="77">
        <v>5.4556271805183965E-4</v>
      </c>
    </row>
    <row r="53" spans="1:12" x14ac:dyDescent="0.4">
      <c r="A53" s="202" t="s">
        <v>76</v>
      </c>
      <c r="B53" s="101">
        <v>2851</v>
      </c>
      <c r="C53" s="101">
        <v>2874</v>
      </c>
      <c r="D53" s="70">
        <v>0.99199721642310368</v>
      </c>
      <c r="E53" s="59">
        <v>-23</v>
      </c>
      <c r="F53" s="101">
        <v>4980</v>
      </c>
      <c r="G53" s="101">
        <v>3780</v>
      </c>
      <c r="H53" s="72">
        <v>1.3174603174603174</v>
      </c>
      <c r="I53" s="59">
        <v>1200</v>
      </c>
      <c r="J53" s="72">
        <v>0.57248995983935747</v>
      </c>
      <c r="K53" s="72">
        <v>0.76031746031746028</v>
      </c>
      <c r="L53" s="77">
        <v>-0.18782750047810282</v>
      </c>
    </row>
    <row r="54" spans="1:12" x14ac:dyDescent="0.4">
      <c r="A54" s="202" t="s">
        <v>146</v>
      </c>
      <c r="B54" s="101">
        <v>0</v>
      </c>
      <c r="C54" s="101">
        <v>2020</v>
      </c>
      <c r="D54" s="70">
        <v>0</v>
      </c>
      <c r="E54" s="59">
        <v>-2020</v>
      </c>
      <c r="F54" s="101">
        <v>0</v>
      </c>
      <c r="G54" s="101">
        <v>3780</v>
      </c>
      <c r="H54" s="72">
        <v>0</v>
      </c>
      <c r="I54" s="59">
        <v>-3780</v>
      </c>
      <c r="J54" s="72" t="e">
        <v>#DIV/0!</v>
      </c>
      <c r="K54" s="72">
        <v>0.53439153439153442</v>
      </c>
      <c r="L54" s="77" t="e">
        <v>#DIV/0!</v>
      </c>
    </row>
    <row r="55" spans="1:12" x14ac:dyDescent="0.4">
      <c r="A55" s="202" t="s">
        <v>145</v>
      </c>
      <c r="B55" s="101">
        <v>0</v>
      </c>
      <c r="C55" s="101">
        <v>3343</v>
      </c>
      <c r="D55" s="70">
        <v>0</v>
      </c>
      <c r="E55" s="59">
        <v>-3343</v>
      </c>
      <c r="F55" s="101">
        <v>0</v>
      </c>
      <c r="G55" s="101">
        <v>3780</v>
      </c>
      <c r="H55" s="72">
        <v>0</v>
      </c>
      <c r="I55" s="59">
        <v>-3780</v>
      </c>
      <c r="J55" s="72" t="e">
        <v>#DIV/0!</v>
      </c>
      <c r="K55" s="72">
        <v>0.8843915343915344</v>
      </c>
      <c r="L55" s="77" t="e">
        <v>#DIV/0!</v>
      </c>
    </row>
    <row r="56" spans="1:12" x14ac:dyDescent="0.4">
      <c r="A56" s="202" t="s">
        <v>144</v>
      </c>
      <c r="B56" s="101">
        <v>0</v>
      </c>
      <c r="C56" s="101">
        <v>3368</v>
      </c>
      <c r="D56" s="70">
        <v>0</v>
      </c>
      <c r="E56" s="59">
        <v>-3368</v>
      </c>
      <c r="F56" s="101">
        <v>0</v>
      </c>
      <c r="G56" s="101">
        <v>3990</v>
      </c>
      <c r="H56" s="72">
        <v>0</v>
      </c>
      <c r="I56" s="59">
        <v>-3990</v>
      </c>
      <c r="J56" s="72" t="e">
        <v>#DIV/0!</v>
      </c>
      <c r="K56" s="72">
        <v>0.84411027568922303</v>
      </c>
      <c r="L56" s="77" t="e">
        <v>#DIV/0!</v>
      </c>
    </row>
    <row r="57" spans="1:12" x14ac:dyDescent="0.4">
      <c r="A57" s="202" t="s">
        <v>143</v>
      </c>
      <c r="B57" s="101">
        <v>0</v>
      </c>
      <c r="C57" s="101">
        <v>3284</v>
      </c>
      <c r="D57" s="70">
        <v>0</v>
      </c>
      <c r="E57" s="59">
        <v>-3284</v>
      </c>
      <c r="F57" s="101">
        <v>0</v>
      </c>
      <c r="G57" s="101">
        <v>3780</v>
      </c>
      <c r="H57" s="72">
        <v>0</v>
      </c>
      <c r="I57" s="59">
        <v>-3780</v>
      </c>
      <c r="J57" s="72" t="e">
        <v>#DIV/0!</v>
      </c>
      <c r="K57" s="72">
        <v>0.86878306878306877</v>
      </c>
      <c r="L57" s="77" t="e">
        <v>#DIV/0!</v>
      </c>
    </row>
    <row r="58" spans="1:12" x14ac:dyDescent="0.4">
      <c r="A58" s="201" t="s">
        <v>142</v>
      </c>
      <c r="B58" s="93">
        <v>0</v>
      </c>
      <c r="C58" s="93">
        <v>3097</v>
      </c>
      <c r="D58" s="151">
        <v>0</v>
      </c>
      <c r="E58" s="56">
        <v>-3097</v>
      </c>
      <c r="F58" s="93">
        <v>0</v>
      </c>
      <c r="G58" s="101">
        <v>3780</v>
      </c>
      <c r="H58" s="83">
        <v>0</v>
      </c>
      <c r="I58" s="56">
        <v>-3780</v>
      </c>
      <c r="J58" s="83" t="e">
        <v>#DIV/0!</v>
      </c>
      <c r="K58" s="83">
        <v>0.81931216931216932</v>
      </c>
      <c r="L58" s="82" t="e">
        <v>#DIV/0!</v>
      </c>
    </row>
    <row r="59" spans="1:12" x14ac:dyDescent="0.4">
      <c r="A59" s="200" t="s">
        <v>93</v>
      </c>
      <c r="B59" s="100">
        <v>12738</v>
      </c>
      <c r="C59" s="100">
        <v>0</v>
      </c>
      <c r="D59" s="64" t="e">
        <v>#DIV/0!</v>
      </c>
      <c r="E59" s="65">
        <v>12738</v>
      </c>
      <c r="F59" s="100">
        <v>17325</v>
      </c>
      <c r="G59" s="100">
        <v>0</v>
      </c>
      <c r="H59" s="64" t="e">
        <v>#DIV/0!</v>
      </c>
      <c r="I59" s="65">
        <v>17325</v>
      </c>
      <c r="J59" s="64">
        <v>0.73523809523809525</v>
      </c>
      <c r="K59" s="64" t="e">
        <v>#DIV/0!</v>
      </c>
      <c r="L59" s="78" t="e">
        <v>#DIV/0!</v>
      </c>
    </row>
    <row r="60" spans="1:12" x14ac:dyDescent="0.4">
      <c r="A60" s="199" t="s">
        <v>141</v>
      </c>
      <c r="B60" s="198">
        <v>12738</v>
      </c>
      <c r="C60" s="197">
        <v>0</v>
      </c>
      <c r="D60" s="76" t="e">
        <v>#DIV/0!</v>
      </c>
      <c r="E60" s="62">
        <v>12738</v>
      </c>
      <c r="F60" s="198">
        <v>17325</v>
      </c>
      <c r="G60" s="197">
        <v>0</v>
      </c>
      <c r="H60" s="76" t="e">
        <v>#DIV/0!</v>
      </c>
      <c r="I60" s="62">
        <v>17325</v>
      </c>
      <c r="J60" s="196">
        <v>0.73523809523809525</v>
      </c>
      <c r="K60" s="196" t="e">
        <v>#DIV/0!</v>
      </c>
      <c r="L60" s="195" t="e">
        <v>#DIV/0!</v>
      </c>
    </row>
    <row r="61" spans="1:12" x14ac:dyDescent="0.4">
      <c r="C61" s="19"/>
      <c r="D61" s="50"/>
      <c r="E61" s="50"/>
      <c r="F61" s="19"/>
      <c r="G61" s="19"/>
      <c r="H61" s="50"/>
      <c r="I61" s="50"/>
      <c r="J61" s="19"/>
      <c r="K61" s="19"/>
    </row>
    <row r="62" spans="1:12" x14ac:dyDescent="0.4">
      <c r="C62" s="19"/>
      <c r="E62" s="50"/>
      <c r="G62" s="19"/>
      <c r="I62" s="50"/>
      <c r="K62" s="19"/>
    </row>
    <row r="63" spans="1:12" x14ac:dyDescent="0.4">
      <c r="C63" s="19"/>
      <c r="E63" s="50"/>
      <c r="G63" s="19"/>
      <c r="I63" s="50"/>
      <c r="K63" s="19"/>
    </row>
    <row r="64" spans="1:12" x14ac:dyDescent="0.4">
      <c r="C64" s="19"/>
      <c r="E64" s="50"/>
      <c r="G64" s="19"/>
      <c r="I64" s="50"/>
      <c r="K64" s="19"/>
    </row>
    <row r="65" spans="3:11" x14ac:dyDescent="0.4">
      <c r="C65" s="19"/>
      <c r="E65" s="50"/>
      <c r="G65" s="19"/>
      <c r="I65" s="50"/>
      <c r="K65" s="19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9'!A1" display="'h19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2007年4月航空旅客輸送実績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66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9" bestFit="1" customWidth="1"/>
    <col min="2" max="3" width="11.25" style="50" customWidth="1"/>
    <col min="4" max="5" width="11.25" style="19" customWidth="1"/>
    <col min="6" max="7" width="11.25" style="50" customWidth="1"/>
    <col min="8" max="9" width="11.25" style="19" customWidth="1"/>
    <col min="10" max="11" width="11.25" style="50" customWidth="1"/>
    <col min="12" max="12" width="11.25" style="19" customWidth="1"/>
    <col min="13" max="13" width="9" style="19" bestFit="1" customWidth="1"/>
    <col min="14" max="14" width="6.5" style="19" bestFit="1" customWidth="1"/>
    <col min="15" max="16384" width="15.75" style="19"/>
  </cols>
  <sheetData>
    <row r="1" spans="1:46" s="1" customFormat="1" ht="17.25" customHeight="1" x14ac:dyDescent="0.4">
      <c r="A1" s="266" t="str">
        <f>'h19'!A1</f>
        <v>平成19年度</v>
      </c>
      <c r="B1" s="267"/>
      <c r="C1" s="267"/>
      <c r="D1" s="267"/>
      <c r="E1" s="268" t="str">
        <f ca="1">RIGHT(CELL("filename",$A$1),LEN(CELL("filename",$A$1))-FIND("]",CELL("filename",$A$1)))</f>
        <v>８月(中旬)</v>
      </c>
      <c r="F1" s="269" t="s">
        <v>70</v>
      </c>
      <c r="G1" s="270"/>
      <c r="H1" s="270"/>
      <c r="I1" s="271"/>
      <c r="J1" s="270"/>
      <c r="K1" s="270"/>
      <c r="L1" s="271"/>
      <c r="M1" s="258"/>
      <c r="N1" s="258"/>
      <c r="O1" s="258"/>
      <c r="P1" s="258"/>
      <c r="Q1" s="258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</row>
    <row r="2" spans="1:46" x14ac:dyDescent="0.4">
      <c r="A2" s="240"/>
      <c r="B2" s="260" t="s">
        <v>89</v>
      </c>
      <c r="C2" s="261"/>
      <c r="D2" s="261"/>
      <c r="E2" s="262"/>
      <c r="F2" s="260" t="s">
        <v>175</v>
      </c>
      <c r="G2" s="261"/>
      <c r="H2" s="261"/>
      <c r="I2" s="262"/>
      <c r="J2" s="260" t="s">
        <v>174</v>
      </c>
      <c r="K2" s="261"/>
      <c r="L2" s="262"/>
    </row>
    <row r="3" spans="1:46" x14ac:dyDescent="0.4">
      <c r="A3" s="232"/>
      <c r="B3" s="235"/>
      <c r="C3" s="236"/>
      <c r="D3" s="236"/>
      <c r="E3" s="237"/>
      <c r="F3" s="235"/>
      <c r="G3" s="236"/>
      <c r="H3" s="236"/>
      <c r="I3" s="237"/>
      <c r="J3" s="235"/>
      <c r="K3" s="236"/>
      <c r="L3" s="237"/>
    </row>
    <row r="4" spans="1:46" x14ac:dyDescent="0.4">
      <c r="A4" s="232"/>
      <c r="B4" s="241" t="s">
        <v>113</v>
      </c>
      <c r="C4" s="241" t="s">
        <v>219</v>
      </c>
      <c r="D4" s="232" t="s">
        <v>88</v>
      </c>
      <c r="E4" s="232"/>
      <c r="F4" s="238" t="str">
        <f>+B4</f>
        <v>(07'8/11～20)</v>
      </c>
      <c r="G4" s="238" t="str">
        <f>+C4</f>
        <v>(06'8/11～20)</v>
      </c>
      <c r="H4" s="232" t="s">
        <v>88</v>
      </c>
      <c r="I4" s="232"/>
      <c r="J4" s="238" t="str">
        <f>+B4</f>
        <v>(07'8/11～20)</v>
      </c>
      <c r="K4" s="238" t="str">
        <f>+C4</f>
        <v>(06'8/11～20)</v>
      </c>
      <c r="L4" s="239" t="s">
        <v>86</v>
      </c>
    </row>
    <row r="5" spans="1:46" s="53" customFormat="1" x14ac:dyDescent="0.4">
      <c r="A5" s="232"/>
      <c r="B5" s="241"/>
      <c r="C5" s="241"/>
      <c r="D5" s="108" t="s">
        <v>87</v>
      </c>
      <c r="E5" s="108" t="s">
        <v>86</v>
      </c>
      <c r="F5" s="238"/>
      <c r="G5" s="238"/>
      <c r="H5" s="108" t="s">
        <v>87</v>
      </c>
      <c r="I5" s="108" t="s">
        <v>86</v>
      </c>
      <c r="J5" s="238"/>
      <c r="K5" s="238"/>
      <c r="L5" s="240"/>
    </row>
    <row r="6" spans="1:46" s="46" customFormat="1" x14ac:dyDescent="0.4">
      <c r="A6" s="55" t="s">
        <v>97</v>
      </c>
      <c r="B6" s="100">
        <f>+B7+B39+B61</f>
        <v>198419</v>
      </c>
      <c r="C6" s="100">
        <f>+C7+C39+C61</f>
        <v>211328</v>
      </c>
      <c r="D6" s="64">
        <f t="shared" ref="D6:D37" si="0">+B6/C6</f>
        <v>0.93891486220472442</v>
      </c>
      <c r="E6" s="65">
        <f t="shared" ref="E6:E37" si="1">+B6-C6</f>
        <v>-12909</v>
      </c>
      <c r="F6" s="100">
        <f>+F7+F39+F61</f>
        <v>244303</v>
      </c>
      <c r="G6" s="100">
        <f>+G7+G39+G61</f>
        <v>246566</v>
      </c>
      <c r="H6" s="64">
        <f t="shared" ref="H6:H37" si="2">+F6/G6</f>
        <v>0.99082193003090446</v>
      </c>
      <c r="I6" s="65">
        <f t="shared" ref="I6:I37" si="3">+F6-G6</f>
        <v>-2263</v>
      </c>
      <c r="J6" s="64">
        <f t="shared" ref="J6:J37" si="4">+B6/F6</f>
        <v>0.81218405013446415</v>
      </c>
      <c r="K6" s="64">
        <f t="shared" ref="K6:K37" si="5">+C6/G6</f>
        <v>0.85708491843968759</v>
      </c>
      <c r="L6" s="78">
        <f t="shared" ref="L6:L37" si="6">+J6-K6</f>
        <v>-4.490086830522344E-2</v>
      </c>
    </row>
    <row r="7" spans="1:46" s="46" customFormat="1" x14ac:dyDescent="0.4">
      <c r="A7" s="55" t="s">
        <v>85</v>
      </c>
      <c r="B7" s="100">
        <f>+B8+B18+B36</f>
        <v>100197</v>
      </c>
      <c r="C7" s="100">
        <f>+C8+C18+C36</f>
        <v>106032</v>
      </c>
      <c r="D7" s="64">
        <f t="shared" si="0"/>
        <v>0.94496944318696241</v>
      </c>
      <c r="E7" s="65">
        <f t="shared" si="1"/>
        <v>-5835</v>
      </c>
      <c r="F7" s="100">
        <f>+F8+F18+F36</f>
        <v>121697</v>
      </c>
      <c r="G7" s="100">
        <f>+G8+G18+G36</f>
        <v>124180</v>
      </c>
      <c r="H7" s="64">
        <f t="shared" si="2"/>
        <v>0.98000483169592523</v>
      </c>
      <c r="I7" s="65">
        <f t="shared" si="3"/>
        <v>-2483</v>
      </c>
      <c r="J7" s="64">
        <f t="shared" si="4"/>
        <v>0.82333171729787913</v>
      </c>
      <c r="K7" s="64">
        <f t="shared" si="5"/>
        <v>0.85385730391367365</v>
      </c>
      <c r="L7" s="78">
        <f t="shared" si="6"/>
        <v>-3.052558661579452E-2</v>
      </c>
    </row>
    <row r="8" spans="1:46" x14ac:dyDescent="0.4">
      <c r="A8" s="89" t="s">
        <v>92</v>
      </c>
      <c r="B8" s="106">
        <f>SUM(B9:B17)</f>
        <v>79303</v>
      </c>
      <c r="C8" s="106">
        <f>SUM(C9:C17)</f>
        <v>85141</v>
      </c>
      <c r="D8" s="76">
        <f t="shared" si="0"/>
        <v>0.93143139028200284</v>
      </c>
      <c r="E8" s="62">
        <f t="shared" si="1"/>
        <v>-5838</v>
      </c>
      <c r="F8" s="106">
        <f>SUM(F9:F17)</f>
        <v>97303</v>
      </c>
      <c r="G8" s="106">
        <f>SUM(G9:G17)</f>
        <v>100020</v>
      </c>
      <c r="H8" s="76">
        <f t="shared" si="2"/>
        <v>0.97283543291341734</v>
      </c>
      <c r="I8" s="62">
        <f t="shared" si="3"/>
        <v>-2717</v>
      </c>
      <c r="J8" s="76">
        <f t="shared" si="4"/>
        <v>0.81501084242006927</v>
      </c>
      <c r="K8" s="76">
        <f t="shared" si="5"/>
        <v>0.85123975204959013</v>
      </c>
      <c r="L8" s="75">
        <f t="shared" si="6"/>
        <v>-3.6228909629520856E-2</v>
      </c>
    </row>
    <row r="9" spans="1:46" x14ac:dyDescent="0.4">
      <c r="A9" s="26" t="s">
        <v>83</v>
      </c>
      <c r="B9" s="163">
        <v>46389</v>
      </c>
      <c r="C9" s="163">
        <v>46551</v>
      </c>
      <c r="D9" s="70">
        <f t="shared" si="0"/>
        <v>0.9965199458658246</v>
      </c>
      <c r="E9" s="71">
        <f t="shared" si="1"/>
        <v>-162</v>
      </c>
      <c r="F9" s="163">
        <v>56532</v>
      </c>
      <c r="G9" s="163">
        <v>55832</v>
      </c>
      <c r="H9" s="70">
        <f t="shared" si="2"/>
        <v>1.0125376128385155</v>
      </c>
      <c r="I9" s="71">
        <f t="shared" si="3"/>
        <v>700</v>
      </c>
      <c r="J9" s="70">
        <f t="shared" si="4"/>
        <v>0.82057949479940562</v>
      </c>
      <c r="K9" s="70">
        <f t="shared" si="5"/>
        <v>0.83376916463676742</v>
      </c>
      <c r="L9" s="69">
        <f t="shared" si="6"/>
        <v>-1.3189669837361806E-2</v>
      </c>
    </row>
    <row r="10" spans="1:46" x14ac:dyDescent="0.4">
      <c r="A10" s="27" t="s">
        <v>84</v>
      </c>
      <c r="B10" s="163">
        <v>6959</v>
      </c>
      <c r="C10" s="163">
        <v>6447</v>
      </c>
      <c r="D10" s="72">
        <f t="shared" si="0"/>
        <v>1.0794167829998449</v>
      </c>
      <c r="E10" s="59">
        <f t="shared" si="1"/>
        <v>512</v>
      </c>
      <c r="F10" s="163">
        <v>7628</v>
      </c>
      <c r="G10" s="163">
        <v>6570</v>
      </c>
      <c r="H10" s="72">
        <f t="shared" si="2"/>
        <v>1.1610350076103502</v>
      </c>
      <c r="I10" s="59">
        <f t="shared" si="3"/>
        <v>1058</v>
      </c>
      <c r="J10" s="72">
        <f t="shared" si="4"/>
        <v>0.91229680125852119</v>
      </c>
      <c r="K10" s="72">
        <f t="shared" si="5"/>
        <v>0.98127853881278537</v>
      </c>
      <c r="L10" s="77">
        <f t="shared" si="6"/>
        <v>-6.8981737554264178E-2</v>
      </c>
    </row>
    <row r="11" spans="1:46" x14ac:dyDescent="0.4">
      <c r="A11" s="27" t="s">
        <v>215</v>
      </c>
      <c r="B11" s="163">
        <v>8132</v>
      </c>
      <c r="C11" s="163">
        <v>5596</v>
      </c>
      <c r="D11" s="72">
        <f t="shared" si="0"/>
        <v>1.4531808434596141</v>
      </c>
      <c r="E11" s="59">
        <f t="shared" si="1"/>
        <v>2536</v>
      </c>
      <c r="F11" s="163">
        <v>12198</v>
      </c>
      <c r="G11" s="163">
        <v>6094</v>
      </c>
      <c r="H11" s="72">
        <f t="shared" si="2"/>
        <v>2.0016409583196588</v>
      </c>
      <c r="I11" s="59">
        <f t="shared" si="3"/>
        <v>6104</v>
      </c>
      <c r="J11" s="72">
        <f t="shared" si="4"/>
        <v>0.66666666666666663</v>
      </c>
      <c r="K11" s="72">
        <f t="shared" si="5"/>
        <v>0.91828027568099768</v>
      </c>
      <c r="L11" s="77">
        <f t="shared" si="6"/>
        <v>-0.25161360901433105</v>
      </c>
    </row>
    <row r="12" spans="1:46" x14ac:dyDescent="0.4">
      <c r="A12" s="27" t="s">
        <v>81</v>
      </c>
      <c r="B12" s="163">
        <v>6509</v>
      </c>
      <c r="C12" s="163">
        <v>7669</v>
      </c>
      <c r="D12" s="72">
        <f t="shared" si="0"/>
        <v>0.84874168731255706</v>
      </c>
      <c r="E12" s="59">
        <f t="shared" si="1"/>
        <v>-1160</v>
      </c>
      <c r="F12" s="163">
        <v>7415</v>
      </c>
      <c r="G12" s="163">
        <v>9285</v>
      </c>
      <c r="H12" s="72">
        <f t="shared" si="2"/>
        <v>0.79859989229940764</v>
      </c>
      <c r="I12" s="59">
        <f t="shared" si="3"/>
        <v>-1870</v>
      </c>
      <c r="J12" s="72">
        <f t="shared" si="4"/>
        <v>0.8778152393796359</v>
      </c>
      <c r="K12" s="72">
        <f t="shared" si="5"/>
        <v>0.82595584275713518</v>
      </c>
      <c r="L12" s="77">
        <f t="shared" si="6"/>
        <v>5.185939662250072E-2</v>
      </c>
    </row>
    <row r="13" spans="1:46" x14ac:dyDescent="0.4">
      <c r="A13" s="27" t="s">
        <v>82</v>
      </c>
      <c r="B13" s="163">
        <v>8951</v>
      </c>
      <c r="C13" s="163">
        <v>10731</v>
      </c>
      <c r="D13" s="72">
        <f t="shared" si="0"/>
        <v>0.83412543099431558</v>
      </c>
      <c r="E13" s="59">
        <f t="shared" si="1"/>
        <v>-1780</v>
      </c>
      <c r="F13" s="163">
        <v>10920</v>
      </c>
      <c r="G13" s="163">
        <v>11869</v>
      </c>
      <c r="H13" s="72">
        <f t="shared" si="2"/>
        <v>0.92004381161007665</v>
      </c>
      <c r="I13" s="59">
        <f t="shared" si="3"/>
        <v>-949</v>
      </c>
      <c r="J13" s="72">
        <f t="shared" si="4"/>
        <v>0.81968864468864466</v>
      </c>
      <c r="K13" s="72">
        <f t="shared" si="5"/>
        <v>0.904119976409133</v>
      </c>
      <c r="L13" s="77">
        <f t="shared" si="6"/>
        <v>-8.4431331720488334E-2</v>
      </c>
    </row>
    <row r="14" spans="1:46" x14ac:dyDescent="0.4">
      <c r="A14" s="27" t="s">
        <v>206</v>
      </c>
      <c r="B14" s="163">
        <v>0</v>
      </c>
      <c r="C14" s="163">
        <v>0</v>
      </c>
      <c r="D14" s="72" t="e">
        <f t="shared" si="0"/>
        <v>#DIV/0!</v>
      </c>
      <c r="E14" s="59">
        <f t="shared" si="1"/>
        <v>0</v>
      </c>
      <c r="F14" s="163">
        <v>0</v>
      </c>
      <c r="G14" s="163">
        <v>0</v>
      </c>
      <c r="H14" s="72" t="e">
        <f t="shared" si="2"/>
        <v>#DIV/0!</v>
      </c>
      <c r="I14" s="59">
        <f t="shared" si="3"/>
        <v>0</v>
      </c>
      <c r="J14" s="72" t="e">
        <f t="shared" si="4"/>
        <v>#DIV/0!</v>
      </c>
      <c r="K14" s="72" t="e">
        <f t="shared" si="5"/>
        <v>#DIV/0!</v>
      </c>
      <c r="L14" s="77" t="e">
        <f t="shared" si="6"/>
        <v>#DIV/0!</v>
      </c>
    </row>
    <row r="15" spans="1:46" x14ac:dyDescent="0.4">
      <c r="A15" s="29" t="s">
        <v>205</v>
      </c>
      <c r="B15" s="163">
        <v>0</v>
      </c>
      <c r="C15" s="163">
        <v>0</v>
      </c>
      <c r="D15" s="72" t="e">
        <f t="shared" si="0"/>
        <v>#DIV/0!</v>
      </c>
      <c r="E15" s="73">
        <f t="shared" si="1"/>
        <v>0</v>
      </c>
      <c r="F15" s="163">
        <v>0</v>
      </c>
      <c r="G15" s="163">
        <v>0</v>
      </c>
      <c r="H15" s="70" t="e">
        <f t="shared" si="2"/>
        <v>#DIV/0!</v>
      </c>
      <c r="I15" s="71">
        <f t="shared" si="3"/>
        <v>0</v>
      </c>
      <c r="J15" s="72" t="e">
        <f t="shared" si="4"/>
        <v>#DIV/0!</v>
      </c>
      <c r="K15" s="72" t="e">
        <f t="shared" si="5"/>
        <v>#DIV/0!</v>
      </c>
      <c r="L15" s="143" t="e">
        <f t="shared" si="6"/>
        <v>#DIV/0!</v>
      </c>
    </row>
    <row r="16" spans="1:46" x14ac:dyDescent="0.4">
      <c r="A16" s="33" t="s">
        <v>149</v>
      </c>
      <c r="B16" s="163">
        <v>2363</v>
      </c>
      <c r="C16" s="163">
        <v>6883</v>
      </c>
      <c r="D16" s="72">
        <f t="shared" si="0"/>
        <v>0.34330960337062327</v>
      </c>
      <c r="E16" s="59">
        <f t="shared" si="1"/>
        <v>-4520</v>
      </c>
      <c r="F16" s="163">
        <v>2610</v>
      </c>
      <c r="G16" s="163">
        <v>7760</v>
      </c>
      <c r="H16" s="70">
        <f t="shared" si="2"/>
        <v>0.33634020618556704</v>
      </c>
      <c r="I16" s="71">
        <f t="shared" si="3"/>
        <v>-5150</v>
      </c>
      <c r="J16" s="74">
        <f t="shared" si="4"/>
        <v>0.90536398467432955</v>
      </c>
      <c r="K16" s="74">
        <f t="shared" si="5"/>
        <v>0.88698453608247418</v>
      </c>
      <c r="L16" s="66">
        <f t="shared" si="6"/>
        <v>1.8379448591855363E-2</v>
      </c>
    </row>
    <row r="17" spans="1:12" x14ac:dyDescent="0.4">
      <c r="A17" s="22" t="s">
        <v>177</v>
      </c>
      <c r="B17" s="163">
        <v>0</v>
      </c>
      <c r="C17" s="163">
        <v>1264</v>
      </c>
      <c r="D17" s="72">
        <f t="shared" si="0"/>
        <v>0</v>
      </c>
      <c r="E17" s="73">
        <f t="shared" si="1"/>
        <v>-1264</v>
      </c>
      <c r="F17" s="163">
        <v>0</v>
      </c>
      <c r="G17" s="163">
        <v>2610</v>
      </c>
      <c r="H17" s="70">
        <f t="shared" si="2"/>
        <v>0</v>
      </c>
      <c r="I17" s="71">
        <f t="shared" si="3"/>
        <v>-2610</v>
      </c>
      <c r="J17" s="83" t="e">
        <f t="shared" si="4"/>
        <v>#DIV/0!</v>
      </c>
      <c r="K17" s="83">
        <f t="shared" si="5"/>
        <v>0.48429118773946361</v>
      </c>
      <c r="L17" s="82" t="e">
        <f t="shared" si="6"/>
        <v>#DIV/0!</v>
      </c>
    </row>
    <row r="18" spans="1:12" x14ac:dyDescent="0.4">
      <c r="A18" s="89" t="s">
        <v>91</v>
      </c>
      <c r="B18" s="106">
        <f>SUM(B19:B35)</f>
        <v>19370</v>
      </c>
      <c r="C18" s="106">
        <f>SUM(C19:C35)</f>
        <v>19278</v>
      </c>
      <c r="D18" s="76">
        <f t="shared" si="0"/>
        <v>1.0047722792820832</v>
      </c>
      <c r="E18" s="62">
        <f t="shared" si="1"/>
        <v>92</v>
      </c>
      <c r="F18" s="106">
        <f>SUM(F19:F35)</f>
        <v>22480</v>
      </c>
      <c r="G18" s="106">
        <f>SUM(G19:G35)</f>
        <v>22210</v>
      </c>
      <c r="H18" s="76">
        <f t="shared" si="2"/>
        <v>1.0121566861773976</v>
      </c>
      <c r="I18" s="62">
        <f t="shared" si="3"/>
        <v>270</v>
      </c>
      <c r="J18" s="76">
        <f t="shared" si="4"/>
        <v>0.86165480427046259</v>
      </c>
      <c r="K18" s="76">
        <f t="shared" si="5"/>
        <v>0.86798739306618644</v>
      </c>
      <c r="L18" s="75">
        <f t="shared" si="6"/>
        <v>-6.332588795723848E-3</v>
      </c>
    </row>
    <row r="19" spans="1:12" x14ac:dyDescent="0.4">
      <c r="A19" s="26" t="s">
        <v>168</v>
      </c>
      <c r="B19" s="163">
        <v>1416</v>
      </c>
      <c r="C19" s="163">
        <v>1392</v>
      </c>
      <c r="D19" s="70">
        <f t="shared" si="0"/>
        <v>1.0172413793103448</v>
      </c>
      <c r="E19" s="71">
        <f t="shared" si="1"/>
        <v>24</v>
      </c>
      <c r="F19" s="163">
        <v>1495</v>
      </c>
      <c r="G19" s="158">
        <v>2400</v>
      </c>
      <c r="H19" s="70">
        <f t="shared" si="2"/>
        <v>0.62291666666666667</v>
      </c>
      <c r="I19" s="71">
        <f t="shared" si="3"/>
        <v>-905</v>
      </c>
      <c r="J19" s="70">
        <f t="shared" si="4"/>
        <v>0.94715719063545145</v>
      </c>
      <c r="K19" s="70">
        <f t="shared" si="5"/>
        <v>0.57999999999999996</v>
      </c>
      <c r="L19" s="69">
        <f t="shared" si="6"/>
        <v>0.36715719063545149</v>
      </c>
    </row>
    <row r="20" spans="1:12" x14ac:dyDescent="0.4">
      <c r="A20" s="27" t="s">
        <v>215</v>
      </c>
      <c r="B20" s="163">
        <v>913</v>
      </c>
      <c r="C20" s="163">
        <v>1609</v>
      </c>
      <c r="D20" s="72">
        <f t="shared" si="0"/>
        <v>0.56743318831572409</v>
      </c>
      <c r="E20" s="59">
        <f t="shared" si="1"/>
        <v>-696</v>
      </c>
      <c r="F20" s="163">
        <v>1500</v>
      </c>
      <c r="G20" s="158">
        <v>1795</v>
      </c>
      <c r="H20" s="72">
        <f t="shared" si="2"/>
        <v>0.83565459610027859</v>
      </c>
      <c r="I20" s="59">
        <f t="shared" si="3"/>
        <v>-295</v>
      </c>
      <c r="J20" s="72">
        <f t="shared" si="4"/>
        <v>0.60866666666666669</v>
      </c>
      <c r="K20" s="72">
        <f t="shared" si="5"/>
        <v>0.89637883008356545</v>
      </c>
      <c r="L20" s="77">
        <f t="shared" si="6"/>
        <v>-0.28771216341689876</v>
      </c>
    </row>
    <row r="21" spans="1:12" x14ac:dyDescent="0.4">
      <c r="A21" s="27" t="s">
        <v>167</v>
      </c>
      <c r="B21" s="163">
        <v>1067</v>
      </c>
      <c r="C21" s="163">
        <v>1004</v>
      </c>
      <c r="D21" s="72">
        <f t="shared" si="0"/>
        <v>1.0627490039840637</v>
      </c>
      <c r="E21" s="59">
        <f t="shared" si="1"/>
        <v>63</v>
      </c>
      <c r="F21" s="163">
        <v>1455</v>
      </c>
      <c r="G21" s="158">
        <v>1455</v>
      </c>
      <c r="H21" s="72">
        <f t="shared" si="2"/>
        <v>1</v>
      </c>
      <c r="I21" s="59">
        <f t="shared" si="3"/>
        <v>0</v>
      </c>
      <c r="J21" s="72">
        <f t="shared" si="4"/>
        <v>0.73333333333333328</v>
      </c>
      <c r="K21" s="72">
        <f t="shared" si="5"/>
        <v>0.69003436426116838</v>
      </c>
      <c r="L21" s="77">
        <f t="shared" si="6"/>
        <v>4.3298969072164906E-2</v>
      </c>
    </row>
    <row r="22" spans="1:12" x14ac:dyDescent="0.4">
      <c r="A22" s="27" t="s">
        <v>166</v>
      </c>
      <c r="B22" s="163">
        <v>1384</v>
      </c>
      <c r="C22" s="163">
        <v>1458</v>
      </c>
      <c r="D22" s="72">
        <f t="shared" si="0"/>
        <v>0.94924554183813448</v>
      </c>
      <c r="E22" s="59">
        <f t="shared" si="1"/>
        <v>-74</v>
      </c>
      <c r="F22" s="163">
        <v>1495</v>
      </c>
      <c r="G22" s="158">
        <v>1500</v>
      </c>
      <c r="H22" s="72">
        <f t="shared" si="2"/>
        <v>0.9966666666666667</v>
      </c>
      <c r="I22" s="59">
        <f t="shared" si="3"/>
        <v>-5</v>
      </c>
      <c r="J22" s="72">
        <f t="shared" si="4"/>
        <v>0.92575250836120404</v>
      </c>
      <c r="K22" s="72">
        <f t="shared" si="5"/>
        <v>0.97199999999999998</v>
      </c>
      <c r="L22" s="77">
        <f t="shared" si="6"/>
        <v>-4.6247491638795934E-2</v>
      </c>
    </row>
    <row r="23" spans="1:12" x14ac:dyDescent="0.4">
      <c r="A23" s="27" t="s">
        <v>165</v>
      </c>
      <c r="B23" s="163">
        <v>2406</v>
      </c>
      <c r="C23" s="163">
        <v>2534</v>
      </c>
      <c r="D23" s="67">
        <f t="shared" si="0"/>
        <v>0.94948697711128649</v>
      </c>
      <c r="E23" s="58">
        <f t="shared" si="1"/>
        <v>-128</v>
      </c>
      <c r="F23" s="163">
        <v>2610</v>
      </c>
      <c r="G23" s="158">
        <v>2610</v>
      </c>
      <c r="H23" s="67">
        <f t="shared" si="2"/>
        <v>1</v>
      </c>
      <c r="I23" s="58">
        <f t="shared" si="3"/>
        <v>0</v>
      </c>
      <c r="J23" s="67">
        <f t="shared" si="4"/>
        <v>0.92183908045977014</v>
      </c>
      <c r="K23" s="67">
        <f t="shared" si="5"/>
        <v>0.9708812260536398</v>
      </c>
      <c r="L23" s="66">
        <f t="shared" si="6"/>
        <v>-4.9042145593869657E-2</v>
      </c>
    </row>
    <row r="24" spans="1:12" x14ac:dyDescent="0.4">
      <c r="A24" s="33" t="s">
        <v>164</v>
      </c>
      <c r="B24" s="163">
        <v>1182</v>
      </c>
      <c r="C24" s="163">
        <v>1174</v>
      </c>
      <c r="D24" s="72">
        <f t="shared" si="0"/>
        <v>1.0068143100511073</v>
      </c>
      <c r="E24" s="59">
        <f t="shared" si="1"/>
        <v>8</v>
      </c>
      <c r="F24" s="163">
        <v>1485</v>
      </c>
      <c r="G24" s="158">
        <v>1500</v>
      </c>
      <c r="H24" s="72">
        <f t="shared" si="2"/>
        <v>0.99</v>
      </c>
      <c r="I24" s="59">
        <f t="shared" si="3"/>
        <v>-15</v>
      </c>
      <c r="J24" s="72">
        <f t="shared" si="4"/>
        <v>0.79595959595959598</v>
      </c>
      <c r="K24" s="72">
        <f t="shared" si="5"/>
        <v>0.78266666666666662</v>
      </c>
      <c r="L24" s="77">
        <f t="shared" si="6"/>
        <v>1.3292929292929356E-2</v>
      </c>
    </row>
    <row r="25" spans="1:12" x14ac:dyDescent="0.4">
      <c r="A25" s="33" t="s">
        <v>216</v>
      </c>
      <c r="B25" s="163">
        <v>1340</v>
      </c>
      <c r="C25" s="163">
        <v>1443</v>
      </c>
      <c r="D25" s="72">
        <f t="shared" si="0"/>
        <v>0.9286209286209286</v>
      </c>
      <c r="E25" s="59">
        <f t="shared" si="1"/>
        <v>-103</v>
      </c>
      <c r="F25" s="163">
        <v>1500</v>
      </c>
      <c r="G25" s="158">
        <v>1500</v>
      </c>
      <c r="H25" s="72">
        <f t="shared" si="2"/>
        <v>1</v>
      </c>
      <c r="I25" s="59">
        <f t="shared" si="3"/>
        <v>0</v>
      </c>
      <c r="J25" s="72">
        <f t="shared" si="4"/>
        <v>0.89333333333333331</v>
      </c>
      <c r="K25" s="72">
        <f t="shared" si="5"/>
        <v>0.96199999999999997</v>
      </c>
      <c r="L25" s="77">
        <f t="shared" si="6"/>
        <v>-6.8666666666666654E-2</v>
      </c>
    </row>
    <row r="26" spans="1:12" x14ac:dyDescent="0.4">
      <c r="A26" s="27" t="s">
        <v>211</v>
      </c>
      <c r="B26" s="163">
        <v>1249</v>
      </c>
      <c r="C26" s="163">
        <v>0</v>
      </c>
      <c r="D26" s="72" t="e">
        <f t="shared" si="0"/>
        <v>#DIV/0!</v>
      </c>
      <c r="E26" s="59">
        <f t="shared" si="1"/>
        <v>1249</v>
      </c>
      <c r="F26" s="163">
        <v>1500</v>
      </c>
      <c r="G26" s="158">
        <v>0</v>
      </c>
      <c r="H26" s="72" t="e">
        <f t="shared" si="2"/>
        <v>#DIV/0!</v>
      </c>
      <c r="I26" s="59">
        <f t="shared" si="3"/>
        <v>1500</v>
      </c>
      <c r="J26" s="72">
        <f t="shared" si="4"/>
        <v>0.83266666666666667</v>
      </c>
      <c r="K26" s="72" t="e">
        <f t="shared" si="5"/>
        <v>#DIV/0!</v>
      </c>
      <c r="L26" s="77" t="e">
        <f t="shared" si="6"/>
        <v>#DIV/0!</v>
      </c>
    </row>
    <row r="27" spans="1:12" x14ac:dyDescent="0.4">
      <c r="A27" s="27" t="s">
        <v>191</v>
      </c>
      <c r="B27" s="163">
        <v>0</v>
      </c>
      <c r="C27" s="163">
        <v>1468</v>
      </c>
      <c r="D27" s="72">
        <f t="shared" si="0"/>
        <v>0</v>
      </c>
      <c r="E27" s="59">
        <f t="shared" si="1"/>
        <v>-1468</v>
      </c>
      <c r="F27" s="163">
        <v>0</v>
      </c>
      <c r="G27" s="158">
        <v>1500</v>
      </c>
      <c r="H27" s="72">
        <f t="shared" si="2"/>
        <v>0</v>
      </c>
      <c r="I27" s="59">
        <f t="shared" si="3"/>
        <v>-1500</v>
      </c>
      <c r="J27" s="72" t="e">
        <f t="shared" si="4"/>
        <v>#DIV/0!</v>
      </c>
      <c r="K27" s="72">
        <f t="shared" si="5"/>
        <v>0.97866666666666668</v>
      </c>
      <c r="L27" s="77" t="e">
        <f t="shared" si="6"/>
        <v>#DIV/0!</v>
      </c>
    </row>
    <row r="28" spans="1:12" x14ac:dyDescent="0.4">
      <c r="A28" s="27" t="s">
        <v>161</v>
      </c>
      <c r="B28" s="163">
        <v>630</v>
      </c>
      <c r="C28" s="163">
        <v>768</v>
      </c>
      <c r="D28" s="67">
        <f t="shared" si="0"/>
        <v>0.8203125</v>
      </c>
      <c r="E28" s="58">
        <f t="shared" si="1"/>
        <v>-138</v>
      </c>
      <c r="F28" s="163">
        <v>750</v>
      </c>
      <c r="G28" s="158">
        <v>900</v>
      </c>
      <c r="H28" s="67">
        <f t="shared" si="2"/>
        <v>0.83333333333333337</v>
      </c>
      <c r="I28" s="58">
        <f t="shared" si="3"/>
        <v>-150</v>
      </c>
      <c r="J28" s="67">
        <f t="shared" si="4"/>
        <v>0.84</v>
      </c>
      <c r="K28" s="67">
        <f t="shared" si="5"/>
        <v>0.85333333333333339</v>
      </c>
      <c r="L28" s="66">
        <f t="shared" si="6"/>
        <v>-1.3333333333333419E-2</v>
      </c>
    </row>
    <row r="29" spans="1:12" x14ac:dyDescent="0.4">
      <c r="A29" s="33" t="s">
        <v>160</v>
      </c>
      <c r="B29" s="163">
        <v>638</v>
      </c>
      <c r="C29" s="163">
        <v>518</v>
      </c>
      <c r="D29" s="72">
        <f t="shared" si="0"/>
        <v>1.2316602316602316</v>
      </c>
      <c r="E29" s="59">
        <f t="shared" si="1"/>
        <v>120</v>
      </c>
      <c r="F29" s="163">
        <v>750</v>
      </c>
      <c r="G29" s="158">
        <v>600</v>
      </c>
      <c r="H29" s="72">
        <f t="shared" si="2"/>
        <v>1.25</v>
      </c>
      <c r="I29" s="59">
        <f t="shared" si="3"/>
        <v>150</v>
      </c>
      <c r="J29" s="72">
        <f t="shared" si="4"/>
        <v>0.85066666666666668</v>
      </c>
      <c r="K29" s="72">
        <f t="shared" si="5"/>
        <v>0.86333333333333329</v>
      </c>
      <c r="L29" s="77">
        <f t="shared" si="6"/>
        <v>-1.2666666666666604E-2</v>
      </c>
    </row>
    <row r="30" spans="1:12" x14ac:dyDescent="0.4">
      <c r="A30" s="27" t="s">
        <v>159</v>
      </c>
      <c r="B30" s="163">
        <v>1436</v>
      </c>
      <c r="C30" s="163">
        <v>1462</v>
      </c>
      <c r="D30" s="72">
        <f t="shared" si="0"/>
        <v>0.98221614227086185</v>
      </c>
      <c r="E30" s="59">
        <f t="shared" si="1"/>
        <v>-26</v>
      </c>
      <c r="F30" s="163">
        <v>1495</v>
      </c>
      <c r="G30" s="158">
        <v>1500</v>
      </c>
      <c r="H30" s="72">
        <f t="shared" si="2"/>
        <v>0.9966666666666667</v>
      </c>
      <c r="I30" s="59">
        <f t="shared" si="3"/>
        <v>-5</v>
      </c>
      <c r="J30" s="72">
        <f t="shared" si="4"/>
        <v>0.96053511705685624</v>
      </c>
      <c r="K30" s="72">
        <f t="shared" si="5"/>
        <v>0.97466666666666668</v>
      </c>
      <c r="L30" s="77">
        <f t="shared" si="6"/>
        <v>-1.4131549609810445E-2</v>
      </c>
    </row>
    <row r="31" spans="1:12" x14ac:dyDescent="0.4">
      <c r="A31" s="33" t="s">
        <v>158</v>
      </c>
      <c r="B31" s="163">
        <v>1374</v>
      </c>
      <c r="C31" s="163">
        <v>1284</v>
      </c>
      <c r="D31" s="67">
        <f t="shared" si="0"/>
        <v>1.0700934579439252</v>
      </c>
      <c r="E31" s="58">
        <f t="shared" si="1"/>
        <v>90</v>
      </c>
      <c r="F31" s="163">
        <v>1500</v>
      </c>
      <c r="G31" s="158">
        <v>1500</v>
      </c>
      <c r="H31" s="67">
        <f t="shared" si="2"/>
        <v>1</v>
      </c>
      <c r="I31" s="58">
        <f t="shared" si="3"/>
        <v>0</v>
      </c>
      <c r="J31" s="67">
        <f t="shared" si="4"/>
        <v>0.91600000000000004</v>
      </c>
      <c r="K31" s="67">
        <f t="shared" si="5"/>
        <v>0.85599999999999998</v>
      </c>
      <c r="L31" s="66">
        <f t="shared" si="6"/>
        <v>6.0000000000000053E-2</v>
      </c>
    </row>
    <row r="32" spans="1:12" x14ac:dyDescent="0.4">
      <c r="A32" s="33" t="s">
        <v>157</v>
      </c>
      <c r="B32" s="163">
        <v>1725</v>
      </c>
      <c r="C32" s="163">
        <v>1776</v>
      </c>
      <c r="D32" s="67">
        <f t="shared" si="0"/>
        <v>0.97128378378378377</v>
      </c>
      <c r="E32" s="58">
        <f t="shared" si="1"/>
        <v>-51</v>
      </c>
      <c r="F32" s="163">
        <v>1950</v>
      </c>
      <c r="G32" s="158">
        <v>1950</v>
      </c>
      <c r="H32" s="67">
        <f t="shared" si="2"/>
        <v>1</v>
      </c>
      <c r="I32" s="58">
        <f t="shared" si="3"/>
        <v>0</v>
      </c>
      <c r="J32" s="67">
        <f t="shared" si="4"/>
        <v>0.88461538461538458</v>
      </c>
      <c r="K32" s="67">
        <f t="shared" si="5"/>
        <v>0.91076923076923078</v>
      </c>
      <c r="L32" s="66">
        <f t="shared" si="6"/>
        <v>-2.6153846153846194E-2</v>
      </c>
    </row>
    <row r="33" spans="1:12" x14ac:dyDescent="0.4">
      <c r="A33" s="27" t="s">
        <v>156</v>
      </c>
      <c r="B33" s="163">
        <v>0</v>
      </c>
      <c r="C33" s="163">
        <v>0</v>
      </c>
      <c r="D33" s="72" t="e">
        <f t="shared" si="0"/>
        <v>#DIV/0!</v>
      </c>
      <c r="E33" s="59">
        <f t="shared" si="1"/>
        <v>0</v>
      </c>
      <c r="F33" s="163">
        <v>0</v>
      </c>
      <c r="G33" s="158">
        <v>0</v>
      </c>
      <c r="H33" s="72" t="e">
        <f t="shared" si="2"/>
        <v>#DIV/0!</v>
      </c>
      <c r="I33" s="59">
        <f t="shared" si="3"/>
        <v>0</v>
      </c>
      <c r="J33" s="72" t="e">
        <f t="shared" si="4"/>
        <v>#DIV/0!</v>
      </c>
      <c r="K33" s="72" t="e">
        <f t="shared" si="5"/>
        <v>#DIV/0!</v>
      </c>
      <c r="L33" s="77" t="e">
        <f t="shared" si="6"/>
        <v>#DIV/0!</v>
      </c>
    </row>
    <row r="34" spans="1:12" x14ac:dyDescent="0.4">
      <c r="A34" s="29" t="s">
        <v>155</v>
      </c>
      <c r="B34" s="163">
        <v>1376</v>
      </c>
      <c r="C34" s="163">
        <v>1388</v>
      </c>
      <c r="D34" s="72">
        <f t="shared" si="0"/>
        <v>0.99135446685878958</v>
      </c>
      <c r="E34" s="59">
        <f t="shared" si="1"/>
        <v>-12</v>
      </c>
      <c r="F34" s="163">
        <v>1495</v>
      </c>
      <c r="G34" s="163">
        <v>1500</v>
      </c>
      <c r="H34" s="72">
        <f t="shared" si="2"/>
        <v>0.9966666666666667</v>
      </c>
      <c r="I34" s="59">
        <f t="shared" si="3"/>
        <v>-5</v>
      </c>
      <c r="J34" s="72">
        <f t="shared" si="4"/>
        <v>0.9204013377926421</v>
      </c>
      <c r="K34" s="72">
        <f t="shared" si="5"/>
        <v>0.92533333333333334</v>
      </c>
      <c r="L34" s="77">
        <f t="shared" si="6"/>
        <v>-4.9319955406912364E-3</v>
      </c>
    </row>
    <row r="35" spans="1:12" x14ac:dyDescent="0.4">
      <c r="A35" s="22" t="s">
        <v>210</v>
      </c>
      <c r="B35" s="163">
        <v>1234</v>
      </c>
      <c r="C35" s="163">
        <v>0</v>
      </c>
      <c r="D35" s="72" t="e">
        <f t="shared" si="0"/>
        <v>#DIV/0!</v>
      </c>
      <c r="E35" s="59">
        <f t="shared" si="1"/>
        <v>1234</v>
      </c>
      <c r="F35" s="163">
        <v>1500</v>
      </c>
      <c r="G35" s="158">
        <v>0</v>
      </c>
      <c r="H35" s="72" t="e">
        <f t="shared" si="2"/>
        <v>#DIV/0!</v>
      </c>
      <c r="I35" s="59">
        <f t="shared" si="3"/>
        <v>1500</v>
      </c>
      <c r="J35" s="72">
        <f t="shared" si="4"/>
        <v>0.82266666666666666</v>
      </c>
      <c r="K35" s="72" t="e">
        <f t="shared" si="5"/>
        <v>#DIV/0!</v>
      </c>
      <c r="L35" s="77" t="e">
        <f t="shared" si="6"/>
        <v>#DIV/0!</v>
      </c>
    </row>
    <row r="36" spans="1:12" x14ac:dyDescent="0.4">
      <c r="A36" s="89" t="s">
        <v>90</v>
      </c>
      <c r="B36" s="106">
        <f>SUM(B37:B38)</f>
        <v>1524</v>
      </c>
      <c r="C36" s="106">
        <f>SUM(C37:C38)</f>
        <v>1613</v>
      </c>
      <c r="D36" s="76">
        <f t="shared" si="0"/>
        <v>0.94482331060136393</v>
      </c>
      <c r="E36" s="62">
        <f t="shared" si="1"/>
        <v>-89</v>
      </c>
      <c r="F36" s="106">
        <f>SUM(F37:F38)</f>
        <v>1914</v>
      </c>
      <c r="G36" s="106">
        <f>SUM(G37:G38)</f>
        <v>1950</v>
      </c>
      <c r="H36" s="76">
        <f t="shared" si="2"/>
        <v>0.98153846153846158</v>
      </c>
      <c r="I36" s="62">
        <f t="shared" si="3"/>
        <v>-36</v>
      </c>
      <c r="J36" s="76">
        <f t="shared" si="4"/>
        <v>0.79623824451410663</v>
      </c>
      <c r="K36" s="76">
        <f t="shared" si="5"/>
        <v>0.82717948717948719</v>
      </c>
      <c r="L36" s="75">
        <f t="shared" si="6"/>
        <v>-3.0941242665380564E-2</v>
      </c>
    </row>
    <row r="37" spans="1:12" x14ac:dyDescent="0.4">
      <c r="A37" s="26" t="s">
        <v>154</v>
      </c>
      <c r="B37" s="163">
        <v>1247</v>
      </c>
      <c r="C37" s="163">
        <v>1275</v>
      </c>
      <c r="D37" s="70">
        <f t="shared" si="0"/>
        <v>0.9780392156862745</v>
      </c>
      <c r="E37" s="71">
        <f t="shared" si="1"/>
        <v>-28</v>
      </c>
      <c r="F37" s="163">
        <v>1563</v>
      </c>
      <c r="G37" s="163">
        <v>1560</v>
      </c>
      <c r="H37" s="70">
        <f t="shared" si="2"/>
        <v>1.0019230769230769</v>
      </c>
      <c r="I37" s="71">
        <f t="shared" si="3"/>
        <v>3</v>
      </c>
      <c r="J37" s="70">
        <f t="shared" si="4"/>
        <v>0.79782469609724893</v>
      </c>
      <c r="K37" s="70">
        <f t="shared" si="5"/>
        <v>0.81730769230769229</v>
      </c>
      <c r="L37" s="69">
        <f t="shared" si="6"/>
        <v>-1.948299621044336E-2</v>
      </c>
    </row>
    <row r="38" spans="1:12" x14ac:dyDescent="0.4">
      <c r="A38" s="27" t="s">
        <v>153</v>
      </c>
      <c r="B38" s="163">
        <v>277</v>
      </c>
      <c r="C38" s="163">
        <v>338</v>
      </c>
      <c r="D38" s="72">
        <f t="shared" ref="D38:D60" si="7">+B38/C38</f>
        <v>0.81952662721893488</v>
      </c>
      <c r="E38" s="59">
        <f t="shared" ref="E38:E60" si="8">+B38-C38</f>
        <v>-61</v>
      </c>
      <c r="F38" s="163">
        <v>351</v>
      </c>
      <c r="G38" s="163">
        <v>390</v>
      </c>
      <c r="H38" s="72">
        <f t="shared" ref="H38:H60" si="9">+F38/G38</f>
        <v>0.9</v>
      </c>
      <c r="I38" s="59">
        <f t="shared" ref="I38:I60" si="10">+F38-G38</f>
        <v>-39</v>
      </c>
      <c r="J38" s="72">
        <f t="shared" ref="J38:J60" si="11">+B38/F38</f>
        <v>0.78917378917378922</v>
      </c>
      <c r="K38" s="72">
        <f t="shared" ref="K38:K60" si="12">+C38/G38</f>
        <v>0.8666666666666667</v>
      </c>
      <c r="L38" s="77">
        <f t="shared" ref="L38:L60" si="13">+J38-K38</f>
        <v>-7.7492877492877477E-2</v>
      </c>
    </row>
    <row r="39" spans="1:12" s="46" customFormat="1" x14ac:dyDescent="0.4">
      <c r="A39" s="55" t="s">
        <v>96</v>
      </c>
      <c r="B39" s="100">
        <f>SUM(B40:B60)</f>
        <v>98222</v>
      </c>
      <c r="C39" s="100">
        <f>SUM(C40:C60)</f>
        <v>105296</v>
      </c>
      <c r="D39" s="64">
        <f t="shared" si="7"/>
        <v>0.93281796079623158</v>
      </c>
      <c r="E39" s="65">
        <f t="shared" si="8"/>
        <v>-7074</v>
      </c>
      <c r="F39" s="100">
        <f>SUM(F40:F60)</f>
        <v>122606</v>
      </c>
      <c r="G39" s="100">
        <f>SUM(G40:G60)</f>
        <v>122386</v>
      </c>
      <c r="H39" s="64">
        <f t="shared" si="9"/>
        <v>1.0017975912277548</v>
      </c>
      <c r="I39" s="65">
        <f t="shared" si="10"/>
        <v>220</v>
      </c>
      <c r="J39" s="64">
        <f t="shared" si="11"/>
        <v>0.80111903169502308</v>
      </c>
      <c r="K39" s="64">
        <f t="shared" si="12"/>
        <v>0.8603598450803196</v>
      </c>
      <c r="L39" s="78">
        <f t="shared" si="13"/>
        <v>-5.924081338529652E-2</v>
      </c>
    </row>
    <row r="40" spans="1:12" x14ac:dyDescent="0.4">
      <c r="A40" s="27" t="s">
        <v>83</v>
      </c>
      <c r="B40" s="98">
        <f>'[4]8月動向(20)'!B39-'８月(上旬)'!B40</f>
        <v>38812</v>
      </c>
      <c r="C40" s="98">
        <f>'[4]8月動向(20)'!C39-'８月(上旬)'!C40</f>
        <v>39664</v>
      </c>
      <c r="D40" s="97">
        <f t="shared" si="7"/>
        <v>0.97851956434045984</v>
      </c>
      <c r="E40" s="58">
        <f t="shared" si="8"/>
        <v>-852</v>
      </c>
      <c r="F40" s="98">
        <f>'[4]8月動向(20)'!F39-'８月(上旬)'!F40</f>
        <v>46790</v>
      </c>
      <c r="G40" s="98">
        <f>'[4]8月動向(20)'!G39-'８月(上旬)'!G40</f>
        <v>45229</v>
      </c>
      <c r="H40" s="67">
        <f t="shared" si="9"/>
        <v>1.0345132547701696</v>
      </c>
      <c r="I40" s="58">
        <f t="shared" si="10"/>
        <v>1561</v>
      </c>
      <c r="J40" s="67">
        <f t="shared" si="11"/>
        <v>0.82949348151314384</v>
      </c>
      <c r="K40" s="67">
        <f t="shared" si="12"/>
        <v>0.87695947290455234</v>
      </c>
      <c r="L40" s="66">
        <f t="shared" si="13"/>
        <v>-4.7465991391408502E-2</v>
      </c>
    </row>
    <row r="41" spans="1:12" x14ac:dyDescent="0.4">
      <c r="A41" s="27" t="s">
        <v>176</v>
      </c>
      <c r="B41" s="101">
        <f>'[4]8月動向(20)'!B40-'８月(上旬)'!B41</f>
        <v>1714</v>
      </c>
      <c r="C41" s="101">
        <f>'[4]8月動向(20)'!C40-'８月(上旬)'!C41</f>
        <v>0</v>
      </c>
      <c r="D41" s="72" t="e">
        <f t="shared" si="7"/>
        <v>#DIV/0!</v>
      </c>
      <c r="E41" s="59">
        <f t="shared" si="8"/>
        <v>1714</v>
      </c>
      <c r="F41" s="135">
        <f>'[4]8月動向(20)'!F40-'８月(上旬)'!F41</f>
        <v>1846</v>
      </c>
      <c r="G41" s="101">
        <f>'[4]8月動向(20)'!G40-'８月(上旬)'!G41</f>
        <v>0</v>
      </c>
      <c r="H41" s="72" t="e">
        <f t="shared" si="9"/>
        <v>#DIV/0!</v>
      </c>
      <c r="I41" s="59">
        <f t="shared" si="10"/>
        <v>1846</v>
      </c>
      <c r="J41" s="72">
        <f t="shared" si="11"/>
        <v>0.92849404117009748</v>
      </c>
      <c r="K41" s="72" t="e">
        <f t="shared" si="12"/>
        <v>#DIV/0!</v>
      </c>
      <c r="L41" s="77" t="e">
        <f t="shared" si="13"/>
        <v>#DIV/0!</v>
      </c>
    </row>
    <row r="42" spans="1:12" x14ac:dyDescent="0.4">
      <c r="A42" s="27" t="s">
        <v>151</v>
      </c>
      <c r="B42" s="101">
        <f>'[4]8月動向(20)'!B41-'８月(上旬)'!B42</f>
        <v>6252</v>
      </c>
      <c r="C42" s="101">
        <f>'[4]8月動向(20)'!C41-'８月(上旬)'!C42</f>
        <v>8816</v>
      </c>
      <c r="D42" s="72">
        <f t="shared" si="7"/>
        <v>0.70916515426497273</v>
      </c>
      <c r="E42" s="59">
        <f t="shared" si="8"/>
        <v>-2564</v>
      </c>
      <c r="F42" s="135">
        <f>'[4]8月動向(20)'!F41-'８月(上旬)'!F42</f>
        <v>6940</v>
      </c>
      <c r="G42" s="101">
        <f>'[4]8月動向(20)'!G41-'８月(上旬)'!G42</f>
        <v>9192</v>
      </c>
      <c r="H42" s="141">
        <f t="shared" si="9"/>
        <v>0.75500435161009571</v>
      </c>
      <c r="I42" s="59">
        <f t="shared" si="10"/>
        <v>-2252</v>
      </c>
      <c r="J42" s="72">
        <f t="shared" si="11"/>
        <v>0.90086455331412107</v>
      </c>
      <c r="K42" s="72">
        <f t="shared" si="12"/>
        <v>0.95909486510008701</v>
      </c>
      <c r="L42" s="77">
        <f t="shared" si="13"/>
        <v>-5.8230311785965938E-2</v>
      </c>
    </row>
    <row r="43" spans="1:12" x14ac:dyDescent="0.4">
      <c r="A43" s="33" t="s">
        <v>215</v>
      </c>
      <c r="B43" s="101">
        <f>'[4]8月動向(20)'!B42-'８月(上旬)'!B43</f>
        <v>7853</v>
      </c>
      <c r="C43" s="101">
        <f>'[4]8月動向(20)'!C42-'８月(上旬)'!C43</f>
        <v>9659</v>
      </c>
      <c r="D43" s="140">
        <f t="shared" si="7"/>
        <v>0.81302412257997725</v>
      </c>
      <c r="E43" s="79">
        <f t="shared" si="8"/>
        <v>-1806</v>
      </c>
      <c r="F43" s="101">
        <f>'[4]8月動向(20)'!F42-'８月(上旬)'!F43</f>
        <v>11620</v>
      </c>
      <c r="G43" s="101">
        <f>'[4]8月動向(20)'!G42-'８月(上旬)'!G43</f>
        <v>10925</v>
      </c>
      <c r="H43" s="141">
        <f t="shared" si="9"/>
        <v>1.0636155606407323</v>
      </c>
      <c r="I43" s="59">
        <f t="shared" si="10"/>
        <v>695</v>
      </c>
      <c r="J43" s="72">
        <f t="shared" si="11"/>
        <v>0.67581755593803783</v>
      </c>
      <c r="K43" s="72">
        <f t="shared" si="12"/>
        <v>0.88411899313501141</v>
      </c>
      <c r="L43" s="77">
        <f t="shared" si="13"/>
        <v>-0.20830143719697358</v>
      </c>
    </row>
    <row r="44" spans="1:12" x14ac:dyDescent="0.4">
      <c r="A44" s="33" t="s">
        <v>149</v>
      </c>
      <c r="B44" s="101">
        <f>'[4]8月動向(20)'!B43-'８月(上旬)'!B44</f>
        <v>5756</v>
      </c>
      <c r="C44" s="101">
        <f>'[4]8月動向(20)'!C43-'８月(上旬)'!C44</f>
        <v>5539</v>
      </c>
      <c r="D44" s="140">
        <f t="shared" si="7"/>
        <v>1.0391767467051813</v>
      </c>
      <c r="E44" s="79">
        <f t="shared" si="8"/>
        <v>217</v>
      </c>
      <c r="F44" s="101">
        <f>'[4]8月動向(20)'!F43-'８月(上旬)'!F44</f>
        <v>7240</v>
      </c>
      <c r="G44" s="101">
        <f>'[4]8月動向(20)'!G43-'８月(上旬)'!G44</f>
        <v>6742</v>
      </c>
      <c r="H44" s="141">
        <f t="shared" si="9"/>
        <v>1.0738653218629486</v>
      </c>
      <c r="I44" s="59">
        <f t="shared" si="10"/>
        <v>498</v>
      </c>
      <c r="J44" s="72">
        <f t="shared" si="11"/>
        <v>0.79502762430939222</v>
      </c>
      <c r="K44" s="72">
        <f t="shared" si="12"/>
        <v>0.82156630080094928</v>
      </c>
      <c r="L44" s="77">
        <f t="shared" si="13"/>
        <v>-2.6538676491557056E-2</v>
      </c>
    </row>
    <row r="45" spans="1:12" x14ac:dyDescent="0.4">
      <c r="A45" s="27" t="s">
        <v>81</v>
      </c>
      <c r="B45" s="101">
        <f>'[4]8月動向(20)'!B44-'８月(上旬)'!B45</f>
        <v>14895</v>
      </c>
      <c r="C45" s="101">
        <f>'[4]8月動向(20)'!C44-'８月(上旬)'!C45</f>
        <v>13460</v>
      </c>
      <c r="D45" s="140">
        <f t="shared" si="7"/>
        <v>1.1066121842496286</v>
      </c>
      <c r="E45" s="79">
        <f t="shared" si="8"/>
        <v>1435</v>
      </c>
      <c r="F45" s="105">
        <f>'[4]8月動向(20)'!F44-'８月(上旬)'!F45</f>
        <v>21185</v>
      </c>
      <c r="G45" s="105">
        <f>'[4]8月動向(20)'!G44-'８月(上旬)'!G45</f>
        <v>17665</v>
      </c>
      <c r="H45" s="141">
        <f t="shared" si="9"/>
        <v>1.1992640815171243</v>
      </c>
      <c r="I45" s="59">
        <f t="shared" si="10"/>
        <v>3520</v>
      </c>
      <c r="J45" s="72">
        <f t="shared" si="11"/>
        <v>0.70309181024309653</v>
      </c>
      <c r="K45" s="72">
        <f t="shared" si="12"/>
        <v>0.76195867534673078</v>
      </c>
      <c r="L45" s="77">
        <f t="shared" si="13"/>
        <v>-5.8866865103634258E-2</v>
      </c>
    </row>
    <row r="46" spans="1:12" x14ac:dyDescent="0.4">
      <c r="A46" s="27" t="s">
        <v>82</v>
      </c>
      <c r="B46" s="101">
        <f>'[4]8月動向(20)'!B45-'８月(上旬)'!B46</f>
        <v>10147</v>
      </c>
      <c r="C46" s="101">
        <f>'[4]8月動向(20)'!C45-'８月(上旬)'!C46</f>
        <v>9150</v>
      </c>
      <c r="D46" s="140">
        <f t="shared" si="7"/>
        <v>1.1089617486338799</v>
      </c>
      <c r="E46" s="58">
        <f t="shared" si="8"/>
        <v>997</v>
      </c>
      <c r="F46" s="135">
        <f>'[4]8月動向(20)'!F45-'８月(上旬)'!F46</f>
        <v>11825</v>
      </c>
      <c r="G46" s="101">
        <f>'[4]8月動向(20)'!G45-'８月(上旬)'!G46</f>
        <v>10030</v>
      </c>
      <c r="H46" s="141">
        <f t="shared" si="9"/>
        <v>1.1789631106679961</v>
      </c>
      <c r="I46" s="59">
        <f t="shared" si="10"/>
        <v>1795</v>
      </c>
      <c r="J46" s="72">
        <f t="shared" si="11"/>
        <v>0.85809725158562367</v>
      </c>
      <c r="K46" s="72">
        <f t="shared" si="12"/>
        <v>0.91226321036889335</v>
      </c>
      <c r="L46" s="77">
        <f t="shared" si="13"/>
        <v>-5.4165958783269685E-2</v>
      </c>
    </row>
    <row r="47" spans="1:12" x14ac:dyDescent="0.4">
      <c r="A47" s="27" t="s">
        <v>80</v>
      </c>
      <c r="B47" s="101">
        <f>'[4]8月動向(20)'!B46-'８月(上旬)'!B47</f>
        <v>2202</v>
      </c>
      <c r="C47" s="101">
        <f>'[4]8月動向(20)'!C46-'８月(上旬)'!C47</f>
        <v>2276</v>
      </c>
      <c r="D47" s="140">
        <f t="shared" si="7"/>
        <v>0.9674868189806678</v>
      </c>
      <c r="E47" s="58">
        <f t="shared" si="8"/>
        <v>-74</v>
      </c>
      <c r="F47" s="137">
        <f>'[4]8月動向(20)'!F46-'８月(上旬)'!F47</f>
        <v>2790</v>
      </c>
      <c r="G47" s="136">
        <f>'[4]8月動向(20)'!G46-'８月(上旬)'!G47</f>
        <v>2790</v>
      </c>
      <c r="H47" s="138">
        <f t="shared" si="9"/>
        <v>1</v>
      </c>
      <c r="I47" s="59">
        <f t="shared" si="10"/>
        <v>0</v>
      </c>
      <c r="J47" s="72">
        <f t="shared" si="11"/>
        <v>0.78924731182795704</v>
      </c>
      <c r="K47" s="72">
        <f t="shared" si="12"/>
        <v>0.81577060931899636</v>
      </c>
      <c r="L47" s="77">
        <f t="shared" si="13"/>
        <v>-2.6523297491039322E-2</v>
      </c>
    </row>
    <row r="48" spans="1:12" x14ac:dyDescent="0.4">
      <c r="A48" s="27" t="s">
        <v>148</v>
      </c>
      <c r="B48" s="101">
        <f>'[4]8月動向(20)'!B47-'８月(上旬)'!B48</f>
        <v>0</v>
      </c>
      <c r="C48" s="101">
        <f>'[4]8月動向(20)'!C47-'８月(上旬)'!C48</f>
        <v>0</v>
      </c>
      <c r="D48" s="140" t="e">
        <f t="shared" si="7"/>
        <v>#DIV/0!</v>
      </c>
      <c r="E48" s="58">
        <f t="shared" si="8"/>
        <v>0</v>
      </c>
      <c r="F48" s="135">
        <f>'[4]8月動向(20)'!F47-'８月(上旬)'!F48</f>
        <v>0</v>
      </c>
      <c r="G48" s="101">
        <f>'[4]8月動向(20)'!G47-'８月(上旬)'!G48</f>
        <v>0</v>
      </c>
      <c r="H48" s="142" t="e">
        <f t="shared" si="9"/>
        <v>#DIV/0!</v>
      </c>
      <c r="I48" s="59">
        <f t="shared" si="10"/>
        <v>0</v>
      </c>
      <c r="J48" s="72" t="e">
        <f t="shared" si="11"/>
        <v>#DIV/0!</v>
      </c>
      <c r="K48" s="72" t="e">
        <f t="shared" si="12"/>
        <v>#DIV/0!</v>
      </c>
      <c r="L48" s="77" t="e">
        <f t="shared" si="13"/>
        <v>#DIV/0!</v>
      </c>
    </row>
    <row r="49" spans="1:12" x14ac:dyDescent="0.4">
      <c r="A49" s="27" t="s">
        <v>79</v>
      </c>
      <c r="B49" s="101">
        <f>'[4]8月動向(20)'!B48-'８月(上旬)'!B49</f>
        <v>2630</v>
      </c>
      <c r="C49" s="101">
        <f>'[4]8月動向(20)'!C48-'８月(上旬)'!C49</f>
        <v>2688</v>
      </c>
      <c r="D49" s="140">
        <f t="shared" si="7"/>
        <v>0.97842261904761907</v>
      </c>
      <c r="E49" s="58">
        <f t="shared" si="8"/>
        <v>-58</v>
      </c>
      <c r="F49" s="135">
        <f>'[4]8月動向(20)'!F48-'８月(上旬)'!F49</f>
        <v>2790</v>
      </c>
      <c r="G49" s="101">
        <f>'[4]8月動向(20)'!G48-'８月(上旬)'!G49</f>
        <v>2790</v>
      </c>
      <c r="H49" s="141">
        <f t="shared" si="9"/>
        <v>1</v>
      </c>
      <c r="I49" s="59">
        <f t="shared" si="10"/>
        <v>0</v>
      </c>
      <c r="J49" s="72">
        <f t="shared" si="11"/>
        <v>0.94265232974910396</v>
      </c>
      <c r="K49" s="72">
        <f t="shared" si="12"/>
        <v>0.96344086021505382</v>
      </c>
      <c r="L49" s="77">
        <f t="shared" si="13"/>
        <v>-2.0788530465949862E-2</v>
      </c>
    </row>
    <row r="50" spans="1:12" x14ac:dyDescent="0.4">
      <c r="A50" s="33" t="s">
        <v>78</v>
      </c>
      <c r="B50" s="101">
        <f>'[4]8月動向(20)'!B49-'８月(上旬)'!B50</f>
        <v>2125</v>
      </c>
      <c r="C50" s="101">
        <f>'[4]8月動向(20)'!C49-'８月(上旬)'!C50</f>
        <v>2106</v>
      </c>
      <c r="D50" s="140">
        <f t="shared" si="7"/>
        <v>1.0090218423551758</v>
      </c>
      <c r="E50" s="58">
        <f t="shared" si="8"/>
        <v>19</v>
      </c>
      <c r="F50" s="137">
        <f>'[4]8月動向(20)'!F49-'８月(上旬)'!F50</f>
        <v>2790</v>
      </c>
      <c r="G50" s="136">
        <f>'[4]8月動向(20)'!G49-'８月(上旬)'!G50</f>
        <v>2789</v>
      </c>
      <c r="H50" s="141">
        <f t="shared" si="9"/>
        <v>1.0003585514521334</v>
      </c>
      <c r="I50" s="59">
        <f t="shared" si="10"/>
        <v>1</v>
      </c>
      <c r="J50" s="72">
        <f t="shared" si="11"/>
        <v>0.76164874551971329</v>
      </c>
      <c r="K50" s="67">
        <f t="shared" si="12"/>
        <v>0.7551093581929007</v>
      </c>
      <c r="L50" s="66">
        <f t="shared" si="13"/>
        <v>6.5393873268125846E-3</v>
      </c>
    </row>
    <row r="51" spans="1:12" x14ac:dyDescent="0.4">
      <c r="A51" s="27" t="s">
        <v>95</v>
      </c>
      <c r="B51" s="101">
        <f>'[4]8月動向(20)'!B50-'８月(上旬)'!B51</f>
        <v>0</v>
      </c>
      <c r="C51" s="101">
        <f>'[4]8月動向(20)'!C50-'８月(上旬)'!C51</f>
        <v>1184</v>
      </c>
      <c r="D51" s="140">
        <f t="shared" si="7"/>
        <v>0</v>
      </c>
      <c r="E51" s="59">
        <f t="shared" si="8"/>
        <v>-1184</v>
      </c>
      <c r="F51" s="135">
        <f>'[4]8月動向(20)'!F50-'８月(上旬)'!F51</f>
        <v>0</v>
      </c>
      <c r="G51" s="101">
        <f>'[4]8月動向(20)'!G50-'８月(上旬)'!G51</f>
        <v>1494</v>
      </c>
      <c r="H51" s="141">
        <f t="shared" si="9"/>
        <v>0</v>
      </c>
      <c r="I51" s="59">
        <f t="shared" si="10"/>
        <v>-1494</v>
      </c>
      <c r="J51" s="72" t="e">
        <f t="shared" si="11"/>
        <v>#DIV/0!</v>
      </c>
      <c r="K51" s="72">
        <f t="shared" si="12"/>
        <v>0.79250334672021416</v>
      </c>
      <c r="L51" s="77" t="e">
        <f t="shared" si="13"/>
        <v>#DIV/0!</v>
      </c>
    </row>
    <row r="52" spans="1:12" x14ac:dyDescent="0.4">
      <c r="A52" s="27" t="s">
        <v>94</v>
      </c>
      <c r="B52" s="101">
        <f>'[4]8月動向(20)'!B51-'８月(上旬)'!B52</f>
        <v>0</v>
      </c>
      <c r="C52" s="101">
        <f>'[4]8月動向(20)'!C51-'８月(上旬)'!C52</f>
        <v>0</v>
      </c>
      <c r="D52" s="140" t="e">
        <f t="shared" si="7"/>
        <v>#DIV/0!</v>
      </c>
      <c r="E52" s="59">
        <f t="shared" si="8"/>
        <v>0</v>
      </c>
      <c r="F52" s="135">
        <f>'[4]8月動向(20)'!F51-'８月(上旬)'!F52</f>
        <v>0</v>
      </c>
      <c r="G52" s="136">
        <f>'[4]8月動向(20)'!G51-'８月(上旬)'!G52</f>
        <v>0</v>
      </c>
      <c r="H52" s="138" t="e">
        <f t="shared" si="9"/>
        <v>#DIV/0!</v>
      </c>
      <c r="I52" s="59">
        <f t="shared" si="10"/>
        <v>0</v>
      </c>
      <c r="J52" s="72" t="e">
        <f t="shared" si="11"/>
        <v>#DIV/0!</v>
      </c>
      <c r="K52" s="72" t="e">
        <f t="shared" si="12"/>
        <v>#DIV/0!</v>
      </c>
      <c r="L52" s="77" t="e">
        <f t="shared" si="13"/>
        <v>#DIV/0!</v>
      </c>
    </row>
    <row r="53" spans="1:12" x14ac:dyDescent="0.4">
      <c r="A53" s="27" t="s">
        <v>75</v>
      </c>
      <c r="B53" s="101">
        <f>'[4]8月動向(20)'!B52-'８月(上旬)'!B53</f>
        <v>3324</v>
      </c>
      <c r="C53" s="101">
        <f>'[4]8月動向(20)'!C52-'８月(上旬)'!C53</f>
        <v>2775</v>
      </c>
      <c r="D53" s="140">
        <f t="shared" si="7"/>
        <v>1.1978378378378378</v>
      </c>
      <c r="E53" s="59">
        <f t="shared" si="8"/>
        <v>549</v>
      </c>
      <c r="F53" s="139">
        <f>'[4]8月動向(20)'!F52-'８月(上旬)'!F53</f>
        <v>3870</v>
      </c>
      <c r="G53" s="101">
        <f>'[4]8月動向(20)'!G52-'８月(上旬)'!G53</f>
        <v>3850</v>
      </c>
      <c r="H53" s="138">
        <f t="shared" si="9"/>
        <v>1.0051948051948052</v>
      </c>
      <c r="I53" s="59">
        <f t="shared" si="10"/>
        <v>20</v>
      </c>
      <c r="J53" s="72">
        <f t="shared" si="11"/>
        <v>0.85891472868217056</v>
      </c>
      <c r="K53" s="72">
        <f t="shared" si="12"/>
        <v>0.72077922077922074</v>
      </c>
      <c r="L53" s="77">
        <f t="shared" si="13"/>
        <v>0.13813550790294982</v>
      </c>
    </row>
    <row r="54" spans="1:12" x14ac:dyDescent="0.4">
      <c r="A54" s="27" t="s">
        <v>77</v>
      </c>
      <c r="B54" s="101">
        <f>'[4]8月動向(20)'!B53-'８月(上旬)'!B54</f>
        <v>1102</v>
      </c>
      <c r="C54" s="101">
        <f>'[4]8月動向(20)'!C53-'８月(上旬)'!C54</f>
        <v>1022</v>
      </c>
      <c r="D54" s="70">
        <f t="shared" si="7"/>
        <v>1.0782778864970646</v>
      </c>
      <c r="E54" s="59">
        <f t="shared" si="8"/>
        <v>80</v>
      </c>
      <c r="F54" s="137">
        <f>'[4]8月動向(20)'!F53-'８月(上旬)'!F54</f>
        <v>1260</v>
      </c>
      <c r="G54" s="136">
        <f>'[4]8月動向(20)'!G53-'８月(上旬)'!G54</f>
        <v>1260</v>
      </c>
      <c r="H54" s="72">
        <f t="shared" si="9"/>
        <v>1</v>
      </c>
      <c r="I54" s="59">
        <f t="shared" si="10"/>
        <v>0</v>
      </c>
      <c r="J54" s="72">
        <f t="shared" si="11"/>
        <v>0.8746031746031746</v>
      </c>
      <c r="K54" s="72">
        <f t="shared" si="12"/>
        <v>0.81111111111111112</v>
      </c>
      <c r="L54" s="77">
        <f t="shared" si="13"/>
        <v>6.3492063492063489E-2</v>
      </c>
    </row>
    <row r="55" spans="1:12" x14ac:dyDescent="0.4">
      <c r="A55" s="27" t="s">
        <v>76</v>
      </c>
      <c r="B55" s="101">
        <f>'[4]8月動向(20)'!B54-'８月(上旬)'!B55</f>
        <v>1410</v>
      </c>
      <c r="C55" s="101">
        <f>'[4]8月動向(20)'!C54-'８月(上旬)'!C55</f>
        <v>1101</v>
      </c>
      <c r="D55" s="70">
        <f t="shared" si="7"/>
        <v>1.2806539509536785</v>
      </c>
      <c r="E55" s="59">
        <f t="shared" si="8"/>
        <v>309</v>
      </c>
      <c r="F55" s="135">
        <f>'[4]8月動向(20)'!F54-'８月(上旬)'!F55</f>
        <v>1660</v>
      </c>
      <c r="G55" s="101">
        <f>'[4]8月動向(20)'!G54-'８月(上旬)'!G55</f>
        <v>1260</v>
      </c>
      <c r="H55" s="72">
        <f t="shared" si="9"/>
        <v>1.3174603174603174</v>
      </c>
      <c r="I55" s="59">
        <f t="shared" si="10"/>
        <v>400</v>
      </c>
      <c r="J55" s="72">
        <f t="shared" si="11"/>
        <v>0.8493975903614458</v>
      </c>
      <c r="K55" s="72">
        <f t="shared" si="12"/>
        <v>0.87380952380952381</v>
      </c>
      <c r="L55" s="77">
        <f t="shared" si="13"/>
        <v>-2.4411933448078016E-2</v>
      </c>
    </row>
    <row r="56" spans="1:12" x14ac:dyDescent="0.4">
      <c r="A56" s="27" t="s">
        <v>146</v>
      </c>
      <c r="B56" s="101">
        <f>'[4]8月動向(20)'!B55-'８月(上旬)'!B56</f>
        <v>0</v>
      </c>
      <c r="C56" s="101">
        <f>'[4]8月動向(20)'!C55-'８月(上旬)'!C56</f>
        <v>1023</v>
      </c>
      <c r="D56" s="70">
        <f t="shared" si="7"/>
        <v>0</v>
      </c>
      <c r="E56" s="59">
        <f t="shared" si="8"/>
        <v>-1023</v>
      </c>
      <c r="F56" s="136">
        <f>'[4]8月動向(20)'!F55-'８月(上旬)'!F56</f>
        <v>0</v>
      </c>
      <c r="G56" s="136">
        <f>'[4]8月動向(20)'!G55-'８月(上旬)'!G56</f>
        <v>1260</v>
      </c>
      <c r="H56" s="72">
        <f t="shared" si="9"/>
        <v>0</v>
      </c>
      <c r="I56" s="59">
        <f t="shared" si="10"/>
        <v>-1260</v>
      </c>
      <c r="J56" s="72" t="e">
        <f t="shared" si="11"/>
        <v>#DIV/0!</v>
      </c>
      <c r="K56" s="72">
        <f t="shared" si="12"/>
        <v>0.81190476190476191</v>
      </c>
      <c r="L56" s="77" t="e">
        <f t="shared" si="13"/>
        <v>#DIV/0!</v>
      </c>
    </row>
    <row r="57" spans="1:12" x14ac:dyDescent="0.4">
      <c r="A57" s="27" t="s">
        <v>145</v>
      </c>
      <c r="B57" s="101">
        <f>'[4]8月動向(20)'!B56-'８月(上旬)'!B57</f>
        <v>0</v>
      </c>
      <c r="C57" s="101">
        <f>'[4]8月動向(20)'!C56-'８月(上旬)'!C57</f>
        <v>1215</v>
      </c>
      <c r="D57" s="70">
        <f t="shared" si="7"/>
        <v>0</v>
      </c>
      <c r="E57" s="59">
        <f t="shared" si="8"/>
        <v>-1215</v>
      </c>
      <c r="F57" s="101">
        <f>'[4]8月動向(20)'!F56-'８月(上旬)'!F57</f>
        <v>0</v>
      </c>
      <c r="G57" s="102">
        <f>'[4]8月動向(20)'!G56-'８月(上旬)'!G57</f>
        <v>1260</v>
      </c>
      <c r="H57" s="72">
        <f t="shared" si="9"/>
        <v>0</v>
      </c>
      <c r="I57" s="59">
        <f t="shared" si="10"/>
        <v>-1260</v>
      </c>
      <c r="J57" s="72" t="e">
        <f t="shared" si="11"/>
        <v>#DIV/0!</v>
      </c>
      <c r="K57" s="72">
        <f t="shared" si="12"/>
        <v>0.9642857142857143</v>
      </c>
      <c r="L57" s="77" t="e">
        <f t="shared" si="13"/>
        <v>#DIV/0!</v>
      </c>
    </row>
    <row r="58" spans="1:12" x14ac:dyDescent="0.4">
      <c r="A58" s="27" t="s">
        <v>144</v>
      </c>
      <c r="B58" s="101">
        <f>'[4]8月動向(20)'!B57-'８月(上旬)'!B58</f>
        <v>0</v>
      </c>
      <c r="C58" s="101">
        <f>'[4]8月動向(20)'!C57-'８月(上旬)'!C58</f>
        <v>1238</v>
      </c>
      <c r="D58" s="70">
        <f t="shared" si="7"/>
        <v>0</v>
      </c>
      <c r="E58" s="59">
        <f t="shared" si="8"/>
        <v>-1238</v>
      </c>
      <c r="F58" s="136">
        <f>'[4]8月動向(20)'!F57-'８月(上旬)'!F58</f>
        <v>0</v>
      </c>
      <c r="G58" s="102">
        <f>'[4]8月動向(20)'!G57-'８月(上旬)'!G58</f>
        <v>1330</v>
      </c>
      <c r="H58" s="72">
        <f t="shared" si="9"/>
        <v>0</v>
      </c>
      <c r="I58" s="59">
        <f t="shared" si="10"/>
        <v>-1330</v>
      </c>
      <c r="J58" s="72" t="e">
        <f t="shared" si="11"/>
        <v>#DIV/0!</v>
      </c>
      <c r="K58" s="72">
        <f t="shared" si="12"/>
        <v>0.93082706766917289</v>
      </c>
      <c r="L58" s="77" t="e">
        <f t="shared" si="13"/>
        <v>#DIV/0!</v>
      </c>
    </row>
    <row r="59" spans="1:12" x14ac:dyDescent="0.4">
      <c r="A59" s="27" t="s">
        <v>143</v>
      </c>
      <c r="B59" s="101">
        <f>'[4]8月動向(20)'!B58-'８月(上旬)'!B59</f>
        <v>0</v>
      </c>
      <c r="C59" s="101">
        <f>'[4]8月動向(20)'!C58-'８月(上旬)'!C59</f>
        <v>1214</v>
      </c>
      <c r="D59" s="70">
        <f t="shared" si="7"/>
        <v>0</v>
      </c>
      <c r="E59" s="59">
        <f t="shared" si="8"/>
        <v>-1214</v>
      </c>
      <c r="F59" s="102">
        <f>'[4]8月動向(20)'!F58-'８月(上旬)'!F59</f>
        <v>0</v>
      </c>
      <c r="G59" s="102">
        <f>'[4]8月動向(20)'!G58-'８月(上旬)'!G59</f>
        <v>1260</v>
      </c>
      <c r="H59" s="72">
        <f t="shared" si="9"/>
        <v>0</v>
      </c>
      <c r="I59" s="59">
        <f t="shared" si="10"/>
        <v>-1260</v>
      </c>
      <c r="J59" s="72" t="e">
        <f t="shared" si="11"/>
        <v>#DIV/0!</v>
      </c>
      <c r="K59" s="72">
        <f t="shared" si="12"/>
        <v>0.96349206349206351</v>
      </c>
      <c r="L59" s="77" t="e">
        <f t="shared" si="13"/>
        <v>#DIV/0!</v>
      </c>
    </row>
    <row r="60" spans="1:12" x14ac:dyDescent="0.4">
      <c r="A60" s="22" t="s">
        <v>142</v>
      </c>
      <c r="B60" s="93">
        <f>'[4]8月動向(20)'!B59-'８月(上旬)'!B60</f>
        <v>0</v>
      </c>
      <c r="C60" s="93">
        <f>'[4]8月動向(20)'!C59-'８月(上旬)'!C60</f>
        <v>1166</v>
      </c>
      <c r="D60" s="151">
        <f t="shared" si="7"/>
        <v>0</v>
      </c>
      <c r="E60" s="56">
        <f t="shared" si="8"/>
        <v>-1166</v>
      </c>
      <c r="F60" s="93">
        <f>'[4]8月動向(20)'!F59-'８月(上旬)'!F60</f>
        <v>0</v>
      </c>
      <c r="G60" s="93">
        <f>'[4]8月動向(20)'!G59-'８月(上旬)'!G60</f>
        <v>1260</v>
      </c>
      <c r="H60" s="83">
        <f t="shared" si="9"/>
        <v>0</v>
      </c>
      <c r="I60" s="56">
        <f t="shared" si="10"/>
        <v>-1260</v>
      </c>
      <c r="J60" s="83" t="e">
        <f t="shared" si="11"/>
        <v>#DIV/0!</v>
      </c>
      <c r="K60" s="83">
        <f t="shared" si="12"/>
        <v>0.92539682539682544</v>
      </c>
      <c r="L60" s="82" t="e">
        <f t="shared" si="13"/>
        <v>#DIV/0!</v>
      </c>
    </row>
    <row r="61" spans="1:12" x14ac:dyDescent="0.4">
      <c r="A61" s="55" t="s">
        <v>93</v>
      </c>
      <c r="B61" s="134"/>
      <c r="C61" s="134"/>
      <c r="D61" s="132"/>
      <c r="E61" s="133"/>
      <c r="F61" s="134"/>
      <c r="G61" s="134"/>
      <c r="H61" s="132"/>
      <c r="I61" s="133"/>
      <c r="J61" s="132"/>
      <c r="K61" s="132"/>
      <c r="L61" s="131"/>
    </row>
    <row r="62" spans="1:12" x14ac:dyDescent="0.4">
      <c r="A62" s="99" t="s">
        <v>209</v>
      </c>
      <c r="B62" s="176"/>
      <c r="C62" s="175"/>
      <c r="D62" s="130"/>
      <c r="E62" s="129"/>
      <c r="F62" s="176"/>
      <c r="G62" s="175"/>
      <c r="H62" s="130"/>
      <c r="I62" s="129"/>
      <c r="J62" s="128"/>
      <c r="K62" s="128"/>
      <c r="L62" s="127"/>
    </row>
    <row r="63" spans="1:12" x14ac:dyDescent="0.4">
      <c r="A63" s="22" t="s">
        <v>208</v>
      </c>
      <c r="B63" s="174"/>
      <c r="C63" s="173"/>
      <c r="D63" s="126"/>
      <c r="E63" s="125"/>
      <c r="F63" s="174"/>
      <c r="G63" s="173"/>
      <c r="H63" s="126"/>
      <c r="I63" s="125"/>
      <c r="J63" s="124"/>
      <c r="K63" s="124"/>
      <c r="L63" s="123"/>
    </row>
    <row r="64" spans="1:12" x14ac:dyDescent="0.4">
      <c r="C64" s="19"/>
      <c r="E64" s="50"/>
      <c r="G64" s="19"/>
      <c r="I64" s="50"/>
      <c r="K64" s="19"/>
    </row>
    <row r="65" spans="3:11" x14ac:dyDescent="0.4">
      <c r="C65" s="19"/>
      <c r="E65" s="50"/>
      <c r="G65" s="19"/>
      <c r="I65" s="50"/>
      <c r="K65" s="19"/>
    </row>
    <row r="66" spans="3:11" x14ac:dyDescent="0.4">
      <c r="C66" s="19"/>
      <c r="E66" s="50"/>
      <c r="G66" s="19"/>
      <c r="I66" s="50"/>
      <c r="K66" s="19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9'!A1" display="'h19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2007年8月中旬航空旅客輸送実績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66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9" bestFit="1" customWidth="1"/>
    <col min="2" max="3" width="11.25" style="50" customWidth="1"/>
    <col min="4" max="5" width="11.25" style="19" customWidth="1"/>
    <col min="6" max="7" width="11.25" style="50" customWidth="1"/>
    <col min="8" max="9" width="11.25" style="19" customWidth="1"/>
    <col min="10" max="11" width="11.25" style="50" customWidth="1"/>
    <col min="12" max="12" width="11.25" style="19" customWidth="1"/>
    <col min="13" max="13" width="9" style="19" bestFit="1" customWidth="1"/>
    <col min="14" max="14" width="6.5" style="19" bestFit="1" customWidth="1"/>
    <col min="15" max="16384" width="15.75" style="19"/>
  </cols>
  <sheetData>
    <row r="1" spans="1:46" s="1" customFormat="1" ht="17.25" customHeight="1" x14ac:dyDescent="0.4">
      <c r="A1" s="266" t="str">
        <f>'h19'!A1</f>
        <v>平成19年度</v>
      </c>
      <c r="B1" s="267"/>
      <c r="C1" s="267"/>
      <c r="D1" s="267"/>
      <c r="E1" s="268" t="str">
        <f ca="1">RIGHT(CELL("filename",$A$1),LEN(CELL("filename",$A$1))-FIND("]",CELL("filename",$A$1)))</f>
        <v>８月(下旬)</v>
      </c>
      <c r="F1" s="269" t="s">
        <v>70</v>
      </c>
      <c r="G1" s="270"/>
      <c r="H1" s="270"/>
      <c r="I1" s="271"/>
      <c r="J1" s="270"/>
      <c r="K1" s="270"/>
      <c r="L1" s="271"/>
      <c r="M1" s="258"/>
      <c r="N1" s="258"/>
      <c r="O1" s="258"/>
      <c r="P1" s="258"/>
      <c r="Q1" s="258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</row>
    <row r="2" spans="1:46" x14ac:dyDescent="0.4">
      <c r="A2" s="240"/>
      <c r="B2" s="261" t="s">
        <v>89</v>
      </c>
      <c r="C2" s="261"/>
      <c r="D2" s="261"/>
      <c r="E2" s="262"/>
      <c r="F2" s="260" t="s">
        <v>175</v>
      </c>
      <c r="G2" s="261"/>
      <c r="H2" s="261"/>
      <c r="I2" s="262"/>
      <c r="J2" s="260" t="s">
        <v>174</v>
      </c>
      <c r="K2" s="261"/>
      <c r="L2" s="262"/>
    </row>
    <row r="3" spans="1:46" x14ac:dyDescent="0.4">
      <c r="A3" s="232"/>
      <c r="B3" s="236"/>
      <c r="C3" s="236"/>
      <c r="D3" s="236"/>
      <c r="E3" s="237"/>
      <c r="F3" s="235"/>
      <c r="G3" s="236"/>
      <c r="H3" s="236"/>
      <c r="I3" s="237"/>
      <c r="J3" s="235"/>
      <c r="K3" s="236"/>
      <c r="L3" s="237"/>
    </row>
    <row r="4" spans="1:46" x14ac:dyDescent="0.4">
      <c r="A4" s="232"/>
      <c r="B4" s="242" t="s">
        <v>114</v>
      </c>
      <c r="C4" s="241" t="s">
        <v>220</v>
      </c>
      <c r="D4" s="232" t="s">
        <v>88</v>
      </c>
      <c r="E4" s="232"/>
      <c r="F4" s="238" t="str">
        <f>+B4</f>
        <v>(07'8/21～31)</v>
      </c>
      <c r="G4" s="238" t="str">
        <f>+C4</f>
        <v>(06'8/21～31)</v>
      </c>
      <c r="H4" s="232" t="s">
        <v>88</v>
      </c>
      <c r="I4" s="232"/>
      <c r="J4" s="238" t="str">
        <f>+B4</f>
        <v>(07'8/21～31)</v>
      </c>
      <c r="K4" s="238" t="str">
        <f>+C4</f>
        <v>(06'8/21～31)</v>
      </c>
      <c r="L4" s="239" t="s">
        <v>86</v>
      </c>
    </row>
    <row r="5" spans="1:46" s="53" customFormat="1" x14ac:dyDescent="0.4">
      <c r="A5" s="232"/>
      <c r="B5" s="242"/>
      <c r="C5" s="241"/>
      <c r="D5" s="108" t="s">
        <v>87</v>
      </c>
      <c r="E5" s="108" t="s">
        <v>86</v>
      </c>
      <c r="F5" s="238"/>
      <c r="G5" s="238"/>
      <c r="H5" s="108" t="s">
        <v>87</v>
      </c>
      <c r="I5" s="108" t="s">
        <v>86</v>
      </c>
      <c r="J5" s="238"/>
      <c r="K5" s="238"/>
      <c r="L5" s="240"/>
    </row>
    <row r="6" spans="1:46" s="46" customFormat="1" x14ac:dyDescent="0.4">
      <c r="A6" s="55" t="s">
        <v>97</v>
      </c>
      <c r="B6" s="100">
        <f>+B7+B39+B61</f>
        <v>219732</v>
      </c>
      <c r="C6" s="100">
        <f>+C7+C39+C61</f>
        <v>221496</v>
      </c>
      <c r="D6" s="64">
        <f t="shared" ref="D6:D37" si="0">+B6/C6</f>
        <v>0.99203597356159934</v>
      </c>
      <c r="E6" s="65">
        <f t="shared" ref="E6:E37" si="1">+B6-C6</f>
        <v>-1764</v>
      </c>
      <c r="F6" s="100">
        <f>+F7+F39+F61</f>
        <v>270915</v>
      </c>
      <c r="G6" s="100">
        <f>+G7+G39+G61</f>
        <v>277756</v>
      </c>
      <c r="H6" s="64">
        <f t="shared" ref="H6:H37" si="2">+F6/G6</f>
        <v>0.97537046904477309</v>
      </c>
      <c r="I6" s="65">
        <f t="shared" ref="I6:I37" si="3">+F6-G6</f>
        <v>-6841</v>
      </c>
      <c r="J6" s="64">
        <f t="shared" ref="J6:J37" si="4">+B6/F6</f>
        <v>0.81107358396545037</v>
      </c>
      <c r="K6" s="64">
        <f t="shared" ref="K6:K37" si="5">+C6/G6</f>
        <v>0.79744811993260267</v>
      </c>
      <c r="L6" s="78">
        <f t="shared" ref="L6:L37" si="6">+J6-K6</f>
        <v>1.3625464032847701E-2</v>
      </c>
    </row>
    <row r="7" spans="1:46" s="46" customFormat="1" x14ac:dyDescent="0.4">
      <c r="A7" s="55" t="s">
        <v>85</v>
      </c>
      <c r="B7" s="148">
        <f>+B8+B18+B36</f>
        <v>108569</v>
      </c>
      <c r="C7" s="100">
        <f>+C8+C18+C36</f>
        <v>113244</v>
      </c>
      <c r="D7" s="64">
        <f t="shared" si="0"/>
        <v>0.95871745964466104</v>
      </c>
      <c r="E7" s="65">
        <f t="shared" si="1"/>
        <v>-4675</v>
      </c>
      <c r="F7" s="100">
        <f>+F8+F18+F36</f>
        <v>131669</v>
      </c>
      <c r="G7" s="100">
        <f>+G8+G18+G36</f>
        <v>136895</v>
      </c>
      <c r="H7" s="64">
        <f t="shared" si="2"/>
        <v>0.96182475620000729</v>
      </c>
      <c r="I7" s="147">
        <f t="shared" si="3"/>
        <v>-5226</v>
      </c>
      <c r="J7" s="64">
        <f t="shared" si="4"/>
        <v>0.82456007108734786</v>
      </c>
      <c r="K7" s="64">
        <f t="shared" si="5"/>
        <v>0.82723255049490485</v>
      </c>
      <c r="L7" s="78">
        <f t="shared" si="6"/>
        <v>-2.6724794075569935E-3</v>
      </c>
    </row>
    <row r="8" spans="1:46" x14ac:dyDescent="0.4">
      <c r="A8" s="89" t="s">
        <v>92</v>
      </c>
      <c r="B8" s="149">
        <f>SUM(B9:B17)</f>
        <v>87041</v>
      </c>
      <c r="C8" s="106">
        <f>SUM(C9:C17)</f>
        <v>92496</v>
      </c>
      <c r="D8" s="76">
        <f t="shared" si="0"/>
        <v>0.94102447673412903</v>
      </c>
      <c r="E8" s="81">
        <f t="shared" si="1"/>
        <v>-5455</v>
      </c>
      <c r="F8" s="106">
        <f>SUM(F9:F17)</f>
        <v>104605</v>
      </c>
      <c r="G8" s="106">
        <f>SUM(G9:G17)</f>
        <v>111424</v>
      </c>
      <c r="H8" s="76">
        <f t="shared" si="2"/>
        <v>0.9388013354394027</v>
      </c>
      <c r="I8" s="81">
        <f t="shared" si="3"/>
        <v>-6819</v>
      </c>
      <c r="J8" s="76">
        <f t="shared" si="4"/>
        <v>0.83209215620668231</v>
      </c>
      <c r="K8" s="76">
        <f t="shared" si="5"/>
        <v>0.83012636415852958</v>
      </c>
      <c r="L8" s="75">
        <f t="shared" si="6"/>
        <v>1.9657920481527258E-3</v>
      </c>
    </row>
    <row r="9" spans="1:46" x14ac:dyDescent="0.4">
      <c r="A9" s="26" t="s">
        <v>83</v>
      </c>
      <c r="B9" s="139">
        <f>'８月(月間)'!B9-'[4]8月動向(20)'!B8</f>
        <v>50618</v>
      </c>
      <c r="C9" s="105">
        <f>'８月(月間)'!C9-'[4]8月動向(20)'!C8</f>
        <v>53842</v>
      </c>
      <c r="D9" s="70">
        <f t="shared" si="0"/>
        <v>0.94012109505590435</v>
      </c>
      <c r="E9" s="80">
        <f t="shared" si="1"/>
        <v>-3224</v>
      </c>
      <c r="F9" s="105">
        <f>'８月(月間)'!F9-'[4]8月動向(20)'!F8</f>
        <v>60019</v>
      </c>
      <c r="G9" s="105">
        <f>'８月(月間)'!G9-'[4]8月動向(20)'!G8</f>
        <v>63078</v>
      </c>
      <c r="H9" s="70">
        <f t="shared" si="2"/>
        <v>0.95150448650876696</v>
      </c>
      <c r="I9" s="80">
        <f t="shared" si="3"/>
        <v>-3059</v>
      </c>
      <c r="J9" s="70">
        <f t="shared" si="4"/>
        <v>0.84336626734867293</v>
      </c>
      <c r="K9" s="70">
        <f t="shared" si="5"/>
        <v>0.85357810964203051</v>
      </c>
      <c r="L9" s="69">
        <f t="shared" si="6"/>
        <v>-1.0211842293357587E-2</v>
      </c>
    </row>
    <row r="10" spans="1:46" x14ac:dyDescent="0.4">
      <c r="A10" s="27" t="s">
        <v>84</v>
      </c>
      <c r="B10" s="139">
        <f>'８月(月間)'!B10-'[4]8月動向(20)'!B9</f>
        <v>7695</v>
      </c>
      <c r="C10" s="105">
        <f>'８月(月間)'!C10-'[4]8月動向(20)'!C9</f>
        <v>6447</v>
      </c>
      <c r="D10" s="72">
        <f t="shared" si="0"/>
        <v>1.1935784085621219</v>
      </c>
      <c r="E10" s="79">
        <f t="shared" si="1"/>
        <v>1248</v>
      </c>
      <c r="F10" s="105">
        <f>'８月(月間)'!F10-'[4]8月動向(20)'!F9</f>
        <v>8380</v>
      </c>
      <c r="G10" s="105">
        <f>'８月(月間)'!G10-'[4]8月動向(20)'!G9</f>
        <v>7227</v>
      </c>
      <c r="H10" s="72">
        <f t="shared" si="2"/>
        <v>1.1595406115954061</v>
      </c>
      <c r="I10" s="79">
        <f t="shared" si="3"/>
        <v>1153</v>
      </c>
      <c r="J10" s="72">
        <f t="shared" si="4"/>
        <v>0.91825775656324582</v>
      </c>
      <c r="K10" s="72">
        <f t="shared" si="5"/>
        <v>0.89207139892071396</v>
      </c>
      <c r="L10" s="77">
        <f t="shared" si="6"/>
        <v>2.6186357642531854E-2</v>
      </c>
    </row>
    <row r="11" spans="1:46" x14ac:dyDescent="0.4">
      <c r="A11" s="27" t="s">
        <v>215</v>
      </c>
      <c r="B11" s="139">
        <f>'８月(月間)'!B11-'[4]8月動向(20)'!B10</f>
        <v>8974</v>
      </c>
      <c r="C11" s="105">
        <f>'８月(月間)'!C11-'[4]8月動向(20)'!C10</f>
        <v>6349</v>
      </c>
      <c r="D11" s="72">
        <f t="shared" si="0"/>
        <v>1.4134509371554576</v>
      </c>
      <c r="E11" s="79">
        <f t="shared" si="1"/>
        <v>2625</v>
      </c>
      <c r="F11" s="105">
        <f>'８月(月間)'!F11-'[4]8月動向(20)'!F10</f>
        <v>12762</v>
      </c>
      <c r="G11" s="105">
        <f>'８月(月間)'!G11-'[4]8月動向(20)'!G10</f>
        <v>7189</v>
      </c>
      <c r="H11" s="72">
        <f t="shared" si="2"/>
        <v>1.7752121296425094</v>
      </c>
      <c r="I11" s="79">
        <f t="shared" si="3"/>
        <v>5573</v>
      </c>
      <c r="J11" s="72">
        <f t="shared" si="4"/>
        <v>0.70318131954239149</v>
      </c>
      <c r="K11" s="72">
        <f t="shared" si="5"/>
        <v>0.88315481986368061</v>
      </c>
      <c r="L11" s="77">
        <f t="shared" si="6"/>
        <v>-0.17997350032128911</v>
      </c>
    </row>
    <row r="12" spans="1:46" x14ac:dyDescent="0.4">
      <c r="A12" s="27" t="s">
        <v>81</v>
      </c>
      <c r="B12" s="139">
        <f>'８月(月間)'!B12-'[4]8月動向(20)'!B11</f>
        <v>7111</v>
      </c>
      <c r="C12" s="105">
        <f>'８月(月間)'!C12-'[4]8月動向(20)'!C11</f>
        <v>8507</v>
      </c>
      <c r="D12" s="72">
        <f t="shared" si="0"/>
        <v>0.83589984718467147</v>
      </c>
      <c r="E12" s="79">
        <f t="shared" si="1"/>
        <v>-1396</v>
      </c>
      <c r="F12" s="105">
        <f>'８月(月間)'!F12-'[4]8月動向(20)'!F11</f>
        <v>8015</v>
      </c>
      <c r="G12" s="105">
        <f>'８月(月間)'!G12-'[4]8月動向(20)'!G11</f>
        <v>10250</v>
      </c>
      <c r="H12" s="72">
        <f t="shared" si="2"/>
        <v>0.78195121951219515</v>
      </c>
      <c r="I12" s="79">
        <f t="shared" si="3"/>
        <v>-2235</v>
      </c>
      <c r="J12" s="72">
        <f t="shared" si="4"/>
        <v>0.88721147847785398</v>
      </c>
      <c r="K12" s="72">
        <f t="shared" si="5"/>
        <v>0.82995121951219508</v>
      </c>
      <c r="L12" s="77">
        <f t="shared" si="6"/>
        <v>5.7260258965658895E-2</v>
      </c>
    </row>
    <row r="13" spans="1:46" x14ac:dyDescent="0.4">
      <c r="A13" s="27" t="s">
        <v>82</v>
      </c>
      <c r="B13" s="139">
        <f>'８月(月間)'!B13-'[4]8月動向(20)'!B12</f>
        <v>9983</v>
      </c>
      <c r="C13" s="105">
        <f>'８月(月間)'!C13-'[4]8月動向(20)'!C12</f>
        <v>10058</v>
      </c>
      <c r="D13" s="72">
        <f t="shared" si="0"/>
        <v>0.99254324915490155</v>
      </c>
      <c r="E13" s="79">
        <f t="shared" si="1"/>
        <v>-75</v>
      </c>
      <c r="F13" s="105">
        <f>'８月(月間)'!F13-'[4]8月動向(20)'!F12</f>
        <v>12558</v>
      </c>
      <c r="G13" s="105">
        <f>'８月(月間)'!G13-'[4]8月動向(20)'!G12</f>
        <v>12273</v>
      </c>
      <c r="H13" s="72">
        <f t="shared" si="2"/>
        <v>1.023221706184307</v>
      </c>
      <c r="I13" s="79">
        <f t="shared" si="3"/>
        <v>285</v>
      </c>
      <c r="J13" s="72">
        <f t="shared" si="4"/>
        <v>0.794951425386208</v>
      </c>
      <c r="K13" s="72">
        <f t="shared" si="5"/>
        <v>0.81952252912898227</v>
      </c>
      <c r="L13" s="77">
        <f t="shared" si="6"/>
        <v>-2.457110374277427E-2</v>
      </c>
    </row>
    <row r="14" spans="1:46" x14ac:dyDescent="0.4">
      <c r="A14" s="27" t="s">
        <v>206</v>
      </c>
      <c r="B14" s="139">
        <f>'８月(月間)'!B14-'[4]8月動向(20)'!B13</f>
        <v>0</v>
      </c>
      <c r="C14" s="105">
        <f>'８月(月間)'!C14-'[4]8月動向(20)'!C13</f>
        <v>0</v>
      </c>
      <c r="D14" s="72" t="e">
        <f t="shared" si="0"/>
        <v>#DIV/0!</v>
      </c>
      <c r="E14" s="79">
        <f t="shared" si="1"/>
        <v>0</v>
      </c>
      <c r="F14" s="105">
        <f>'８月(月間)'!F14-'[4]8月動向(20)'!F13</f>
        <v>0</v>
      </c>
      <c r="G14" s="105">
        <f>'８月(月間)'!G14-'[4]8月動向(20)'!G13</f>
        <v>0</v>
      </c>
      <c r="H14" s="72" t="e">
        <f t="shared" si="2"/>
        <v>#DIV/0!</v>
      </c>
      <c r="I14" s="79">
        <f t="shared" si="3"/>
        <v>0</v>
      </c>
      <c r="J14" s="72" t="e">
        <f t="shared" si="4"/>
        <v>#DIV/0!</v>
      </c>
      <c r="K14" s="72" t="e">
        <f t="shared" si="5"/>
        <v>#DIV/0!</v>
      </c>
      <c r="L14" s="77" t="e">
        <f t="shared" si="6"/>
        <v>#DIV/0!</v>
      </c>
    </row>
    <row r="15" spans="1:46" x14ac:dyDescent="0.4">
      <c r="A15" s="29" t="s">
        <v>205</v>
      </c>
      <c r="B15" s="139">
        <f>'８月(月間)'!B15-'[4]8月動向(20)'!B14</f>
        <v>0</v>
      </c>
      <c r="C15" s="105">
        <f>'８月(月間)'!C15-'[4]8月動向(20)'!C14</f>
        <v>0</v>
      </c>
      <c r="D15" s="24" t="e">
        <f t="shared" si="0"/>
        <v>#DIV/0!</v>
      </c>
      <c r="E15" s="37">
        <f t="shared" si="1"/>
        <v>0</v>
      </c>
      <c r="F15" s="105">
        <f>'８月(月間)'!F15-'[4]8月動向(20)'!F14</f>
        <v>0</v>
      </c>
      <c r="G15" s="105">
        <f>'８月(月間)'!G15-'[4]8月動向(20)'!G14</f>
        <v>0</v>
      </c>
      <c r="H15" s="72" t="e">
        <f t="shared" si="2"/>
        <v>#DIV/0!</v>
      </c>
      <c r="I15" s="79">
        <f t="shared" si="3"/>
        <v>0</v>
      </c>
      <c r="J15" s="72" t="e">
        <f t="shared" si="4"/>
        <v>#DIV/0!</v>
      </c>
      <c r="K15" s="72" t="e">
        <f t="shared" si="5"/>
        <v>#DIV/0!</v>
      </c>
      <c r="L15" s="77" t="e">
        <f t="shared" si="6"/>
        <v>#DIV/0!</v>
      </c>
    </row>
    <row r="16" spans="1:46" s="16" customFormat="1" x14ac:dyDescent="0.4">
      <c r="A16" s="33" t="s">
        <v>149</v>
      </c>
      <c r="B16" s="139">
        <f>'８月(月間)'!B16-'[4]8月動向(20)'!B15</f>
        <v>2660</v>
      </c>
      <c r="C16" s="105">
        <f>'８月(月間)'!C16-'[4]8月動向(20)'!C15</f>
        <v>6006</v>
      </c>
      <c r="D16" s="72">
        <f t="shared" si="0"/>
        <v>0.44289044289044288</v>
      </c>
      <c r="E16" s="79">
        <f t="shared" si="1"/>
        <v>-3346</v>
      </c>
      <c r="F16" s="105">
        <f>'８月(月間)'!F16-'[4]8月動向(20)'!F15</f>
        <v>2871</v>
      </c>
      <c r="G16" s="105">
        <f>'８月(月間)'!G16-'[4]8月動向(20)'!G15</f>
        <v>8536</v>
      </c>
      <c r="H16" s="24">
        <f t="shared" si="2"/>
        <v>0.33634020618556704</v>
      </c>
      <c r="I16" s="37">
        <f t="shared" si="3"/>
        <v>-5665</v>
      </c>
      <c r="J16" s="24">
        <f t="shared" si="4"/>
        <v>0.92650644374782309</v>
      </c>
      <c r="K16" s="24">
        <f t="shared" si="5"/>
        <v>0.70360824742268047</v>
      </c>
      <c r="L16" s="23">
        <f t="shared" si="6"/>
        <v>0.22289819632514263</v>
      </c>
    </row>
    <row r="17" spans="1:12" s="16" customFormat="1" x14ac:dyDescent="0.4">
      <c r="A17" s="22" t="s">
        <v>177</v>
      </c>
      <c r="B17" s="139">
        <f>'８月(月間)'!B17-'[4]8月動向(20)'!B16</f>
        <v>0</v>
      </c>
      <c r="C17" s="105">
        <f>'８月(月間)'!C17-'[4]8月動向(20)'!C16</f>
        <v>1287</v>
      </c>
      <c r="D17" s="24">
        <f t="shared" si="0"/>
        <v>0</v>
      </c>
      <c r="E17" s="37">
        <f t="shared" si="1"/>
        <v>-1287</v>
      </c>
      <c r="F17" s="105">
        <f>'８月(月間)'!F17-'[4]8月動向(20)'!F16</f>
        <v>0</v>
      </c>
      <c r="G17" s="105">
        <f>'８月(月間)'!G17-'[4]8月動向(20)'!G16</f>
        <v>2871</v>
      </c>
      <c r="H17" s="34">
        <f t="shared" si="2"/>
        <v>0</v>
      </c>
      <c r="I17" s="37">
        <f t="shared" si="3"/>
        <v>-2871</v>
      </c>
      <c r="J17" s="24" t="e">
        <f t="shared" si="4"/>
        <v>#DIV/0!</v>
      </c>
      <c r="K17" s="24">
        <f t="shared" si="5"/>
        <v>0.44827586206896552</v>
      </c>
      <c r="L17" s="23" t="e">
        <f t="shared" si="6"/>
        <v>#DIV/0!</v>
      </c>
    </row>
    <row r="18" spans="1:12" x14ac:dyDescent="0.4">
      <c r="A18" s="89" t="s">
        <v>91</v>
      </c>
      <c r="B18" s="149">
        <f>SUM(B19:B35)</f>
        <v>20252</v>
      </c>
      <c r="C18" s="149">
        <f>SUM(C19:C35)</f>
        <v>19036</v>
      </c>
      <c r="D18" s="76">
        <f t="shared" si="0"/>
        <v>1.0638789661693633</v>
      </c>
      <c r="E18" s="81">
        <f t="shared" si="1"/>
        <v>1216</v>
      </c>
      <c r="F18" s="106">
        <f>SUM(F19:F35)</f>
        <v>24716</v>
      </c>
      <c r="G18" s="106">
        <f>SUM(G19:G35)</f>
        <v>23326</v>
      </c>
      <c r="H18" s="76">
        <f t="shared" si="2"/>
        <v>1.0595901569064563</v>
      </c>
      <c r="I18" s="81">
        <f t="shared" si="3"/>
        <v>1390</v>
      </c>
      <c r="J18" s="76">
        <f t="shared" si="4"/>
        <v>0.81938825052597508</v>
      </c>
      <c r="K18" s="76">
        <f t="shared" si="5"/>
        <v>0.81608505530309527</v>
      </c>
      <c r="L18" s="75">
        <f t="shared" si="6"/>
        <v>3.3031952228798067E-3</v>
      </c>
    </row>
    <row r="19" spans="1:12" x14ac:dyDescent="0.4">
      <c r="A19" s="26" t="s">
        <v>168</v>
      </c>
      <c r="B19" s="139">
        <f>'８月(月間)'!B19-'[4]8月動向(20)'!B18</f>
        <v>1311</v>
      </c>
      <c r="C19" s="105">
        <f>'８月(月間)'!C19-'[4]8月動向(20)'!C18</f>
        <v>1004</v>
      </c>
      <c r="D19" s="70">
        <f t="shared" si="0"/>
        <v>1.3057768924302788</v>
      </c>
      <c r="E19" s="80">
        <f t="shared" si="1"/>
        <v>307</v>
      </c>
      <c r="F19" s="105">
        <f>'８月(月間)'!F19-'[4]8月動向(20)'!F18</f>
        <v>1650</v>
      </c>
      <c r="G19" s="105">
        <f>'８月(月間)'!G19-'[4]8月動向(20)'!G18</f>
        <v>1950</v>
      </c>
      <c r="H19" s="70">
        <f t="shared" si="2"/>
        <v>0.84615384615384615</v>
      </c>
      <c r="I19" s="80">
        <f t="shared" si="3"/>
        <v>-300</v>
      </c>
      <c r="J19" s="70">
        <f t="shared" si="4"/>
        <v>0.79454545454545455</v>
      </c>
      <c r="K19" s="70">
        <f t="shared" si="5"/>
        <v>0.51487179487179491</v>
      </c>
      <c r="L19" s="69">
        <f t="shared" si="6"/>
        <v>0.27967365967365965</v>
      </c>
    </row>
    <row r="20" spans="1:12" x14ac:dyDescent="0.4">
      <c r="A20" s="27" t="s">
        <v>215</v>
      </c>
      <c r="B20" s="139">
        <f>'８月(月間)'!B20-'[4]8月動向(20)'!B19</f>
        <v>1001</v>
      </c>
      <c r="C20" s="105">
        <f>'８月(月間)'!C20-'[4]8月動向(20)'!C19</f>
        <v>1378</v>
      </c>
      <c r="D20" s="72">
        <f t="shared" si="0"/>
        <v>0.72641509433962259</v>
      </c>
      <c r="E20" s="79">
        <f t="shared" si="1"/>
        <v>-377</v>
      </c>
      <c r="F20" s="105">
        <f>'８月(月間)'!F20-'[4]8月動向(20)'!F19</f>
        <v>1650</v>
      </c>
      <c r="G20" s="105">
        <f>'８月(月間)'!G20-'[4]8月動向(20)'!G19</f>
        <v>1645</v>
      </c>
      <c r="H20" s="72">
        <f t="shared" si="2"/>
        <v>1.0030395136778116</v>
      </c>
      <c r="I20" s="79">
        <f t="shared" si="3"/>
        <v>5</v>
      </c>
      <c r="J20" s="72">
        <f t="shared" si="4"/>
        <v>0.60666666666666669</v>
      </c>
      <c r="K20" s="72">
        <f t="shared" si="5"/>
        <v>0.83768996960486319</v>
      </c>
      <c r="L20" s="77">
        <f t="shared" si="6"/>
        <v>-0.23102330293819651</v>
      </c>
    </row>
    <row r="21" spans="1:12" x14ac:dyDescent="0.4">
      <c r="A21" s="27" t="s">
        <v>167</v>
      </c>
      <c r="B21" s="139">
        <f>'８月(月間)'!B21-'[4]8月動向(20)'!B20</f>
        <v>1379</v>
      </c>
      <c r="C21" s="105">
        <f>'８月(月間)'!C21-'[4]8月動向(20)'!C20</f>
        <v>1381</v>
      </c>
      <c r="D21" s="72">
        <f t="shared" si="0"/>
        <v>0.99855177407675599</v>
      </c>
      <c r="E21" s="79">
        <f t="shared" si="1"/>
        <v>-2</v>
      </c>
      <c r="F21" s="105">
        <f>'８月(月間)'!F21-'[4]8月動向(20)'!F20</f>
        <v>1600</v>
      </c>
      <c r="G21" s="105">
        <f>'８月(月間)'!G21-'[4]8月動向(20)'!G20</f>
        <v>1542</v>
      </c>
      <c r="H21" s="72">
        <f t="shared" si="2"/>
        <v>1.0376134889753568</v>
      </c>
      <c r="I21" s="79">
        <f t="shared" si="3"/>
        <v>58</v>
      </c>
      <c r="J21" s="72">
        <f t="shared" si="4"/>
        <v>0.86187499999999995</v>
      </c>
      <c r="K21" s="72">
        <f t="shared" si="5"/>
        <v>0.89559014267185477</v>
      </c>
      <c r="L21" s="77">
        <f t="shared" si="6"/>
        <v>-3.3715142671854825E-2</v>
      </c>
    </row>
    <row r="22" spans="1:12" x14ac:dyDescent="0.4">
      <c r="A22" s="27" t="s">
        <v>166</v>
      </c>
      <c r="B22" s="139">
        <f>'８月(月間)'!B22-'[4]8月動向(20)'!B21</f>
        <v>1626</v>
      </c>
      <c r="C22" s="105">
        <f>'８月(月間)'!C22-'[4]8月動向(20)'!C21</f>
        <v>1623</v>
      </c>
      <c r="D22" s="72">
        <f t="shared" si="0"/>
        <v>1.0018484288354899</v>
      </c>
      <c r="E22" s="79">
        <f t="shared" si="1"/>
        <v>3</v>
      </c>
      <c r="F22" s="105">
        <f>'８月(月間)'!F22-'[4]8月動向(20)'!F21</f>
        <v>1650</v>
      </c>
      <c r="G22" s="105">
        <f>'８月(月間)'!G22-'[4]8月動向(20)'!G21</f>
        <v>1749</v>
      </c>
      <c r="H22" s="72">
        <f t="shared" si="2"/>
        <v>0.94339622641509435</v>
      </c>
      <c r="I22" s="79">
        <f t="shared" si="3"/>
        <v>-99</v>
      </c>
      <c r="J22" s="72">
        <f t="shared" si="4"/>
        <v>0.98545454545454547</v>
      </c>
      <c r="K22" s="72">
        <f t="shared" si="5"/>
        <v>0.92795883361921094</v>
      </c>
      <c r="L22" s="77">
        <f t="shared" si="6"/>
        <v>5.7495711835334529E-2</v>
      </c>
    </row>
    <row r="23" spans="1:12" x14ac:dyDescent="0.4">
      <c r="A23" s="27" t="s">
        <v>165</v>
      </c>
      <c r="B23" s="139">
        <f>'８月(月間)'!B23-'[4]8月動向(20)'!B22</f>
        <v>2754</v>
      </c>
      <c r="C23" s="105">
        <f>'８月(月間)'!C23-'[4]8月動向(20)'!C22</f>
        <v>2754</v>
      </c>
      <c r="D23" s="67">
        <f t="shared" si="0"/>
        <v>1</v>
      </c>
      <c r="E23" s="85">
        <f t="shared" si="1"/>
        <v>0</v>
      </c>
      <c r="F23" s="105">
        <f>'８月(月間)'!F23-'[4]8月動向(20)'!F22</f>
        <v>2871</v>
      </c>
      <c r="G23" s="105">
        <f>'８月(月間)'!G23-'[4]8月動向(20)'!G22</f>
        <v>2790</v>
      </c>
      <c r="H23" s="67">
        <f t="shared" si="2"/>
        <v>1.0290322580645161</v>
      </c>
      <c r="I23" s="85">
        <f t="shared" si="3"/>
        <v>81</v>
      </c>
      <c r="J23" s="67">
        <f t="shared" si="4"/>
        <v>0.95924764890282133</v>
      </c>
      <c r="K23" s="67">
        <f t="shared" si="5"/>
        <v>0.98709677419354835</v>
      </c>
      <c r="L23" s="66">
        <f t="shared" si="6"/>
        <v>-2.7849125290727028E-2</v>
      </c>
    </row>
    <row r="24" spans="1:12" x14ac:dyDescent="0.4">
      <c r="A24" s="33" t="s">
        <v>164</v>
      </c>
      <c r="B24" s="139">
        <f>'８月(月間)'!B24-'[4]8月動向(20)'!B23</f>
        <v>1327</v>
      </c>
      <c r="C24" s="105">
        <f>'８月(月間)'!C24-'[4]8月動向(20)'!C23</f>
        <v>1335</v>
      </c>
      <c r="D24" s="72">
        <f t="shared" si="0"/>
        <v>0.99400749063670413</v>
      </c>
      <c r="E24" s="79">
        <f t="shared" si="1"/>
        <v>-8</v>
      </c>
      <c r="F24" s="105">
        <f>'８月(月間)'!F24-'[4]8月動向(20)'!F23</f>
        <v>1650</v>
      </c>
      <c r="G24" s="105">
        <f>'８月(月間)'!G24-'[4]8月動向(20)'!G23</f>
        <v>1650</v>
      </c>
      <c r="H24" s="72">
        <f t="shared" si="2"/>
        <v>1</v>
      </c>
      <c r="I24" s="79">
        <f t="shared" si="3"/>
        <v>0</v>
      </c>
      <c r="J24" s="72">
        <f t="shared" si="4"/>
        <v>0.8042424242424242</v>
      </c>
      <c r="K24" s="72">
        <f t="shared" si="5"/>
        <v>0.80909090909090908</v>
      </c>
      <c r="L24" s="77">
        <f t="shared" si="6"/>
        <v>-4.8484848484848797E-3</v>
      </c>
    </row>
    <row r="25" spans="1:12" x14ac:dyDescent="0.4">
      <c r="A25" s="33" t="s">
        <v>216</v>
      </c>
      <c r="B25" s="139">
        <f>'８月(月間)'!B25-'[4]8月動向(20)'!B24</f>
        <v>1603</v>
      </c>
      <c r="C25" s="105">
        <f>'８月(月間)'!C25-'[4]8月動向(20)'!C24</f>
        <v>1329</v>
      </c>
      <c r="D25" s="72">
        <f t="shared" si="0"/>
        <v>1.2061700526711814</v>
      </c>
      <c r="E25" s="79">
        <f t="shared" si="1"/>
        <v>274</v>
      </c>
      <c r="F25" s="105">
        <f>'８月(月間)'!F25-'[4]8月動向(20)'!F24</f>
        <v>1650</v>
      </c>
      <c r="G25" s="105">
        <f>'８月(月間)'!G25-'[4]8月動向(20)'!G24</f>
        <v>1650</v>
      </c>
      <c r="H25" s="72">
        <f t="shared" si="2"/>
        <v>1</v>
      </c>
      <c r="I25" s="79">
        <f t="shared" si="3"/>
        <v>0</v>
      </c>
      <c r="J25" s="72">
        <f t="shared" si="4"/>
        <v>0.97151515151515155</v>
      </c>
      <c r="K25" s="72">
        <f t="shared" si="5"/>
        <v>0.80545454545454542</v>
      </c>
      <c r="L25" s="77">
        <f t="shared" si="6"/>
        <v>0.16606060606060613</v>
      </c>
    </row>
    <row r="26" spans="1:12" x14ac:dyDescent="0.4">
      <c r="A26" s="27" t="s">
        <v>211</v>
      </c>
      <c r="B26" s="139">
        <f>'８月(月間)'!B26-'[4]8月動向(20)'!B25</f>
        <v>1457</v>
      </c>
      <c r="C26" s="105">
        <f>'８月(月間)'!C26-'[4]8月動向(20)'!C25</f>
        <v>0</v>
      </c>
      <c r="D26" s="72" t="e">
        <f t="shared" si="0"/>
        <v>#DIV/0!</v>
      </c>
      <c r="E26" s="79">
        <f t="shared" si="1"/>
        <v>1457</v>
      </c>
      <c r="F26" s="105">
        <f>'８月(月間)'!F26-'[4]8月動向(20)'!F25</f>
        <v>1650</v>
      </c>
      <c r="G26" s="105">
        <f>'８月(月間)'!G26-'[4]8月動向(20)'!G25</f>
        <v>0</v>
      </c>
      <c r="H26" s="72" t="e">
        <f t="shared" si="2"/>
        <v>#DIV/0!</v>
      </c>
      <c r="I26" s="79">
        <f t="shared" si="3"/>
        <v>1650</v>
      </c>
      <c r="J26" s="72">
        <f t="shared" si="4"/>
        <v>0.88303030303030305</v>
      </c>
      <c r="K26" s="72" t="e">
        <f t="shared" si="5"/>
        <v>#DIV/0!</v>
      </c>
      <c r="L26" s="77" t="e">
        <f t="shared" si="6"/>
        <v>#DIV/0!</v>
      </c>
    </row>
    <row r="27" spans="1:12" x14ac:dyDescent="0.4">
      <c r="A27" s="27" t="s">
        <v>191</v>
      </c>
      <c r="B27" s="139">
        <f>'８月(月間)'!B27-'[4]8月動向(20)'!B26</f>
        <v>0</v>
      </c>
      <c r="C27" s="105">
        <f>'８月(月間)'!C27-'[4]8月動向(20)'!C26</f>
        <v>1557</v>
      </c>
      <c r="D27" s="72">
        <f t="shared" si="0"/>
        <v>0</v>
      </c>
      <c r="E27" s="79">
        <f t="shared" si="1"/>
        <v>-1557</v>
      </c>
      <c r="F27" s="105">
        <f>'８月(月間)'!F27-'[4]8月動向(20)'!F26</f>
        <v>0</v>
      </c>
      <c r="G27" s="105">
        <f>'８月(月間)'!G27-'[4]8月動向(20)'!G26</f>
        <v>1650</v>
      </c>
      <c r="H27" s="72">
        <f t="shared" si="2"/>
        <v>0</v>
      </c>
      <c r="I27" s="79">
        <f t="shared" si="3"/>
        <v>-1650</v>
      </c>
      <c r="J27" s="72" t="e">
        <f t="shared" si="4"/>
        <v>#DIV/0!</v>
      </c>
      <c r="K27" s="72">
        <f t="shared" si="5"/>
        <v>0.94363636363636361</v>
      </c>
      <c r="L27" s="77" t="e">
        <f t="shared" si="6"/>
        <v>#DIV/0!</v>
      </c>
    </row>
    <row r="28" spans="1:12" x14ac:dyDescent="0.4">
      <c r="A28" s="27" t="s">
        <v>161</v>
      </c>
      <c r="B28" s="139">
        <f>'８月(月間)'!B28-'[4]8月動向(20)'!B27</f>
        <v>883</v>
      </c>
      <c r="C28" s="105">
        <f>'８月(月間)'!C28-'[4]8月動向(20)'!C27</f>
        <v>757</v>
      </c>
      <c r="D28" s="67">
        <f t="shared" si="0"/>
        <v>1.1664464993394981</v>
      </c>
      <c r="E28" s="85">
        <f t="shared" si="1"/>
        <v>126</v>
      </c>
      <c r="F28" s="105">
        <f>'８月(月間)'!F28-'[4]8月動向(20)'!F27</f>
        <v>1050</v>
      </c>
      <c r="G28" s="103">
        <f>'８月(月間)'!G28-'[4]8月動向(20)'!G27</f>
        <v>900</v>
      </c>
      <c r="H28" s="67">
        <f t="shared" si="2"/>
        <v>1.1666666666666667</v>
      </c>
      <c r="I28" s="85">
        <f t="shared" si="3"/>
        <v>150</v>
      </c>
      <c r="J28" s="67">
        <f t="shared" si="4"/>
        <v>0.84095238095238101</v>
      </c>
      <c r="K28" s="67">
        <f t="shared" si="5"/>
        <v>0.84111111111111114</v>
      </c>
      <c r="L28" s="66">
        <f t="shared" si="6"/>
        <v>-1.5873015873013596E-4</v>
      </c>
    </row>
    <row r="29" spans="1:12" x14ac:dyDescent="0.4">
      <c r="A29" s="33" t="s">
        <v>160</v>
      </c>
      <c r="B29" s="139">
        <f>'８月(月間)'!B29-'[4]8月動向(20)'!B28</f>
        <v>423</v>
      </c>
      <c r="C29" s="105">
        <f>'８月(月間)'!C29-'[4]8月動向(20)'!C28</f>
        <v>619</v>
      </c>
      <c r="D29" s="72">
        <f t="shared" si="0"/>
        <v>0.68336025848142168</v>
      </c>
      <c r="E29" s="79">
        <f t="shared" si="1"/>
        <v>-196</v>
      </c>
      <c r="F29" s="105">
        <f>'８月(月間)'!F29-'[4]8月動向(20)'!F28</f>
        <v>600</v>
      </c>
      <c r="G29" s="103">
        <f>'８月(月間)'!G29-'[4]8月動向(20)'!G28</f>
        <v>750</v>
      </c>
      <c r="H29" s="72">
        <f t="shared" si="2"/>
        <v>0.8</v>
      </c>
      <c r="I29" s="79">
        <f t="shared" si="3"/>
        <v>-150</v>
      </c>
      <c r="J29" s="72">
        <f t="shared" si="4"/>
        <v>0.70499999999999996</v>
      </c>
      <c r="K29" s="72">
        <f t="shared" si="5"/>
        <v>0.82533333333333336</v>
      </c>
      <c r="L29" s="77">
        <f t="shared" si="6"/>
        <v>-0.1203333333333334</v>
      </c>
    </row>
    <row r="30" spans="1:12" x14ac:dyDescent="0.4">
      <c r="A30" s="27" t="s">
        <v>159</v>
      </c>
      <c r="B30" s="139">
        <f>'８月(月間)'!B30-'[4]8月動向(20)'!B29</f>
        <v>1518</v>
      </c>
      <c r="C30" s="105">
        <f>'８月(月間)'!C30-'[4]8月動向(20)'!C29</f>
        <v>1439</v>
      </c>
      <c r="D30" s="72">
        <f t="shared" si="0"/>
        <v>1.054899235580264</v>
      </c>
      <c r="E30" s="79">
        <f t="shared" si="1"/>
        <v>79</v>
      </c>
      <c r="F30" s="105">
        <f>'８月(月間)'!F30-'[4]8月動向(20)'!F29</f>
        <v>1650</v>
      </c>
      <c r="G30" s="103">
        <f>'８月(月間)'!G30-'[4]8月動向(20)'!G29</f>
        <v>1650</v>
      </c>
      <c r="H30" s="72">
        <f t="shared" si="2"/>
        <v>1</v>
      </c>
      <c r="I30" s="79">
        <f t="shared" si="3"/>
        <v>0</v>
      </c>
      <c r="J30" s="72">
        <f t="shared" si="4"/>
        <v>0.92</v>
      </c>
      <c r="K30" s="72">
        <f t="shared" si="5"/>
        <v>0.87212121212121207</v>
      </c>
      <c r="L30" s="77">
        <f t="shared" si="6"/>
        <v>4.7878787878787965E-2</v>
      </c>
    </row>
    <row r="31" spans="1:12" x14ac:dyDescent="0.4">
      <c r="A31" s="33" t="s">
        <v>158</v>
      </c>
      <c r="B31" s="139">
        <f>'８月(月間)'!B31-'[4]8月動向(20)'!B30</f>
        <v>708</v>
      </c>
      <c r="C31" s="105">
        <f>'８月(月間)'!C31-'[4]8月動向(20)'!C30</f>
        <v>833</v>
      </c>
      <c r="D31" s="67">
        <f t="shared" si="0"/>
        <v>0.84993997599039617</v>
      </c>
      <c r="E31" s="85">
        <f t="shared" si="1"/>
        <v>-125</v>
      </c>
      <c r="F31" s="105">
        <f>'８月(月間)'!F31-'[4]8月動向(20)'!F30</f>
        <v>1650</v>
      </c>
      <c r="G31" s="105">
        <f>'８月(月間)'!G31-'[4]8月動向(20)'!G30</f>
        <v>1650</v>
      </c>
      <c r="H31" s="67">
        <f t="shared" si="2"/>
        <v>1</v>
      </c>
      <c r="I31" s="85">
        <f t="shared" si="3"/>
        <v>0</v>
      </c>
      <c r="J31" s="67">
        <f t="shared" si="4"/>
        <v>0.42909090909090908</v>
      </c>
      <c r="K31" s="67">
        <f t="shared" si="5"/>
        <v>0.50484848484848488</v>
      </c>
      <c r="L31" s="66">
        <f t="shared" si="6"/>
        <v>-7.5757575757575801E-2</v>
      </c>
    </row>
    <row r="32" spans="1:12" x14ac:dyDescent="0.4">
      <c r="A32" s="33" t="s">
        <v>157</v>
      </c>
      <c r="B32" s="139">
        <f>'８月(月間)'!B32-'[4]8月動向(20)'!B31</f>
        <v>1578</v>
      </c>
      <c r="C32" s="105">
        <f>'８月(月間)'!C32-'[4]8月動向(20)'!C31</f>
        <v>1648</v>
      </c>
      <c r="D32" s="67">
        <f t="shared" si="0"/>
        <v>0.95752427184466016</v>
      </c>
      <c r="E32" s="85">
        <f t="shared" si="1"/>
        <v>-70</v>
      </c>
      <c r="F32" s="105">
        <f>'８月(月間)'!F32-'[4]8月動向(20)'!F31</f>
        <v>2100</v>
      </c>
      <c r="G32" s="105">
        <f>'８月(月間)'!G32-'[4]8月動向(20)'!G31</f>
        <v>2100</v>
      </c>
      <c r="H32" s="67">
        <f t="shared" si="2"/>
        <v>1</v>
      </c>
      <c r="I32" s="85">
        <f t="shared" si="3"/>
        <v>0</v>
      </c>
      <c r="J32" s="67">
        <f t="shared" si="4"/>
        <v>0.75142857142857145</v>
      </c>
      <c r="K32" s="67">
        <f t="shared" si="5"/>
        <v>0.78476190476190477</v>
      </c>
      <c r="L32" s="66">
        <f t="shared" si="6"/>
        <v>-3.3333333333333326E-2</v>
      </c>
    </row>
    <row r="33" spans="1:12" x14ac:dyDescent="0.4">
      <c r="A33" s="27" t="s">
        <v>156</v>
      </c>
      <c r="B33" s="139">
        <f>'８月(月間)'!B33-'[4]8月動向(20)'!B32</f>
        <v>0</v>
      </c>
      <c r="C33" s="105">
        <f>'８月(月間)'!C33-'[4]8月動向(20)'!C32</f>
        <v>0</v>
      </c>
      <c r="D33" s="72" t="e">
        <f t="shared" si="0"/>
        <v>#DIV/0!</v>
      </c>
      <c r="E33" s="79">
        <f t="shared" si="1"/>
        <v>0</v>
      </c>
      <c r="F33" s="105">
        <f>'８月(月間)'!F33-'[4]8月動向(20)'!F32</f>
        <v>0</v>
      </c>
      <c r="G33" s="105">
        <f>'８月(月間)'!G33-'[4]8月動向(20)'!G32</f>
        <v>0</v>
      </c>
      <c r="H33" s="72" t="e">
        <f t="shared" si="2"/>
        <v>#DIV/0!</v>
      </c>
      <c r="I33" s="79">
        <f t="shared" si="3"/>
        <v>0</v>
      </c>
      <c r="J33" s="72" t="e">
        <f t="shared" si="4"/>
        <v>#DIV/0!</v>
      </c>
      <c r="K33" s="72" t="e">
        <f t="shared" si="5"/>
        <v>#DIV/0!</v>
      </c>
      <c r="L33" s="77" t="e">
        <f t="shared" si="6"/>
        <v>#DIV/0!</v>
      </c>
    </row>
    <row r="34" spans="1:12" x14ac:dyDescent="0.4">
      <c r="A34" s="29" t="s">
        <v>155</v>
      </c>
      <c r="B34" s="139">
        <f>'８月(月間)'!B34-'[4]8月動向(20)'!B33</f>
        <v>1564</v>
      </c>
      <c r="C34" s="105">
        <f>'８月(月間)'!C34-'[4]8月動向(20)'!C33</f>
        <v>1379</v>
      </c>
      <c r="D34" s="72">
        <f t="shared" si="0"/>
        <v>1.1341551849166063</v>
      </c>
      <c r="E34" s="79">
        <f t="shared" si="1"/>
        <v>185</v>
      </c>
      <c r="F34" s="105">
        <f>'８月(月間)'!F34-'[4]8月動向(20)'!F33</f>
        <v>1645</v>
      </c>
      <c r="G34" s="105">
        <f>'８月(月間)'!G34-'[4]8月動向(20)'!G33</f>
        <v>1650</v>
      </c>
      <c r="H34" s="72">
        <f t="shared" si="2"/>
        <v>0.99696969696969695</v>
      </c>
      <c r="I34" s="79">
        <f t="shared" si="3"/>
        <v>-5</v>
      </c>
      <c r="J34" s="72">
        <f t="shared" si="4"/>
        <v>0.95075987841945286</v>
      </c>
      <c r="K34" s="72">
        <f t="shared" si="5"/>
        <v>0.83575757575757581</v>
      </c>
      <c r="L34" s="77">
        <f t="shared" si="6"/>
        <v>0.11500230266187705</v>
      </c>
    </row>
    <row r="35" spans="1:12" x14ac:dyDescent="0.4">
      <c r="A35" s="22" t="s">
        <v>210</v>
      </c>
      <c r="B35" s="139">
        <f>'８月(月間)'!B35-'[4]8月動向(20)'!B34</f>
        <v>1120</v>
      </c>
      <c r="C35" s="105">
        <f>'８月(月間)'!C35-'[4]8月動向(20)'!C34</f>
        <v>0</v>
      </c>
      <c r="D35" s="72" t="e">
        <f t="shared" si="0"/>
        <v>#DIV/0!</v>
      </c>
      <c r="E35" s="79">
        <f t="shared" si="1"/>
        <v>1120</v>
      </c>
      <c r="F35" s="105">
        <f>'８月(月間)'!F35-'[4]8月動向(20)'!F34</f>
        <v>1650</v>
      </c>
      <c r="G35" s="105">
        <f>'８月(月間)'!G35-'[4]8月動向(20)'!G34</f>
        <v>0</v>
      </c>
      <c r="H35" s="72" t="e">
        <f t="shared" si="2"/>
        <v>#DIV/0!</v>
      </c>
      <c r="I35" s="79">
        <f t="shared" si="3"/>
        <v>1650</v>
      </c>
      <c r="J35" s="72">
        <f t="shared" si="4"/>
        <v>0.67878787878787883</v>
      </c>
      <c r="K35" s="72" t="e">
        <f t="shared" si="5"/>
        <v>#DIV/0!</v>
      </c>
      <c r="L35" s="77" t="e">
        <f t="shared" si="6"/>
        <v>#DIV/0!</v>
      </c>
    </row>
    <row r="36" spans="1:12" x14ac:dyDescent="0.4">
      <c r="A36" s="89" t="s">
        <v>90</v>
      </c>
      <c r="B36" s="149">
        <f>SUM(B37:B38)</f>
        <v>1276</v>
      </c>
      <c r="C36" s="106">
        <f>SUM(C37:C38)</f>
        <v>1712</v>
      </c>
      <c r="D36" s="76">
        <f t="shared" si="0"/>
        <v>0.74532710280373837</v>
      </c>
      <c r="E36" s="81">
        <f t="shared" si="1"/>
        <v>-436</v>
      </c>
      <c r="F36" s="106">
        <f>SUM(F37:F38)</f>
        <v>2348</v>
      </c>
      <c r="G36" s="106">
        <f>SUM(G37:G38)</f>
        <v>2145</v>
      </c>
      <c r="H36" s="76">
        <f t="shared" si="2"/>
        <v>1.0946386946386946</v>
      </c>
      <c r="I36" s="81">
        <f t="shared" si="3"/>
        <v>203</v>
      </c>
      <c r="J36" s="76">
        <f t="shared" si="4"/>
        <v>0.54344122657580918</v>
      </c>
      <c r="K36" s="76">
        <f t="shared" si="5"/>
        <v>0.79813519813519818</v>
      </c>
      <c r="L36" s="75">
        <f t="shared" si="6"/>
        <v>-0.254693971559389</v>
      </c>
    </row>
    <row r="37" spans="1:12" x14ac:dyDescent="0.4">
      <c r="A37" s="26" t="s">
        <v>154</v>
      </c>
      <c r="B37" s="139">
        <f>'８月(月間)'!B37-'[4]8月動向(20)'!B36</f>
        <v>962</v>
      </c>
      <c r="C37" s="105">
        <f>'８月(月間)'!C37-'[4]8月動向(20)'!C36</f>
        <v>1408</v>
      </c>
      <c r="D37" s="70">
        <f t="shared" si="0"/>
        <v>0.68323863636363635</v>
      </c>
      <c r="E37" s="80">
        <f t="shared" si="1"/>
        <v>-446</v>
      </c>
      <c r="F37" s="105">
        <f>'８月(月間)'!F37-'[4]8月動向(20)'!F36</f>
        <v>1919</v>
      </c>
      <c r="G37" s="105">
        <f>'８月(月間)'!G37-'[4]8月動向(20)'!G36</f>
        <v>1716</v>
      </c>
      <c r="H37" s="70">
        <f t="shared" si="2"/>
        <v>1.1182983682983683</v>
      </c>
      <c r="I37" s="80">
        <f t="shared" si="3"/>
        <v>203</v>
      </c>
      <c r="J37" s="70">
        <f t="shared" si="4"/>
        <v>0.50130276185513289</v>
      </c>
      <c r="K37" s="70">
        <f t="shared" si="5"/>
        <v>0.82051282051282048</v>
      </c>
      <c r="L37" s="69">
        <f t="shared" si="6"/>
        <v>-0.31921005865768759</v>
      </c>
    </row>
    <row r="38" spans="1:12" x14ac:dyDescent="0.4">
      <c r="A38" s="27" t="s">
        <v>153</v>
      </c>
      <c r="B38" s="139">
        <f>'８月(月間)'!B38-'[4]8月動向(20)'!B37</f>
        <v>314</v>
      </c>
      <c r="C38" s="105">
        <f>'８月(月間)'!C38-'[4]8月動向(20)'!C37</f>
        <v>304</v>
      </c>
      <c r="D38" s="72">
        <f t="shared" ref="D38:D60" si="7">+B38/C38</f>
        <v>1.0328947368421053</v>
      </c>
      <c r="E38" s="79">
        <f t="shared" ref="E38:E60" si="8">+B38-C38</f>
        <v>10</v>
      </c>
      <c r="F38" s="105">
        <f>'８月(月間)'!F38-'[4]8月動向(20)'!F37</f>
        <v>429</v>
      </c>
      <c r="G38" s="105">
        <f>'８月(月間)'!G38-'[4]8月動向(20)'!G37</f>
        <v>429</v>
      </c>
      <c r="H38" s="72">
        <f t="shared" ref="H38:H60" si="9">+F38/G38</f>
        <v>1</v>
      </c>
      <c r="I38" s="79">
        <f t="shared" ref="I38:I60" si="10">+F38-G38</f>
        <v>0</v>
      </c>
      <c r="J38" s="72">
        <f t="shared" ref="J38:J60" si="11">+B38/F38</f>
        <v>0.73193473193473191</v>
      </c>
      <c r="K38" s="72">
        <f t="shared" ref="K38:K60" si="12">+C38/G38</f>
        <v>0.70862470862470861</v>
      </c>
      <c r="L38" s="77">
        <f t="shared" ref="L38:L60" si="13">+J38-K38</f>
        <v>2.3310023310023298E-2</v>
      </c>
    </row>
    <row r="39" spans="1:12" s="46" customFormat="1" x14ac:dyDescent="0.4">
      <c r="A39" s="55" t="s">
        <v>96</v>
      </c>
      <c r="B39" s="148">
        <f>SUM(B40:B60)</f>
        <v>111163</v>
      </c>
      <c r="C39" s="100">
        <f>SUM(C40:C60)</f>
        <v>108252</v>
      </c>
      <c r="D39" s="64">
        <f t="shared" si="7"/>
        <v>1.0268909581347228</v>
      </c>
      <c r="E39" s="147">
        <f t="shared" si="8"/>
        <v>2911</v>
      </c>
      <c r="F39" s="148">
        <f>SUM(F40:F60)</f>
        <v>139246</v>
      </c>
      <c r="G39" s="100">
        <f>SUM(G40:G60)</f>
        <v>140861</v>
      </c>
      <c r="H39" s="64">
        <f t="shared" si="9"/>
        <v>0.98853479671449163</v>
      </c>
      <c r="I39" s="147">
        <f t="shared" si="10"/>
        <v>-1615</v>
      </c>
      <c r="J39" s="64">
        <f t="shared" si="11"/>
        <v>0.79832095715496321</v>
      </c>
      <c r="K39" s="64">
        <f t="shared" si="12"/>
        <v>0.76850228239186147</v>
      </c>
      <c r="L39" s="78">
        <f t="shared" si="13"/>
        <v>2.9818674763101738E-2</v>
      </c>
    </row>
    <row r="40" spans="1:12" x14ac:dyDescent="0.4">
      <c r="A40" s="27" t="s">
        <v>83</v>
      </c>
      <c r="B40" s="146">
        <f>'８月(月間)'!B40-'[4]8月動向(20)'!B39</f>
        <v>47192</v>
      </c>
      <c r="C40" s="104">
        <f>'８月(月間)'!C40-'[4]8月動向(20)'!C39</f>
        <v>46074</v>
      </c>
      <c r="D40" s="86">
        <f t="shared" si="7"/>
        <v>1.0242653123236531</v>
      </c>
      <c r="E40" s="85">
        <f t="shared" si="8"/>
        <v>1118</v>
      </c>
      <c r="F40" s="145">
        <f>'８月(月間)'!F40-'[4]8月動向(20)'!F39</f>
        <v>56805</v>
      </c>
      <c r="G40" s="145">
        <f>'８月(月間)'!G40-'[4]8月動向(20)'!G39</f>
        <v>54025</v>
      </c>
      <c r="H40" s="67">
        <f t="shared" si="9"/>
        <v>1.0514576584914392</v>
      </c>
      <c r="I40" s="79">
        <f t="shared" si="10"/>
        <v>2780</v>
      </c>
      <c r="J40" s="72">
        <f t="shared" si="11"/>
        <v>0.8307719390898689</v>
      </c>
      <c r="K40" s="72">
        <f t="shared" si="12"/>
        <v>0.85282739472466451</v>
      </c>
      <c r="L40" s="77">
        <f t="shared" si="13"/>
        <v>-2.2055455634795607E-2</v>
      </c>
    </row>
    <row r="41" spans="1:12" x14ac:dyDescent="0.4">
      <c r="A41" s="27" t="s">
        <v>176</v>
      </c>
      <c r="B41" s="135">
        <f>'８月(月間)'!B41-'[4]8月動向(20)'!B40</f>
        <v>1822</v>
      </c>
      <c r="C41" s="101">
        <f>'８月(月間)'!C41-'[4]8月動向(20)'!C40</f>
        <v>0</v>
      </c>
      <c r="D41" s="70" t="e">
        <f t="shared" si="7"/>
        <v>#DIV/0!</v>
      </c>
      <c r="E41" s="85">
        <f t="shared" si="8"/>
        <v>1822</v>
      </c>
      <c r="F41" s="135">
        <f>'８月(月間)'!F41-'[4]8月動向(20)'!F40</f>
        <v>2200</v>
      </c>
      <c r="G41" s="135">
        <f>'８月(月間)'!G41-'[4]8月動向(20)'!G40</f>
        <v>0</v>
      </c>
      <c r="H41" s="67" t="e">
        <f t="shared" si="9"/>
        <v>#DIV/0!</v>
      </c>
      <c r="I41" s="79">
        <f t="shared" si="10"/>
        <v>2200</v>
      </c>
      <c r="J41" s="72">
        <f t="shared" si="11"/>
        <v>0.82818181818181813</v>
      </c>
      <c r="K41" s="72" t="e">
        <f t="shared" si="12"/>
        <v>#DIV/0!</v>
      </c>
      <c r="L41" s="77" t="e">
        <f t="shared" si="13"/>
        <v>#DIV/0!</v>
      </c>
    </row>
    <row r="42" spans="1:12" x14ac:dyDescent="0.4">
      <c r="A42" s="27" t="s">
        <v>151</v>
      </c>
      <c r="B42" s="135">
        <f>'８月(月間)'!B42-'[4]8月動向(20)'!B41</f>
        <v>6956</v>
      </c>
      <c r="C42" s="101">
        <f>'８月(月間)'!C42-'[4]8月動向(20)'!C41</f>
        <v>7449</v>
      </c>
      <c r="D42" s="70">
        <f t="shared" si="7"/>
        <v>0.93381661968049401</v>
      </c>
      <c r="E42" s="85">
        <f t="shared" si="8"/>
        <v>-493</v>
      </c>
      <c r="F42" s="135">
        <f>'８月(月間)'!F42-'[4]8月動向(20)'!F41</f>
        <v>7634</v>
      </c>
      <c r="G42" s="135">
        <f>'８月(月間)'!G42-'[4]8月動向(20)'!G41</f>
        <v>10329</v>
      </c>
      <c r="H42" s="67">
        <f t="shared" si="9"/>
        <v>0.73908413205537804</v>
      </c>
      <c r="I42" s="79">
        <f t="shared" si="10"/>
        <v>-2695</v>
      </c>
      <c r="J42" s="72">
        <f t="shared" si="11"/>
        <v>0.91118679591302065</v>
      </c>
      <c r="K42" s="72">
        <f t="shared" si="12"/>
        <v>0.72117339529480107</v>
      </c>
      <c r="L42" s="77">
        <f t="shared" si="13"/>
        <v>0.19001340061821959</v>
      </c>
    </row>
    <row r="43" spans="1:12" x14ac:dyDescent="0.4">
      <c r="A43" s="33" t="s">
        <v>215</v>
      </c>
      <c r="B43" s="135">
        <f>'８月(月間)'!B43-'[4]8月動向(20)'!B42</f>
        <v>7835</v>
      </c>
      <c r="C43" s="101">
        <f>'８月(月間)'!C43-'[4]8月動向(20)'!C42</f>
        <v>9783</v>
      </c>
      <c r="D43" s="70">
        <f t="shared" si="7"/>
        <v>0.80087907594807317</v>
      </c>
      <c r="E43" s="85">
        <f t="shared" si="8"/>
        <v>-1948</v>
      </c>
      <c r="F43" s="137">
        <f>'８月(月間)'!F43-'[4]8月動向(20)'!F42</f>
        <v>12782</v>
      </c>
      <c r="G43" s="137">
        <f>'８月(月間)'!G43-'[4]8月動向(20)'!G42</f>
        <v>13234</v>
      </c>
      <c r="H43" s="67">
        <f t="shared" si="9"/>
        <v>0.96584554934260236</v>
      </c>
      <c r="I43" s="79">
        <f t="shared" si="10"/>
        <v>-452</v>
      </c>
      <c r="J43" s="72">
        <f t="shared" si="11"/>
        <v>0.61297136598341417</v>
      </c>
      <c r="K43" s="72">
        <f t="shared" si="12"/>
        <v>0.73923228048964784</v>
      </c>
      <c r="L43" s="77">
        <f t="shared" si="13"/>
        <v>-0.12626091450623367</v>
      </c>
    </row>
    <row r="44" spans="1:12" x14ac:dyDescent="0.4">
      <c r="A44" s="33" t="s">
        <v>149</v>
      </c>
      <c r="B44" s="137">
        <f>'８月(月間)'!B44-'[4]8月動向(20)'!B43</f>
        <v>6638</v>
      </c>
      <c r="C44" s="136">
        <f>'８月(月間)'!C44-'[4]8月動向(20)'!C43</f>
        <v>4494</v>
      </c>
      <c r="D44" s="70">
        <f t="shared" si="7"/>
        <v>1.477080551846907</v>
      </c>
      <c r="E44" s="85">
        <f t="shared" si="8"/>
        <v>2144</v>
      </c>
      <c r="F44" s="144">
        <f>'８月(月間)'!F44-'[4]8月動向(20)'!F43</f>
        <v>7964</v>
      </c>
      <c r="G44" s="144">
        <f>'８月(月間)'!G44-'[4]8月動向(20)'!G43</f>
        <v>7634</v>
      </c>
      <c r="H44" s="67">
        <f t="shared" si="9"/>
        <v>1.043227665706052</v>
      </c>
      <c r="I44" s="79">
        <f t="shared" si="10"/>
        <v>330</v>
      </c>
      <c r="J44" s="72">
        <f t="shared" si="11"/>
        <v>0.8335007533902562</v>
      </c>
      <c r="K44" s="72">
        <f t="shared" si="12"/>
        <v>0.58868221116059738</v>
      </c>
      <c r="L44" s="77">
        <f t="shared" si="13"/>
        <v>0.24481854222965882</v>
      </c>
    </row>
    <row r="45" spans="1:12" x14ac:dyDescent="0.4">
      <c r="A45" s="27" t="s">
        <v>81</v>
      </c>
      <c r="B45" s="135">
        <f>'８月(月間)'!B45-'[4]8月動向(20)'!B44</f>
        <v>17676</v>
      </c>
      <c r="C45" s="101">
        <f>'８月(月間)'!C45-'[4]8月動向(20)'!C44</f>
        <v>14719</v>
      </c>
      <c r="D45" s="70">
        <f t="shared" si="7"/>
        <v>1.2008968000543516</v>
      </c>
      <c r="E45" s="85">
        <f t="shared" si="8"/>
        <v>2957</v>
      </c>
      <c r="F45" s="135">
        <f>'８月(月間)'!F45-'[4]8月動向(20)'!F44</f>
        <v>22975</v>
      </c>
      <c r="G45" s="135">
        <f>'８月(月間)'!G45-'[4]8月動向(20)'!G44</f>
        <v>19569</v>
      </c>
      <c r="H45" s="67">
        <f t="shared" si="9"/>
        <v>1.1740507946241505</v>
      </c>
      <c r="I45" s="79">
        <f t="shared" si="10"/>
        <v>3406</v>
      </c>
      <c r="J45" s="72">
        <f t="shared" si="11"/>
        <v>0.76935799782372138</v>
      </c>
      <c r="K45" s="72">
        <f t="shared" si="12"/>
        <v>0.75215902703255144</v>
      </c>
      <c r="L45" s="77">
        <f t="shared" si="13"/>
        <v>1.7198970791169943E-2</v>
      </c>
    </row>
    <row r="46" spans="1:12" x14ac:dyDescent="0.4">
      <c r="A46" s="27" t="s">
        <v>82</v>
      </c>
      <c r="B46" s="137">
        <f>'８月(月間)'!B46-'[4]8月動向(20)'!B45</f>
        <v>11249</v>
      </c>
      <c r="C46" s="136">
        <f>'８月(月間)'!C46-'[4]8月動向(20)'!C45</f>
        <v>8424</v>
      </c>
      <c r="D46" s="74">
        <f t="shared" si="7"/>
        <v>1.3353513770180436</v>
      </c>
      <c r="E46" s="85">
        <f t="shared" si="8"/>
        <v>2825</v>
      </c>
      <c r="F46" s="135">
        <f>'８月(月間)'!F46-'[4]8月動向(20)'!F45</f>
        <v>12199</v>
      </c>
      <c r="G46" s="135">
        <f>'８月(月間)'!G46-'[4]8月動向(20)'!G45</f>
        <v>11033</v>
      </c>
      <c r="H46" s="67">
        <f t="shared" si="9"/>
        <v>1.1056829511465602</v>
      </c>
      <c r="I46" s="79">
        <f t="shared" si="10"/>
        <v>1166</v>
      </c>
      <c r="J46" s="72">
        <f t="shared" si="11"/>
        <v>0.92212476432494461</v>
      </c>
      <c r="K46" s="72">
        <f t="shared" si="12"/>
        <v>0.76352759902111844</v>
      </c>
      <c r="L46" s="77">
        <f t="shared" si="13"/>
        <v>0.15859716530382617</v>
      </c>
    </row>
    <row r="47" spans="1:12" x14ac:dyDescent="0.4">
      <c r="A47" s="27" t="s">
        <v>80</v>
      </c>
      <c r="B47" s="135">
        <f>'８月(月間)'!B47-'[4]8月動向(20)'!B46</f>
        <v>1472</v>
      </c>
      <c r="C47" s="101">
        <f>'８月(月間)'!C47-'[4]8月動向(20)'!C46</f>
        <v>1229</v>
      </c>
      <c r="D47" s="72">
        <f t="shared" si="7"/>
        <v>1.1977217249796583</v>
      </c>
      <c r="E47" s="85">
        <f t="shared" si="8"/>
        <v>243</v>
      </c>
      <c r="F47" s="139">
        <f>'８月(月間)'!F47-'[4]8月動向(20)'!F46</f>
        <v>3069</v>
      </c>
      <c r="G47" s="139">
        <f>'８月(月間)'!G47-'[4]8月動向(20)'!G46</f>
        <v>3069</v>
      </c>
      <c r="H47" s="67">
        <f t="shared" si="9"/>
        <v>1</v>
      </c>
      <c r="I47" s="79">
        <f t="shared" si="10"/>
        <v>0</v>
      </c>
      <c r="J47" s="72">
        <f t="shared" si="11"/>
        <v>0.47963506028022157</v>
      </c>
      <c r="K47" s="72">
        <f t="shared" si="12"/>
        <v>0.40045617464972305</v>
      </c>
      <c r="L47" s="77">
        <f t="shared" si="13"/>
        <v>7.9178885630498519E-2</v>
      </c>
    </row>
    <row r="48" spans="1:12" x14ac:dyDescent="0.4">
      <c r="A48" s="27" t="s">
        <v>148</v>
      </c>
      <c r="B48" s="137">
        <f>'８月(月間)'!B48-'[4]8月動向(20)'!B47</f>
        <v>0</v>
      </c>
      <c r="C48" s="136">
        <f>'８月(月間)'!C48-'[4]8月動向(20)'!C47</f>
        <v>0</v>
      </c>
      <c r="D48" s="70" t="e">
        <f t="shared" si="7"/>
        <v>#DIV/0!</v>
      </c>
      <c r="E48" s="85">
        <f t="shared" si="8"/>
        <v>0</v>
      </c>
      <c r="F48" s="137">
        <f>'８月(月間)'!F48-'[4]8月動向(20)'!F47</f>
        <v>0</v>
      </c>
      <c r="G48" s="135">
        <f>'８月(月間)'!G48-'[4]8月動向(20)'!G47</f>
        <v>0</v>
      </c>
      <c r="H48" s="67" t="e">
        <f t="shared" si="9"/>
        <v>#DIV/0!</v>
      </c>
      <c r="I48" s="79">
        <f t="shared" si="10"/>
        <v>0</v>
      </c>
      <c r="J48" s="72" t="e">
        <f t="shared" si="11"/>
        <v>#DIV/0!</v>
      </c>
      <c r="K48" s="72" t="e">
        <f t="shared" si="12"/>
        <v>#DIV/0!</v>
      </c>
      <c r="L48" s="77" t="e">
        <f t="shared" si="13"/>
        <v>#DIV/0!</v>
      </c>
    </row>
    <row r="49" spans="1:12" x14ac:dyDescent="0.4">
      <c r="A49" s="27" t="s">
        <v>79</v>
      </c>
      <c r="B49" s="135">
        <f>'８月(月間)'!B49-'[4]8月動向(20)'!B48</f>
        <v>2757</v>
      </c>
      <c r="C49" s="101">
        <f>'８月(月間)'!C49-'[4]8月動向(20)'!C48</f>
        <v>2574</v>
      </c>
      <c r="D49" s="70">
        <f t="shared" si="7"/>
        <v>1.0710955710955712</v>
      </c>
      <c r="E49" s="85">
        <f t="shared" si="8"/>
        <v>183</v>
      </c>
      <c r="F49" s="135">
        <f>'８月(月間)'!F49-'[4]8月動向(20)'!F48</f>
        <v>3069</v>
      </c>
      <c r="G49" s="135">
        <f>'８月(月間)'!G49-'[4]8月動向(20)'!G48</f>
        <v>3069</v>
      </c>
      <c r="H49" s="67">
        <f t="shared" si="9"/>
        <v>1</v>
      </c>
      <c r="I49" s="79">
        <f t="shared" si="10"/>
        <v>0</v>
      </c>
      <c r="J49" s="72">
        <f t="shared" si="11"/>
        <v>0.89833822091886606</v>
      </c>
      <c r="K49" s="72">
        <f t="shared" si="12"/>
        <v>0.83870967741935487</v>
      </c>
      <c r="L49" s="77">
        <f t="shared" si="13"/>
        <v>5.9628543499511188E-2</v>
      </c>
    </row>
    <row r="50" spans="1:12" x14ac:dyDescent="0.4">
      <c r="A50" s="33" t="s">
        <v>78</v>
      </c>
      <c r="B50" s="137">
        <f>'８月(月間)'!B50-'[4]8月動向(20)'!B49</f>
        <v>1780</v>
      </c>
      <c r="C50" s="136">
        <f>'８月(月間)'!C50-'[4]8月動向(20)'!C49</f>
        <v>1641</v>
      </c>
      <c r="D50" s="70">
        <f t="shared" si="7"/>
        <v>1.0847044485070079</v>
      </c>
      <c r="E50" s="85">
        <f t="shared" si="8"/>
        <v>139</v>
      </c>
      <c r="F50" s="135">
        <f>'８月(月間)'!F50-'[4]8月動向(20)'!F49</f>
        <v>3069</v>
      </c>
      <c r="G50" s="135">
        <f>'８月(月間)'!G50-'[4]8月動向(20)'!G49</f>
        <v>3069</v>
      </c>
      <c r="H50" s="67">
        <f t="shared" si="9"/>
        <v>1</v>
      </c>
      <c r="I50" s="79">
        <f t="shared" si="10"/>
        <v>0</v>
      </c>
      <c r="J50" s="72">
        <f t="shared" si="11"/>
        <v>0.57999348321928967</v>
      </c>
      <c r="K50" s="67">
        <f t="shared" si="12"/>
        <v>0.53470185728250241</v>
      </c>
      <c r="L50" s="66">
        <f t="shared" si="13"/>
        <v>4.5291625936787261E-2</v>
      </c>
    </row>
    <row r="51" spans="1:12" x14ac:dyDescent="0.4">
      <c r="A51" s="27" t="s">
        <v>95</v>
      </c>
      <c r="B51" s="135">
        <f>'８月(月間)'!B51-'[4]8月動向(20)'!B50</f>
        <v>0</v>
      </c>
      <c r="C51" s="101">
        <f>'８月(月間)'!C51-'[4]8月動向(20)'!C50</f>
        <v>1059</v>
      </c>
      <c r="D51" s="70">
        <f t="shared" si="7"/>
        <v>0</v>
      </c>
      <c r="E51" s="79">
        <f t="shared" si="8"/>
        <v>-1059</v>
      </c>
      <c r="F51" s="139">
        <f>'８月(月間)'!F51-'[4]8月動向(20)'!F50</f>
        <v>0</v>
      </c>
      <c r="G51" s="139">
        <f>'８月(月間)'!G51-'[4]8月動向(20)'!G50</f>
        <v>1826</v>
      </c>
      <c r="H51" s="67">
        <f t="shared" si="9"/>
        <v>0</v>
      </c>
      <c r="I51" s="79">
        <f t="shared" si="10"/>
        <v>-1826</v>
      </c>
      <c r="J51" s="72" t="e">
        <f t="shared" si="11"/>
        <v>#DIV/0!</v>
      </c>
      <c r="K51" s="72">
        <f t="shared" si="12"/>
        <v>0.57995618838992335</v>
      </c>
      <c r="L51" s="77" t="e">
        <f t="shared" si="13"/>
        <v>#DIV/0!</v>
      </c>
    </row>
    <row r="52" spans="1:12" x14ac:dyDescent="0.4">
      <c r="A52" s="27" t="s">
        <v>94</v>
      </c>
      <c r="B52" s="137">
        <f>'８月(月間)'!B52-'[4]8月動向(20)'!B51</f>
        <v>0</v>
      </c>
      <c r="C52" s="136">
        <f>'８月(月間)'!C52-'[4]8月動向(20)'!C51</f>
        <v>0</v>
      </c>
      <c r="D52" s="70" t="e">
        <f t="shared" si="7"/>
        <v>#DIV/0!</v>
      </c>
      <c r="E52" s="79">
        <f t="shared" si="8"/>
        <v>0</v>
      </c>
      <c r="F52" s="137">
        <f>'８月(月間)'!F52-'[4]8月動向(20)'!F51</f>
        <v>0</v>
      </c>
      <c r="G52" s="137">
        <f>'８月(月間)'!G52-'[4]8月動向(20)'!G51</f>
        <v>0</v>
      </c>
      <c r="H52" s="72" t="e">
        <f t="shared" si="9"/>
        <v>#DIV/0!</v>
      </c>
      <c r="I52" s="79">
        <f t="shared" si="10"/>
        <v>0</v>
      </c>
      <c r="J52" s="72" t="e">
        <f t="shared" si="11"/>
        <v>#DIV/0!</v>
      </c>
      <c r="K52" s="72" t="e">
        <f t="shared" si="12"/>
        <v>#DIV/0!</v>
      </c>
      <c r="L52" s="77" t="e">
        <f t="shared" si="13"/>
        <v>#DIV/0!</v>
      </c>
    </row>
    <row r="53" spans="1:12" x14ac:dyDescent="0.4">
      <c r="A53" s="27" t="s">
        <v>75</v>
      </c>
      <c r="B53" s="135">
        <f>'８月(月間)'!B53-'[4]8月動向(20)'!B52</f>
        <v>3290</v>
      </c>
      <c r="C53" s="101">
        <f>'８月(月間)'!C53-'[4]8月動向(20)'!C52</f>
        <v>2733</v>
      </c>
      <c r="D53" s="70">
        <f t="shared" si="7"/>
        <v>1.203805342114892</v>
      </c>
      <c r="E53" s="79">
        <f t="shared" si="8"/>
        <v>557</v>
      </c>
      <c r="F53" s="135">
        <f>'８月(月間)'!F53-'[4]8月動向(20)'!F52</f>
        <v>4268</v>
      </c>
      <c r="G53" s="135">
        <f>'８月(月間)'!G53-'[4]8月動向(20)'!G52</f>
        <v>4235</v>
      </c>
      <c r="H53" s="72">
        <f t="shared" si="9"/>
        <v>1.0077922077922077</v>
      </c>
      <c r="I53" s="79">
        <f t="shared" si="10"/>
        <v>33</v>
      </c>
      <c r="J53" s="72">
        <f t="shared" si="11"/>
        <v>0.77085285848172447</v>
      </c>
      <c r="K53" s="72">
        <f t="shared" si="12"/>
        <v>0.64533648170011804</v>
      </c>
      <c r="L53" s="77">
        <f t="shared" si="13"/>
        <v>0.12551637678160643</v>
      </c>
    </row>
    <row r="54" spans="1:12" x14ac:dyDescent="0.4">
      <c r="A54" s="27" t="s">
        <v>77</v>
      </c>
      <c r="B54" s="137">
        <f>'８月(月間)'!B54-'[4]8月動向(20)'!B53</f>
        <v>1177</v>
      </c>
      <c r="C54" s="136">
        <f>'８月(月間)'!C54-'[4]8月動向(20)'!C53</f>
        <v>968</v>
      </c>
      <c r="D54" s="70">
        <f t="shared" si="7"/>
        <v>1.2159090909090908</v>
      </c>
      <c r="E54" s="79">
        <f t="shared" si="8"/>
        <v>209</v>
      </c>
      <c r="F54" s="135">
        <f>'８月(月間)'!F54-'[4]8月動向(20)'!F53</f>
        <v>1386</v>
      </c>
      <c r="G54" s="135">
        <f>'８月(月間)'!G54-'[4]8月動向(20)'!G53</f>
        <v>1386</v>
      </c>
      <c r="H54" s="72">
        <f t="shared" si="9"/>
        <v>1</v>
      </c>
      <c r="I54" s="79">
        <f t="shared" si="10"/>
        <v>0</v>
      </c>
      <c r="J54" s="72">
        <f t="shared" si="11"/>
        <v>0.84920634920634919</v>
      </c>
      <c r="K54" s="72">
        <f t="shared" si="12"/>
        <v>0.69841269841269837</v>
      </c>
      <c r="L54" s="77">
        <f t="shared" si="13"/>
        <v>0.15079365079365081</v>
      </c>
    </row>
    <row r="55" spans="1:12" x14ac:dyDescent="0.4">
      <c r="A55" s="27" t="s">
        <v>76</v>
      </c>
      <c r="B55" s="135">
        <f>'８月(月間)'!B55-'[4]8月動向(20)'!B54</f>
        <v>1319</v>
      </c>
      <c r="C55" s="101">
        <f>'８月(月間)'!C55-'[4]8月動向(20)'!C54</f>
        <v>1025</v>
      </c>
      <c r="D55" s="70">
        <f t="shared" si="7"/>
        <v>1.286829268292683</v>
      </c>
      <c r="E55" s="79">
        <f t="shared" si="8"/>
        <v>294</v>
      </c>
      <c r="F55" s="137">
        <f>'８月(月間)'!F55-'[4]8月動向(20)'!F54</f>
        <v>1826</v>
      </c>
      <c r="G55" s="137">
        <f>'８月(月間)'!G55-'[4]8月動向(20)'!G54</f>
        <v>1383</v>
      </c>
      <c r="H55" s="72">
        <f t="shared" si="9"/>
        <v>1.3203181489515545</v>
      </c>
      <c r="I55" s="79">
        <f t="shared" si="10"/>
        <v>443</v>
      </c>
      <c r="J55" s="72">
        <f t="shared" si="11"/>
        <v>0.72234392113910184</v>
      </c>
      <c r="K55" s="72">
        <f t="shared" si="12"/>
        <v>0.74114244396240059</v>
      </c>
      <c r="L55" s="77">
        <f t="shared" si="13"/>
        <v>-1.8798522823298747E-2</v>
      </c>
    </row>
    <row r="56" spans="1:12" x14ac:dyDescent="0.4">
      <c r="A56" s="27" t="s">
        <v>146</v>
      </c>
      <c r="B56" s="137">
        <f>'８月(月間)'!B56-'[4]8月動向(20)'!B55</f>
        <v>0</v>
      </c>
      <c r="C56" s="136">
        <f>'８月(月間)'!C56-'[4]8月動向(20)'!C55</f>
        <v>944</v>
      </c>
      <c r="D56" s="70">
        <f t="shared" si="7"/>
        <v>0</v>
      </c>
      <c r="E56" s="79">
        <f t="shared" si="8"/>
        <v>-944</v>
      </c>
      <c r="F56" s="135">
        <f>'８月(月間)'!F56-'[4]8月動向(20)'!F55</f>
        <v>0</v>
      </c>
      <c r="G56" s="135">
        <f>'８月(月間)'!G56-'[4]8月動向(20)'!G55</f>
        <v>1386</v>
      </c>
      <c r="H56" s="72">
        <f t="shared" si="9"/>
        <v>0</v>
      </c>
      <c r="I56" s="79">
        <f t="shared" si="10"/>
        <v>-1386</v>
      </c>
      <c r="J56" s="72" t="e">
        <f t="shared" si="11"/>
        <v>#DIV/0!</v>
      </c>
      <c r="K56" s="72">
        <f t="shared" si="12"/>
        <v>0.68109668109668109</v>
      </c>
      <c r="L56" s="77" t="e">
        <f t="shared" si="13"/>
        <v>#DIV/0!</v>
      </c>
    </row>
    <row r="57" spans="1:12" x14ac:dyDescent="0.4">
      <c r="A57" s="27" t="s">
        <v>145</v>
      </c>
      <c r="B57" s="135">
        <f>'８月(月間)'!B57-'[4]8月動向(20)'!B56</f>
        <v>0</v>
      </c>
      <c r="C57" s="101">
        <f>'８月(月間)'!C57-'[4]8月動向(20)'!C56</f>
        <v>1270</v>
      </c>
      <c r="D57" s="70">
        <f t="shared" si="7"/>
        <v>0</v>
      </c>
      <c r="E57" s="79">
        <f t="shared" si="8"/>
        <v>-1270</v>
      </c>
      <c r="F57" s="135">
        <f>'８月(月間)'!F57-'[4]8月動向(20)'!F56</f>
        <v>0</v>
      </c>
      <c r="G57" s="135">
        <f>'８月(月間)'!G57-'[4]8月動向(20)'!G56</f>
        <v>1386</v>
      </c>
      <c r="H57" s="72">
        <f t="shared" si="9"/>
        <v>0</v>
      </c>
      <c r="I57" s="79">
        <f t="shared" si="10"/>
        <v>-1386</v>
      </c>
      <c r="J57" s="72" t="e">
        <f t="shared" si="11"/>
        <v>#DIV/0!</v>
      </c>
      <c r="K57" s="72">
        <f t="shared" si="12"/>
        <v>0.91630591630591629</v>
      </c>
      <c r="L57" s="77" t="e">
        <f t="shared" si="13"/>
        <v>#DIV/0!</v>
      </c>
    </row>
    <row r="58" spans="1:12" x14ac:dyDescent="0.4">
      <c r="A58" s="27" t="s">
        <v>144</v>
      </c>
      <c r="B58" s="135">
        <f>'８月(月間)'!B58-'[4]8月動向(20)'!B57</f>
        <v>0</v>
      </c>
      <c r="C58" s="101">
        <f>'８月(月間)'!C58-'[4]8月動向(20)'!C57</f>
        <v>1287</v>
      </c>
      <c r="D58" s="70">
        <f t="shared" si="7"/>
        <v>0</v>
      </c>
      <c r="E58" s="79">
        <f t="shared" si="8"/>
        <v>-1287</v>
      </c>
      <c r="F58" s="139">
        <f>'８月(月間)'!F58-'[4]8月動向(20)'!F57</f>
        <v>0</v>
      </c>
      <c r="G58" s="139">
        <f>'８月(月間)'!G58-'[4]8月動向(20)'!G57</f>
        <v>1456</v>
      </c>
      <c r="H58" s="72">
        <f t="shared" si="9"/>
        <v>0</v>
      </c>
      <c r="I58" s="79">
        <f t="shared" si="10"/>
        <v>-1456</v>
      </c>
      <c r="J58" s="72" t="e">
        <f t="shared" si="11"/>
        <v>#DIV/0!</v>
      </c>
      <c r="K58" s="72">
        <f t="shared" si="12"/>
        <v>0.8839285714285714</v>
      </c>
      <c r="L58" s="77" t="e">
        <f t="shared" si="13"/>
        <v>#DIV/0!</v>
      </c>
    </row>
    <row r="59" spans="1:12" x14ac:dyDescent="0.4">
      <c r="A59" s="27" t="s">
        <v>143</v>
      </c>
      <c r="B59" s="135">
        <f>'８月(月間)'!B59-'[4]8月動向(20)'!B58</f>
        <v>0</v>
      </c>
      <c r="C59" s="101">
        <f>'８月(月間)'!C59-'[4]8月動向(20)'!C58</f>
        <v>1252</v>
      </c>
      <c r="D59" s="70">
        <f t="shared" si="7"/>
        <v>0</v>
      </c>
      <c r="E59" s="79">
        <f t="shared" si="8"/>
        <v>-1252</v>
      </c>
      <c r="F59" s="135">
        <f>'８月(月間)'!F59-'[4]8月動向(20)'!F58</f>
        <v>0</v>
      </c>
      <c r="G59" s="135">
        <f>'８月(月間)'!G59-'[4]8月動向(20)'!G58</f>
        <v>1386</v>
      </c>
      <c r="H59" s="70">
        <f t="shared" si="9"/>
        <v>0</v>
      </c>
      <c r="I59" s="79">
        <f t="shared" si="10"/>
        <v>-1386</v>
      </c>
      <c r="J59" s="72" t="e">
        <f t="shared" si="11"/>
        <v>#DIV/0!</v>
      </c>
      <c r="K59" s="72">
        <f t="shared" si="12"/>
        <v>0.9033189033189033</v>
      </c>
      <c r="L59" s="77" t="e">
        <f t="shared" si="13"/>
        <v>#DIV/0!</v>
      </c>
    </row>
    <row r="60" spans="1:12" x14ac:dyDescent="0.4">
      <c r="A60" s="22" t="s">
        <v>142</v>
      </c>
      <c r="B60" s="211">
        <f>'８月(月間)'!B60-'[4]8月動向(20)'!B59</f>
        <v>0</v>
      </c>
      <c r="C60" s="212">
        <f>'８月(月間)'!C60-'[4]8月動向(20)'!C59</f>
        <v>1327</v>
      </c>
      <c r="D60" s="151">
        <f t="shared" si="7"/>
        <v>0</v>
      </c>
      <c r="E60" s="84">
        <f t="shared" si="8"/>
        <v>-1327</v>
      </c>
      <c r="F60" s="211">
        <f>'８月(月間)'!F60-'[4]8月動向(20)'!F59</f>
        <v>0</v>
      </c>
      <c r="G60" s="211">
        <f>'８月(月間)'!G60-'[4]8月動向(20)'!G59</f>
        <v>1386</v>
      </c>
      <c r="H60" s="83">
        <f t="shared" si="9"/>
        <v>0</v>
      </c>
      <c r="I60" s="84">
        <f t="shared" si="10"/>
        <v>-1386</v>
      </c>
      <c r="J60" s="83" t="e">
        <f t="shared" si="11"/>
        <v>#DIV/0!</v>
      </c>
      <c r="K60" s="83">
        <f t="shared" si="12"/>
        <v>0.95743145743145741</v>
      </c>
      <c r="L60" s="82" t="e">
        <f t="shared" si="13"/>
        <v>#DIV/0!</v>
      </c>
    </row>
    <row r="61" spans="1:12" x14ac:dyDescent="0.4">
      <c r="A61" s="55" t="s">
        <v>93</v>
      </c>
      <c r="B61" s="134"/>
      <c r="C61" s="134"/>
      <c r="D61" s="132"/>
      <c r="E61" s="133"/>
      <c r="F61" s="134"/>
      <c r="G61" s="134"/>
      <c r="H61" s="132"/>
      <c r="I61" s="133"/>
      <c r="J61" s="132"/>
      <c r="K61" s="132"/>
      <c r="L61" s="131"/>
    </row>
    <row r="62" spans="1:12" x14ac:dyDescent="0.4">
      <c r="A62" s="99" t="s">
        <v>209</v>
      </c>
      <c r="B62" s="176"/>
      <c r="C62" s="175"/>
      <c r="D62" s="130"/>
      <c r="E62" s="129"/>
      <c r="F62" s="176"/>
      <c r="G62" s="175"/>
      <c r="H62" s="130"/>
      <c r="I62" s="129"/>
      <c r="J62" s="128"/>
      <c r="K62" s="128"/>
      <c r="L62" s="127"/>
    </row>
    <row r="63" spans="1:12" x14ac:dyDescent="0.4">
      <c r="A63" s="22" t="s">
        <v>208</v>
      </c>
      <c r="B63" s="174"/>
      <c r="C63" s="173"/>
      <c r="D63" s="126"/>
      <c r="E63" s="125"/>
      <c r="F63" s="174"/>
      <c r="G63" s="173"/>
      <c r="H63" s="126"/>
      <c r="I63" s="125"/>
      <c r="J63" s="124"/>
      <c r="K63" s="124"/>
      <c r="L63" s="123"/>
    </row>
    <row r="64" spans="1:12" x14ac:dyDescent="0.4">
      <c r="C64" s="19"/>
      <c r="E64" s="50"/>
      <c r="G64" s="19"/>
      <c r="I64" s="50"/>
      <c r="K64" s="19"/>
    </row>
    <row r="65" spans="3:11" x14ac:dyDescent="0.4">
      <c r="C65" s="19"/>
      <c r="E65" s="50"/>
      <c r="G65" s="19"/>
      <c r="I65" s="50"/>
      <c r="K65" s="19"/>
    </row>
    <row r="66" spans="3:11" x14ac:dyDescent="0.4">
      <c r="C66" s="19"/>
      <c r="E66" s="50"/>
      <c r="G66" s="19"/>
      <c r="I66" s="50"/>
      <c r="K66" s="19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9'!A1" display="'h19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2007年8月下旬航空旅客輸送実績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65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.75" style="19" customWidth="1"/>
    <col min="2" max="3" width="11.25" style="50" customWidth="1"/>
    <col min="4" max="5" width="11.25" style="19" customWidth="1"/>
    <col min="6" max="7" width="11.25" style="50" customWidth="1"/>
    <col min="8" max="9" width="11.25" style="19" customWidth="1"/>
    <col min="10" max="11" width="11.25" style="50" customWidth="1"/>
    <col min="12" max="12" width="11.25" style="19" customWidth="1"/>
    <col min="13" max="13" width="9" style="19" bestFit="1" customWidth="1"/>
    <col min="14" max="14" width="6.5" style="19" bestFit="1" customWidth="1"/>
    <col min="15" max="16384" width="15.75" style="19"/>
  </cols>
  <sheetData>
    <row r="1" spans="1:46" s="1" customFormat="1" ht="17.25" customHeight="1" x14ac:dyDescent="0.4">
      <c r="A1" s="266" t="str">
        <f>'h19'!A1</f>
        <v>平成19年度</v>
      </c>
      <c r="B1" s="267"/>
      <c r="C1" s="267"/>
      <c r="D1" s="267"/>
      <c r="E1" s="268" t="str">
        <f ca="1">RIGHT(CELL("filename",$A$1),LEN(CELL("filename",$A$1))-FIND("]",CELL("filename",$A$1)))</f>
        <v>９月(月間)</v>
      </c>
      <c r="F1" s="269" t="s">
        <v>70</v>
      </c>
      <c r="G1" s="270"/>
      <c r="H1" s="270"/>
      <c r="I1" s="271"/>
      <c r="J1" s="270"/>
      <c r="K1" s="270"/>
      <c r="L1" s="271"/>
      <c r="M1" s="258"/>
      <c r="N1" s="258"/>
      <c r="O1" s="258"/>
      <c r="P1" s="258"/>
      <c r="Q1" s="258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</row>
    <row r="2" spans="1:46" x14ac:dyDescent="0.4">
      <c r="A2" s="240"/>
      <c r="B2" s="260" t="s">
        <v>89</v>
      </c>
      <c r="C2" s="261"/>
      <c r="D2" s="261"/>
      <c r="E2" s="262"/>
      <c r="F2" s="260" t="s">
        <v>175</v>
      </c>
      <c r="G2" s="261"/>
      <c r="H2" s="261"/>
      <c r="I2" s="262"/>
      <c r="J2" s="260" t="s">
        <v>174</v>
      </c>
      <c r="K2" s="261"/>
      <c r="L2" s="262"/>
    </row>
    <row r="3" spans="1:46" x14ac:dyDescent="0.4">
      <c r="A3" s="232"/>
      <c r="B3" s="235"/>
      <c r="C3" s="236"/>
      <c r="D3" s="236"/>
      <c r="E3" s="237"/>
      <c r="F3" s="235"/>
      <c r="G3" s="236"/>
      <c r="H3" s="236"/>
      <c r="I3" s="237"/>
      <c r="J3" s="235"/>
      <c r="K3" s="236"/>
      <c r="L3" s="237"/>
    </row>
    <row r="4" spans="1:46" x14ac:dyDescent="0.4">
      <c r="A4" s="232"/>
      <c r="B4" s="233" t="s">
        <v>222</v>
      </c>
      <c r="C4" s="233" t="s">
        <v>221</v>
      </c>
      <c r="D4" s="232" t="s">
        <v>88</v>
      </c>
      <c r="E4" s="232"/>
      <c r="F4" s="238" t="str">
        <f>+B4</f>
        <v>(07'9/1～30)</v>
      </c>
      <c r="G4" s="238" t="str">
        <f>+C4</f>
        <v>(06'9/1～30)</v>
      </c>
      <c r="H4" s="232" t="s">
        <v>88</v>
      </c>
      <c r="I4" s="232"/>
      <c r="J4" s="238" t="str">
        <f>+B4</f>
        <v>(07'9/1～30)</v>
      </c>
      <c r="K4" s="238" t="str">
        <f>+C4</f>
        <v>(06'9/1～30)</v>
      </c>
      <c r="L4" s="239" t="s">
        <v>86</v>
      </c>
    </row>
    <row r="5" spans="1:46" s="53" customFormat="1" x14ac:dyDescent="0.4">
      <c r="A5" s="232"/>
      <c r="B5" s="234"/>
      <c r="C5" s="234"/>
      <c r="D5" s="108" t="s">
        <v>87</v>
      </c>
      <c r="E5" s="108" t="s">
        <v>86</v>
      </c>
      <c r="F5" s="238"/>
      <c r="G5" s="238"/>
      <c r="H5" s="108" t="s">
        <v>87</v>
      </c>
      <c r="I5" s="108" t="s">
        <v>86</v>
      </c>
      <c r="J5" s="238"/>
      <c r="K5" s="238"/>
      <c r="L5" s="240"/>
    </row>
    <row r="6" spans="1:46" s="46" customFormat="1" x14ac:dyDescent="0.4">
      <c r="A6" s="55" t="s">
        <v>97</v>
      </c>
      <c r="B6" s="100">
        <f>+B7+B39+B61</f>
        <v>555009</v>
      </c>
      <c r="C6" s="100">
        <f>+C7+C39+C61</f>
        <v>530417</v>
      </c>
      <c r="D6" s="64">
        <f t="shared" ref="D6:D37" si="0">+B6/C6</f>
        <v>1.0463635215311726</v>
      </c>
      <c r="E6" s="65">
        <f t="shared" ref="E6:E37" si="1">+B6-C6</f>
        <v>24592</v>
      </c>
      <c r="F6" s="100">
        <f>+F7+F39+F61</f>
        <v>707781</v>
      </c>
      <c r="G6" s="100">
        <f>+G7+G39+G61</f>
        <v>711339</v>
      </c>
      <c r="H6" s="64">
        <f t="shared" ref="H6:H37" si="2">+F6/G6</f>
        <v>0.99499816543167185</v>
      </c>
      <c r="I6" s="65">
        <f t="shared" ref="I6:I37" si="3">+F6-G6</f>
        <v>-3558</v>
      </c>
      <c r="J6" s="64">
        <f t="shared" ref="J6:J37" si="4">+B6/F6</f>
        <v>0.78415357292721899</v>
      </c>
      <c r="K6" s="64">
        <f t="shared" ref="K6:K37" si="5">+C6/G6</f>
        <v>0.74565994553932791</v>
      </c>
      <c r="L6" s="78">
        <f t="shared" ref="L6:L37" si="6">+J6-K6</f>
        <v>3.8493627387891083E-2</v>
      </c>
    </row>
    <row r="7" spans="1:46" s="46" customFormat="1" x14ac:dyDescent="0.4">
      <c r="A7" s="55" t="s">
        <v>85</v>
      </c>
      <c r="B7" s="100">
        <f>+B8+B18+B36</f>
        <v>270629</v>
      </c>
      <c r="C7" s="100">
        <f>+C8+C18+C36</f>
        <v>272758</v>
      </c>
      <c r="D7" s="64">
        <f t="shared" si="0"/>
        <v>0.99219454608114155</v>
      </c>
      <c r="E7" s="65">
        <f t="shared" si="1"/>
        <v>-2129</v>
      </c>
      <c r="F7" s="100">
        <f>+F8+F18+F36</f>
        <v>346217</v>
      </c>
      <c r="G7" s="100">
        <f>+G8+G18+G36</f>
        <v>357305</v>
      </c>
      <c r="H7" s="64">
        <f t="shared" si="2"/>
        <v>0.96896768866934413</v>
      </c>
      <c r="I7" s="65">
        <f t="shared" si="3"/>
        <v>-11088</v>
      </c>
      <c r="J7" s="64">
        <f t="shared" si="4"/>
        <v>0.78167449894141539</v>
      </c>
      <c r="K7" s="64">
        <f t="shared" si="5"/>
        <v>0.76337582737437204</v>
      </c>
      <c r="L7" s="78">
        <f t="shared" si="6"/>
        <v>1.8298671567043345E-2</v>
      </c>
    </row>
    <row r="8" spans="1:46" x14ac:dyDescent="0.4">
      <c r="A8" s="89" t="s">
        <v>92</v>
      </c>
      <c r="B8" s="106">
        <f>SUM(B9:B17)</f>
        <v>220374</v>
      </c>
      <c r="C8" s="106">
        <f>SUM(C9:C17)</f>
        <v>225341</v>
      </c>
      <c r="D8" s="76">
        <f t="shared" si="0"/>
        <v>0.97795785054650508</v>
      </c>
      <c r="E8" s="62">
        <f t="shared" si="1"/>
        <v>-4967</v>
      </c>
      <c r="F8" s="106">
        <f>SUM(F9:F17)</f>
        <v>279209</v>
      </c>
      <c r="G8" s="106">
        <f>SUM(G9:G17)</f>
        <v>295535</v>
      </c>
      <c r="H8" s="76">
        <f t="shared" si="2"/>
        <v>0.94475781210347332</v>
      </c>
      <c r="I8" s="62">
        <f t="shared" si="3"/>
        <v>-16326</v>
      </c>
      <c r="J8" s="76">
        <f t="shared" si="4"/>
        <v>0.78927971519542706</v>
      </c>
      <c r="K8" s="76">
        <f t="shared" si="5"/>
        <v>0.76248498485796945</v>
      </c>
      <c r="L8" s="75">
        <f t="shared" si="6"/>
        <v>2.6794730337457606E-2</v>
      </c>
    </row>
    <row r="9" spans="1:46" x14ac:dyDescent="0.4">
      <c r="A9" s="26" t="s">
        <v>83</v>
      </c>
      <c r="B9" s="163">
        <v>136255</v>
      </c>
      <c r="C9" s="163">
        <v>133137</v>
      </c>
      <c r="D9" s="70">
        <f t="shared" si="0"/>
        <v>1.0234194851919451</v>
      </c>
      <c r="E9" s="71">
        <f t="shared" si="1"/>
        <v>3118</v>
      </c>
      <c r="F9" s="163">
        <v>168270</v>
      </c>
      <c r="G9" s="163">
        <v>162675</v>
      </c>
      <c r="H9" s="70">
        <f t="shared" si="2"/>
        <v>1.0343937298294146</v>
      </c>
      <c r="I9" s="71">
        <f t="shared" si="3"/>
        <v>5595</v>
      </c>
      <c r="J9" s="70">
        <f t="shared" si="4"/>
        <v>0.80974029833006478</v>
      </c>
      <c r="K9" s="70">
        <f t="shared" si="5"/>
        <v>0.81842323651452287</v>
      </c>
      <c r="L9" s="69">
        <f t="shared" si="6"/>
        <v>-8.6829381844580888E-3</v>
      </c>
    </row>
    <row r="10" spans="1:46" x14ac:dyDescent="0.4">
      <c r="A10" s="27" t="s">
        <v>84</v>
      </c>
      <c r="B10" s="155">
        <v>12802</v>
      </c>
      <c r="C10" s="155">
        <v>10972</v>
      </c>
      <c r="D10" s="72">
        <f t="shared" si="0"/>
        <v>1.1667881881152022</v>
      </c>
      <c r="E10" s="59">
        <f t="shared" si="1"/>
        <v>1830</v>
      </c>
      <c r="F10" s="155">
        <v>15000</v>
      </c>
      <c r="G10" s="155">
        <v>11984</v>
      </c>
      <c r="H10" s="72">
        <f t="shared" si="2"/>
        <v>1.2516688918558077</v>
      </c>
      <c r="I10" s="59">
        <f t="shared" si="3"/>
        <v>3016</v>
      </c>
      <c r="J10" s="72">
        <f t="shared" si="4"/>
        <v>0.85346666666666671</v>
      </c>
      <c r="K10" s="72">
        <f t="shared" si="5"/>
        <v>0.91555407209612816</v>
      </c>
      <c r="L10" s="77">
        <f t="shared" si="6"/>
        <v>-6.2087405429461451E-2</v>
      </c>
    </row>
    <row r="11" spans="1:46" x14ac:dyDescent="0.4">
      <c r="A11" s="27" t="s">
        <v>215</v>
      </c>
      <c r="B11" s="155">
        <v>27223</v>
      </c>
      <c r="C11" s="155">
        <v>14570</v>
      </c>
      <c r="D11" s="72">
        <f t="shared" si="0"/>
        <v>1.8684282772820864</v>
      </c>
      <c r="E11" s="59">
        <f t="shared" si="1"/>
        <v>12653</v>
      </c>
      <c r="F11" s="155">
        <v>34635</v>
      </c>
      <c r="G11" s="155">
        <v>15660</v>
      </c>
      <c r="H11" s="72">
        <f t="shared" si="2"/>
        <v>2.2116858237547894</v>
      </c>
      <c r="I11" s="59">
        <f t="shared" si="3"/>
        <v>18975</v>
      </c>
      <c r="J11" s="72">
        <f t="shared" si="4"/>
        <v>0.78599682402194315</v>
      </c>
      <c r="K11" s="72">
        <f t="shared" si="5"/>
        <v>0.93039591315453385</v>
      </c>
      <c r="L11" s="77">
        <f t="shared" si="6"/>
        <v>-0.1443990891325907</v>
      </c>
    </row>
    <row r="12" spans="1:46" x14ac:dyDescent="0.4">
      <c r="A12" s="27" t="s">
        <v>81</v>
      </c>
      <c r="B12" s="155">
        <v>17963</v>
      </c>
      <c r="C12" s="155">
        <v>19656</v>
      </c>
      <c r="D12" s="72">
        <f t="shared" si="0"/>
        <v>0.91386853886853892</v>
      </c>
      <c r="E12" s="59">
        <f t="shared" si="1"/>
        <v>-1693</v>
      </c>
      <c r="F12" s="155">
        <v>22067</v>
      </c>
      <c r="G12" s="155">
        <v>27343</v>
      </c>
      <c r="H12" s="72">
        <f t="shared" si="2"/>
        <v>0.80704385034560944</v>
      </c>
      <c r="I12" s="59">
        <f t="shared" si="3"/>
        <v>-5276</v>
      </c>
      <c r="J12" s="72">
        <f t="shared" si="4"/>
        <v>0.8140209362396339</v>
      </c>
      <c r="K12" s="72">
        <f t="shared" si="5"/>
        <v>0.7188677175145376</v>
      </c>
      <c r="L12" s="77">
        <f t="shared" si="6"/>
        <v>9.51532187250963E-2</v>
      </c>
    </row>
    <row r="13" spans="1:46" x14ac:dyDescent="0.4">
      <c r="A13" s="27" t="s">
        <v>82</v>
      </c>
      <c r="B13" s="155">
        <v>19184</v>
      </c>
      <c r="C13" s="155">
        <v>18687</v>
      </c>
      <c r="D13" s="72">
        <f t="shared" si="0"/>
        <v>1.0265960293251994</v>
      </c>
      <c r="E13" s="59">
        <f t="shared" si="1"/>
        <v>497</v>
      </c>
      <c r="F13" s="155">
        <v>31668</v>
      </c>
      <c r="G13" s="155">
        <v>32760</v>
      </c>
      <c r="H13" s="72">
        <f t="shared" si="2"/>
        <v>0.96666666666666667</v>
      </c>
      <c r="I13" s="59">
        <f t="shared" si="3"/>
        <v>-1092</v>
      </c>
      <c r="J13" s="72">
        <f t="shared" si="4"/>
        <v>0.60578501957812303</v>
      </c>
      <c r="K13" s="72">
        <f t="shared" si="5"/>
        <v>0.57042124542124539</v>
      </c>
      <c r="L13" s="77">
        <f t="shared" si="6"/>
        <v>3.5363774156877636E-2</v>
      </c>
    </row>
    <row r="14" spans="1:46" x14ac:dyDescent="0.4">
      <c r="A14" s="27" t="s">
        <v>206</v>
      </c>
      <c r="B14" s="155">
        <v>0</v>
      </c>
      <c r="C14" s="154">
        <v>8928</v>
      </c>
      <c r="D14" s="72">
        <f t="shared" si="0"/>
        <v>0</v>
      </c>
      <c r="E14" s="59">
        <f t="shared" si="1"/>
        <v>-8928</v>
      </c>
      <c r="F14" s="155">
        <v>0</v>
      </c>
      <c r="G14" s="155">
        <v>14160</v>
      </c>
      <c r="H14" s="72">
        <f t="shared" si="2"/>
        <v>0</v>
      </c>
      <c r="I14" s="59">
        <f t="shared" si="3"/>
        <v>-14160</v>
      </c>
      <c r="J14" s="72" t="e">
        <f t="shared" si="4"/>
        <v>#DIV/0!</v>
      </c>
      <c r="K14" s="72">
        <f t="shared" si="5"/>
        <v>0.63050847457627124</v>
      </c>
      <c r="L14" s="77" t="e">
        <f t="shared" si="6"/>
        <v>#DIV/0!</v>
      </c>
    </row>
    <row r="15" spans="1:46" x14ac:dyDescent="0.4">
      <c r="A15" s="29" t="s">
        <v>205</v>
      </c>
      <c r="B15" s="155">
        <v>0</v>
      </c>
      <c r="C15" s="154">
        <v>0</v>
      </c>
      <c r="D15" s="24" t="e">
        <f t="shared" si="0"/>
        <v>#DIV/0!</v>
      </c>
      <c r="E15" s="25">
        <f t="shared" si="1"/>
        <v>0</v>
      </c>
      <c r="F15" s="154">
        <v>0</v>
      </c>
      <c r="G15" s="154">
        <v>0</v>
      </c>
      <c r="H15" s="72" t="e">
        <f t="shared" si="2"/>
        <v>#DIV/0!</v>
      </c>
      <c r="I15" s="59">
        <f t="shared" si="3"/>
        <v>0</v>
      </c>
      <c r="J15" s="72" t="e">
        <f t="shared" si="4"/>
        <v>#DIV/0!</v>
      </c>
      <c r="K15" s="72" t="e">
        <f t="shared" si="5"/>
        <v>#DIV/0!</v>
      </c>
      <c r="L15" s="77" t="e">
        <f t="shared" si="6"/>
        <v>#DIV/0!</v>
      </c>
    </row>
    <row r="16" spans="1:46" s="16" customFormat="1" x14ac:dyDescent="0.4">
      <c r="A16" s="33" t="s">
        <v>149</v>
      </c>
      <c r="B16" s="154">
        <v>6947</v>
      </c>
      <c r="C16" s="154">
        <v>17392</v>
      </c>
      <c r="D16" s="24">
        <f t="shared" si="0"/>
        <v>0.39943652253909845</v>
      </c>
      <c r="E16" s="25">
        <f t="shared" si="1"/>
        <v>-10445</v>
      </c>
      <c r="F16" s="154">
        <v>7569</v>
      </c>
      <c r="G16" s="154">
        <v>23384</v>
      </c>
      <c r="H16" s="24">
        <f t="shared" si="2"/>
        <v>0.32368286007526514</v>
      </c>
      <c r="I16" s="37">
        <f t="shared" si="3"/>
        <v>-15815</v>
      </c>
      <c r="J16" s="24">
        <f t="shared" si="4"/>
        <v>0.91782269784647907</v>
      </c>
      <c r="K16" s="24">
        <f t="shared" si="5"/>
        <v>0.74375641464249054</v>
      </c>
      <c r="L16" s="23">
        <f t="shared" si="6"/>
        <v>0.17406628320398854</v>
      </c>
    </row>
    <row r="17" spans="1:12" s="16" customFormat="1" x14ac:dyDescent="0.4">
      <c r="A17" s="22" t="s">
        <v>177</v>
      </c>
      <c r="B17" s="164">
        <v>0</v>
      </c>
      <c r="C17" s="164">
        <v>1999</v>
      </c>
      <c r="D17" s="48">
        <f t="shared" si="0"/>
        <v>0</v>
      </c>
      <c r="E17" s="51">
        <f t="shared" si="1"/>
        <v>-1999</v>
      </c>
      <c r="F17" s="164">
        <v>0</v>
      </c>
      <c r="G17" s="164">
        <v>7569</v>
      </c>
      <c r="H17" s="48">
        <f t="shared" si="2"/>
        <v>0</v>
      </c>
      <c r="I17" s="51">
        <f t="shared" si="3"/>
        <v>-7569</v>
      </c>
      <c r="J17" s="48" t="e">
        <f t="shared" si="4"/>
        <v>#DIV/0!</v>
      </c>
      <c r="K17" s="48">
        <f t="shared" si="5"/>
        <v>0.26410358039371118</v>
      </c>
      <c r="L17" s="107" t="e">
        <f t="shared" si="6"/>
        <v>#DIV/0!</v>
      </c>
    </row>
    <row r="18" spans="1:12" x14ac:dyDescent="0.4">
      <c r="A18" s="89" t="s">
        <v>91</v>
      </c>
      <c r="B18" s="106">
        <f>SUM(B19:B35)</f>
        <v>47316</v>
      </c>
      <c r="C18" s="106">
        <f>SUM(C19:C35)</f>
        <v>45524</v>
      </c>
      <c r="D18" s="76">
        <f t="shared" si="0"/>
        <v>1.039363852034092</v>
      </c>
      <c r="E18" s="62">
        <f t="shared" si="1"/>
        <v>1792</v>
      </c>
      <c r="F18" s="106">
        <f>SUM(F19:F35)</f>
        <v>62640</v>
      </c>
      <c r="G18" s="106">
        <f>SUM(G19:G35)</f>
        <v>59313</v>
      </c>
      <c r="H18" s="76">
        <f t="shared" si="2"/>
        <v>1.0560922563350361</v>
      </c>
      <c r="I18" s="62">
        <f t="shared" si="3"/>
        <v>3327</v>
      </c>
      <c r="J18" s="76">
        <f t="shared" si="4"/>
        <v>0.75536398467432952</v>
      </c>
      <c r="K18" s="76">
        <f t="shared" si="5"/>
        <v>0.76752145398142058</v>
      </c>
      <c r="L18" s="75">
        <f t="shared" si="6"/>
        <v>-1.2157469307091051E-2</v>
      </c>
    </row>
    <row r="19" spans="1:12" x14ac:dyDescent="0.4">
      <c r="A19" s="26" t="s">
        <v>168</v>
      </c>
      <c r="B19" s="163">
        <v>3297</v>
      </c>
      <c r="C19" s="158">
        <v>3668</v>
      </c>
      <c r="D19" s="70">
        <f t="shared" si="0"/>
        <v>0.89885496183206104</v>
      </c>
      <c r="E19" s="71">
        <f t="shared" si="1"/>
        <v>-371</v>
      </c>
      <c r="F19" s="163">
        <v>4340</v>
      </c>
      <c r="G19" s="158">
        <v>5095</v>
      </c>
      <c r="H19" s="70">
        <f t="shared" si="2"/>
        <v>0.85181550539744844</v>
      </c>
      <c r="I19" s="71">
        <f t="shared" si="3"/>
        <v>-755</v>
      </c>
      <c r="J19" s="70">
        <f t="shared" si="4"/>
        <v>0.75967741935483868</v>
      </c>
      <c r="K19" s="70">
        <f t="shared" si="5"/>
        <v>0.71992149165848873</v>
      </c>
      <c r="L19" s="69">
        <f t="shared" si="6"/>
        <v>3.9755927696349946E-2</v>
      </c>
    </row>
    <row r="20" spans="1:12" x14ac:dyDescent="0.4">
      <c r="A20" s="27" t="s">
        <v>215</v>
      </c>
      <c r="B20" s="155">
        <v>3209</v>
      </c>
      <c r="C20" s="154">
        <v>3919</v>
      </c>
      <c r="D20" s="72">
        <f t="shared" si="0"/>
        <v>0.81883133452411327</v>
      </c>
      <c r="E20" s="59">
        <f t="shared" si="1"/>
        <v>-710</v>
      </c>
      <c r="F20" s="155">
        <v>4500</v>
      </c>
      <c r="G20" s="154">
        <v>4512</v>
      </c>
      <c r="H20" s="72">
        <f t="shared" si="2"/>
        <v>0.99734042553191493</v>
      </c>
      <c r="I20" s="59">
        <f t="shared" si="3"/>
        <v>-12</v>
      </c>
      <c r="J20" s="72">
        <f t="shared" si="4"/>
        <v>0.71311111111111114</v>
      </c>
      <c r="K20" s="72">
        <f t="shared" si="5"/>
        <v>0.86857269503546097</v>
      </c>
      <c r="L20" s="77">
        <f t="shared" si="6"/>
        <v>-0.15546158392434983</v>
      </c>
    </row>
    <row r="21" spans="1:12" x14ac:dyDescent="0.4">
      <c r="A21" s="27" t="s">
        <v>167</v>
      </c>
      <c r="B21" s="155">
        <v>2602</v>
      </c>
      <c r="C21" s="154">
        <v>2635</v>
      </c>
      <c r="D21" s="72">
        <f t="shared" si="0"/>
        <v>0.98747628083491457</v>
      </c>
      <c r="E21" s="59">
        <f t="shared" si="1"/>
        <v>-33</v>
      </c>
      <c r="F21" s="155">
        <v>4225</v>
      </c>
      <c r="G21" s="154">
        <v>4235</v>
      </c>
      <c r="H21" s="72">
        <f t="shared" si="2"/>
        <v>0.99763872491145222</v>
      </c>
      <c r="I21" s="59">
        <f t="shared" si="3"/>
        <v>-10</v>
      </c>
      <c r="J21" s="72">
        <f t="shared" si="4"/>
        <v>0.61585798816568049</v>
      </c>
      <c r="K21" s="72">
        <f t="shared" si="5"/>
        <v>0.62219598583234947</v>
      </c>
      <c r="L21" s="77">
        <f t="shared" si="6"/>
        <v>-6.3379976666689819E-3</v>
      </c>
    </row>
    <row r="22" spans="1:12" x14ac:dyDescent="0.4">
      <c r="A22" s="27" t="s">
        <v>166</v>
      </c>
      <c r="B22" s="155">
        <v>4089</v>
      </c>
      <c r="C22" s="154">
        <v>4080</v>
      </c>
      <c r="D22" s="72">
        <f t="shared" si="0"/>
        <v>1.0022058823529412</v>
      </c>
      <c r="E22" s="59">
        <f t="shared" si="1"/>
        <v>9</v>
      </c>
      <c r="F22" s="155">
        <v>4200</v>
      </c>
      <c r="G22" s="154">
        <v>4350</v>
      </c>
      <c r="H22" s="72">
        <f t="shared" si="2"/>
        <v>0.96551724137931039</v>
      </c>
      <c r="I22" s="59">
        <f t="shared" si="3"/>
        <v>-150</v>
      </c>
      <c r="J22" s="72">
        <f t="shared" si="4"/>
        <v>0.97357142857142853</v>
      </c>
      <c r="K22" s="72">
        <f t="shared" si="5"/>
        <v>0.93793103448275861</v>
      </c>
      <c r="L22" s="77">
        <f t="shared" si="6"/>
        <v>3.5640394088669924E-2</v>
      </c>
    </row>
    <row r="23" spans="1:12" x14ac:dyDescent="0.4">
      <c r="A23" s="27" t="s">
        <v>165</v>
      </c>
      <c r="B23" s="157">
        <v>4084</v>
      </c>
      <c r="C23" s="156">
        <v>4111</v>
      </c>
      <c r="D23" s="67">
        <f t="shared" si="0"/>
        <v>0.99343225492580878</v>
      </c>
      <c r="E23" s="58">
        <f t="shared" si="1"/>
        <v>-27</v>
      </c>
      <c r="F23" s="157">
        <v>4195</v>
      </c>
      <c r="G23" s="156">
        <v>4350</v>
      </c>
      <c r="H23" s="67">
        <f t="shared" si="2"/>
        <v>0.96436781609195399</v>
      </c>
      <c r="I23" s="58">
        <f t="shared" si="3"/>
        <v>-155</v>
      </c>
      <c r="J23" s="67">
        <f t="shared" si="4"/>
        <v>0.97353992848629323</v>
      </c>
      <c r="K23" s="67">
        <f t="shared" si="5"/>
        <v>0.94505747126436779</v>
      </c>
      <c r="L23" s="66">
        <f t="shared" si="6"/>
        <v>2.8482457221925439E-2</v>
      </c>
    </row>
    <row r="24" spans="1:12" x14ac:dyDescent="0.4">
      <c r="A24" s="33" t="s">
        <v>164</v>
      </c>
      <c r="B24" s="155">
        <v>2506</v>
      </c>
      <c r="C24" s="154">
        <v>2664</v>
      </c>
      <c r="D24" s="72">
        <f t="shared" si="0"/>
        <v>0.94069069069069067</v>
      </c>
      <c r="E24" s="59">
        <f t="shared" si="1"/>
        <v>-158</v>
      </c>
      <c r="F24" s="155">
        <v>4500</v>
      </c>
      <c r="G24" s="154">
        <v>4350</v>
      </c>
      <c r="H24" s="72">
        <f t="shared" si="2"/>
        <v>1.0344827586206897</v>
      </c>
      <c r="I24" s="59">
        <f t="shared" si="3"/>
        <v>150</v>
      </c>
      <c r="J24" s="72">
        <f t="shared" si="4"/>
        <v>0.55688888888888888</v>
      </c>
      <c r="K24" s="72">
        <f t="shared" si="5"/>
        <v>0.61241379310344823</v>
      </c>
      <c r="L24" s="77">
        <f t="shared" si="6"/>
        <v>-5.5524904214559356E-2</v>
      </c>
    </row>
    <row r="25" spans="1:12" x14ac:dyDescent="0.4">
      <c r="A25" s="33" t="s">
        <v>216</v>
      </c>
      <c r="B25" s="155">
        <v>4008</v>
      </c>
      <c r="C25" s="154">
        <v>3262</v>
      </c>
      <c r="D25" s="72">
        <f t="shared" si="0"/>
        <v>1.2286940527283874</v>
      </c>
      <c r="E25" s="59">
        <f t="shared" si="1"/>
        <v>746</v>
      </c>
      <c r="F25" s="155">
        <v>4350</v>
      </c>
      <c r="G25" s="154">
        <v>4350</v>
      </c>
      <c r="H25" s="72">
        <f t="shared" si="2"/>
        <v>1</v>
      </c>
      <c r="I25" s="59">
        <f t="shared" si="3"/>
        <v>0</v>
      </c>
      <c r="J25" s="72">
        <f t="shared" si="4"/>
        <v>0.92137931034482756</v>
      </c>
      <c r="K25" s="72">
        <f t="shared" si="5"/>
        <v>0.74988505747126433</v>
      </c>
      <c r="L25" s="77">
        <f t="shared" si="6"/>
        <v>0.17149425287356324</v>
      </c>
    </row>
    <row r="26" spans="1:12" x14ac:dyDescent="0.4">
      <c r="A26" s="27" t="s">
        <v>211</v>
      </c>
      <c r="B26" s="155">
        <v>3387</v>
      </c>
      <c r="C26" s="154">
        <v>0</v>
      </c>
      <c r="D26" s="72" t="e">
        <f t="shared" si="0"/>
        <v>#DIV/0!</v>
      </c>
      <c r="E26" s="59">
        <f t="shared" si="1"/>
        <v>3387</v>
      </c>
      <c r="F26" s="155">
        <v>4350</v>
      </c>
      <c r="G26" s="154">
        <v>0</v>
      </c>
      <c r="H26" s="72" t="e">
        <f t="shared" si="2"/>
        <v>#DIV/0!</v>
      </c>
      <c r="I26" s="59">
        <f t="shared" si="3"/>
        <v>4350</v>
      </c>
      <c r="J26" s="72">
        <f t="shared" si="4"/>
        <v>0.77862068965517239</v>
      </c>
      <c r="K26" s="72" t="e">
        <f t="shared" si="5"/>
        <v>#DIV/0!</v>
      </c>
      <c r="L26" s="77" t="e">
        <f t="shared" si="6"/>
        <v>#DIV/0!</v>
      </c>
    </row>
    <row r="27" spans="1:12" x14ac:dyDescent="0.4">
      <c r="A27" s="27" t="s">
        <v>191</v>
      </c>
      <c r="B27" s="155">
        <v>0</v>
      </c>
      <c r="C27" s="154">
        <v>3731</v>
      </c>
      <c r="D27" s="72">
        <f t="shared" si="0"/>
        <v>0</v>
      </c>
      <c r="E27" s="59">
        <f t="shared" si="1"/>
        <v>-3731</v>
      </c>
      <c r="F27" s="155">
        <v>0</v>
      </c>
      <c r="G27" s="154">
        <v>4330</v>
      </c>
      <c r="H27" s="72">
        <f t="shared" si="2"/>
        <v>0</v>
      </c>
      <c r="I27" s="59">
        <f t="shared" si="3"/>
        <v>-4330</v>
      </c>
      <c r="J27" s="72" t="e">
        <f t="shared" si="4"/>
        <v>#DIV/0!</v>
      </c>
      <c r="K27" s="72">
        <f t="shared" si="5"/>
        <v>0.86166281755196306</v>
      </c>
      <c r="L27" s="77" t="e">
        <f t="shared" si="6"/>
        <v>#DIV/0!</v>
      </c>
    </row>
    <row r="28" spans="1:12" x14ac:dyDescent="0.4">
      <c r="A28" s="27" t="s">
        <v>161</v>
      </c>
      <c r="B28" s="157">
        <v>2219</v>
      </c>
      <c r="C28" s="156">
        <v>1938</v>
      </c>
      <c r="D28" s="67">
        <f t="shared" si="0"/>
        <v>1.1449948400412797</v>
      </c>
      <c r="E28" s="58">
        <f t="shared" si="1"/>
        <v>281</v>
      </c>
      <c r="F28" s="157">
        <v>2545</v>
      </c>
      <c r="G28" s="156">
        <v>2550</v>
      </c>
      <c r="H28" s="67">
        <f t="shared" si="2"/>
        <v>0.99803921568627452</v>
      </c>
      <c r="I28" s="58">
        <f t="shared" si="3"/>
        <v>-5</v>
      </c>
      <c r="J28" s="67">
        <f t="shared" si="4"/>
        <v>0.87190569744597246</v>
      </c>
      <c r="K28" s="67">
        <f t="shared" si="5"/>
        <v>0.76</v>
      </c>
      <c r="L28" s="66">
        <f t="shared" si="6"/>
        <v>0.11190569744597245</v>
      </c>
    </row>
    <row r="29" spans="1:12" x14ac:dyDescent="0.4">
      <c r="A29" s="33" t="s">
        <v>160</v>
      </c>
      <c r="B29" s="155">
        <v>1306</v>
      </c>
      <c r="C29" s="154">
        <v>1288</v>
      </c>
      <c r="D29" s="72">
        <f t="shared" si="0"/>
        <v>1.0139751552795031</v>
      </c>
      <c r="E29" s="59">
        <f t="shared" si="1"/>
        <v>18</v>
      </c>
      <c r="F29" s="155">
        <v>1940</v>
      </c>
      <c r="G29" s="154">
        <v>1950</v>
      </c>
      <c r="H29" s="72">
        <f t="shared" si="2"/>
        <v>0.99487179487179489</v>
      </c>
      <c r="I29" s="59">
        <f t="shared" si="3"/>
        <v>-10</v>
      </c>
      <c r="J29" s="72">
        <f t="shared" si="4"/>
        <v>0.67319587628865984</v>
      </c>
      <c r="K29" s="72">
        <f t="shared" si="5"/>
        <v>0.66051282051282056</v>
      </c>
      <c r="L29" s="77">
        <f t="shared" si="6"/>
        <v>1.268305577583928E-2</v>
      </c>
    </row>
    <row r="30" spans="1:12" x14ac:dyDescent="0.4">
      <c r="A30" s="27" t="s">
        <v>159</v>
      </c>
      <c r="B30" s="155">
        <v>3568</v>
      </c>
      <c r="C30" s="154">
        <v>3686</v>
      </c>
      <c r="D30" s="72">
        <f t="shared" si="0"/>
        <v>0.96798697775366249</v>
      </c>
      <c r="E30" s="59">
        <f t="shared" si="1"/>
        <v>-118</v>
      </c>
      <c r="F30" s="155">
        <v>4490</v>
      </c>
      <c r="G30" s="154">
        <v>4495</v>
      </c>
      <c r="H30" s="72">
        <f t="shared" si="2"/>
        <v>0.99888765294771964</v>
      </c>
      <c r="I30" s="59">
        <f t="shared" si="3"/>
        <v>-5</v>
      </c>
      <c r="J30" s="72">
        <f t="shared" si="4"/>
        <v>0.79465478841870829</v>
      </c>
      <c r="K30" s="72">
        <f t="shared" si="5"/>
        <v>0.82002224694104564</v>
      </c>
      <c r="L30" s="77">
        <f t="shared" si="6"/>
        <v>-2.5367458522337349E-2</v>
      </c>
    </row>
    <row r="31" spans="1:12" x14ac:dyDescent="0.4">
      <c r="A31" s="33" t="s">
        <v>158</v>
      </c>
      <c r="B31" s="157">
        <v>2682</v>
      </c>
      <c r="C31" s="156">
        <v>2936</v>
      </c>
      <c r="D31" s="67">
        <f t="shared" si="0"/>
        <v>0.9134877384196185</v>
      </c>
      <c r="E31" s="58">
        <f t="shared" si="1"/>
        <v>-254</v>
      </c>
      <c r="F31" s="157">
        <v>4350</v>
      </c>
      <c r="G31" s="156">
        <v>4500</v>
      </c>
      <c r="H31" s="67">
        <f t="shared" si="2"/>
        <v>0.96666666666666667</v>
      </c>
      <c r="I31" s="58">
        <f t="shared" si="3"/>
        <v>-150</v>
      </c>
      <c r="J31" s="67">
        <f t="shared" si="4"/>
        <v>0.61655172413793102</v>
      </c>
      <c r="K31" s="67">
        <f t="shared" si="5"/>
        <v>0.65244444444444449</v>
      </c>
      <c r="L31" s="66">
        <f t="shared" si="6"/>
        <v>-3.589272030651347E-2</v>
      </c>
    </row>
    <row r="32" spans="1:12" x14ac:dyDescent="0.4">
      <c r="A32" s="33" t="s">
        <v>157</v>
      </c>
      <c r="B32" s="157">
        <v>4153</v>
      </c>
      <c r="C32" s="156">
        <v>4213</v>
      </c>
      <c r="D32" s="67">
        <f t="shared" si="0"/>
        <v>0.98575836695941133</v>
      </c>
      <c r="E32" s="58">
        <f t="shared" si="1"/>
        <v>-60</v>
      </c>
      <c r="F32" s="157">
        <v>5845</v>
      </c>
      <c r="G32" s="156">
        <v>5751</v>
      </c>
      <c r="H32" s="67">
        <f t="shared" si="2"/>
        <v>1.0163449834811338</v>
      </c>
      <c r="I32" s="58">
        <f t="shared" si="3"/>
        <v>94</v>
      </c>
      <c r="J32" s="67">
        <f t="shared" si="4"/>
        <v>0.71052181351582544</v>
      </c>
      <c r="K32" s="67">
        <f t="shared" si="5"/>
        <v>0.73256824900017392</v>
      </c>
      <c r="L32" s="66">
        <f t="shared" si="6"/>
        <v>-2.2046435484348481E-2</v>
      </c>
    </row>
    <row r="33" spans="1:12" x14ac:dyDescent="0.4">
      <c r="A33" s="27" t="s">
        <v>156</v>
      </c>
      <c r="B33" s="155">
        <v>0</v>
      </c>
      <c r="C33" s="154">
        <v>0</v>
      </c>
      <c r="D33" s="72" t="e">
        <f t="shared" si="0"/>
        <v>#DIV/0!</v>
      </c>
      <c r="E33" s="59">
        <f t="shared" si="1"/>
        <v>0</v>
      </c>
      <c r="F33" s="155">
        <v>0</v>
      </c>
      <c r="G33" s="154">
        <v>0</v>
      </c>
      <c r="H33" s="72" t="e">
        <f t="shared" si="2"/>
        <v>#DIV/0!</v>
      </c>
      <c r="I33" s="59">
        <f t="shared" si="3"/>
        <v>0</v>
      </c>
      <c r="J33" s="72" t="e">
        <f t="shared" si="4"/>
        <v>#DIV/0!</v>
      </c>
      <c r="K33" s="72" t="e">
        <f t="shared" si="5"/>
        <v>#DIV/0!</v>
      </c>
      <c r="L33" s="77" t="e">
        <f t="shared" si="6"/>
        <v>#DIV/0!</v>
      </c>
    </row>
    <row r="34" spans="1:12" x14ac:dyDescent="0.4">
      <c r="A34" s="29" t="s">
        <v>155</v>
      </c>
      <c r="B34" s="177">
        <v>3628</v>
      </c>
      <c r="C34" s="164">
        <v>3393</v>
      </c>
      <c r="D34" s="74">
        <f t="shared" si="0"/>
        <v>1.0692602416740349</v>
      </c>
      <c r="E34" s="59">
        <f t="shared" si="1"/>
        <v>235</v>
      </c>
      <c r="F34" s="155">
        <v>4485</v>
      </c>
      <c r="G34" s="164">
        <v>4495</v>
      </c>
      <c r="H34" s="72">
        <f t="shared" si="2"/>
        <v>0.99777530589543939</v>
      </c>
      <c r="I34" s="59">
        <f t="shared" si="3"/>
        <v>-10</v>
      </c>
      <c r="J34" s="72">
        <f t="shared" si="4"/>
        <v>0.80891861761426975</v>
      </c>
      <c r="K34" s="72">
        <f t="shared" si="5"/>
        <v>0.75483870967741939</v>
      </c>
      <c r="L34" s="77">
        <f t="shared" si="6"/>
        <v>5.4079907936850358E-2</v>
      </c>
    </row>
    <row r="35" spans="1:12" x14ac:dyDescent="0.4">
      <c r="A35" s="22" t="s">
        <v>210</v>
      </c>
      <c r="B35" s="155">
        <v>2578</v>
      </c>
      <c r="C35" s="154">
        <v>0</v>
      </c>
      <c r="D35" s="72" t="e">
        <f t="shared" si="0"/>
        <v>#DIV/0!</v>
      </c>
      <c r="E35" s="59">
        <f t="shared" si="1"/>
        <v>2578</v>
      </c>
      <c r="F35" s="155">
        <v>4325</v>
      </c>
      <c r="G35" s="154">
        <v>0</v>
      </c>
      <c r="H35" s="72" t="e">
        <f t="shared" si="2"/>
        <v>#DIV/0!</v>
      </c>
      <c r="I35" s="59">
        <f t="shared" si="3"/>
        <v>4325</v>
      </c>
      <c r="J35" s="72">
        <f t="shared" si="4"/>
        <v>0.59606936416184975</v>
      </c>
      <c r="K35" s="72" t="e">
        <f t="shared" si="5"/>
        <v>#DIV/0!</v>
      </c>
      <c r="L35" s="77" t="e">
        <f t="shared" si="6"/>
        <v>#DIV/0!</v>
      </c>
    </row>
    <row r="36" spans="1:12" x14ac:dyDescent="0.4">
      <c r="A36" s="89" t="s">
        <v>90</v>
      </c>
      <c r="B36" s="106">
        <f>SUM(B37:B38)</f>
        <v>2939</v>
      </c>
      <c r="C36" s="106">
        <f>SUM(C37:C38)</f>
        <v>1893</v>
      </c>
      <c r="D36" s="76">
        <f t="shared" si="0"/>
        <v>1.5525620707871104</v>
      </c>
      <c r="E36" s="62">
        <f t="shared" si="1"/>
        <v>1046</v>
      </c>
      <c r="F36" s="106">
        <f>SUM(F37:F38)</f>
        <v>4368</v>
      </c>
      <c r="G36" s="106">
        <f>SUM(G37:G38)</f>
        <v>2457</v>
      </c>
      <c r="H36" s="76">
        <f t="shared" si="2"/>
        <v>1.7777777777777777</v>
      </c>
      <c r="I36" s="62">
        <f t="shared" si="3"/>
        <v>1911</v>
      </c>
      <c r="J36" s="76">
        <f t="shared" si="4"/>
        <v>0.6728479853479854</v>
      </c>
      <c r="K36" s="76">
        <f t="shared" si="5"/>
        <v>0.77045177045177049</v>
      </c>
      <c r="L36" s="75">
        <f t="shared" si="6"/>
        <v>-9.760378510378509E-2</v>
      </c>
    </row>
    <row r="37" spans="1:12" x14ac:dyDescent="0.4">
      <c r="A37" s="26" t="s">
        <v>154</v>
      </c>
      <c r="B37" s="163">
        <v>2188</v>
      </c>
      <c r="C37" s="158">
        <v>1175</v>
      </c>
      <c r="D37" s="70">
        <f t="shared" si="0"/>
        <v>1.862127659574468</v>
      </c>
      <c r="E37" s="71">
        <f t="shared" si="1"/>
        <v>1013</v>
      </c>
      <c r="F37" s="163">
        <v>3237</v>
      </c>
      <c r="G37" s="158">
        <v>1326</v>
      </c>
      <c r="H37" s="70">
        <f t="shared" si="2"/>
        <v>2.4411764705882355</v>
      </c>
      <c r="I37" s="71">
        <f t="shared" si="3"/>
        <v>1911</v>
      </c>
      <c r="J37" s="70">
        <f t="shared" si="4"/>
        <v>0.67593450725980841</v>
      </c>
      <c r="K37" s="70">
        <f t="shared" si="5"/>
        <v>0.88612368024132726</v>
      </c>
      <c r="L37" s="69">
        <f t="shared" si="6"/>
        <v>-0.21018917298151885</v>
      </c>
    </row>
    <row r="38" spans="1:12" x14ac:dyDescent="0.4">
      <c r="A38" s="27" t="s">
        <v>153</v>
      </c>
      <c r="B38" s="155">
        <v>751</v>
      </c>
      <c r="C38" s="154">
        <v>718</v>
      </c>
      <c r="D38" s="72">
        <f t="shared" ref="D38:D63" si="7">+B38/C38</f>
        <v>1.0459610027855153</v>
      </c>
      <c r="E38" s="59">
        <f t="shared" ref="E38:E63" si="8">+B38-C38</f>
        <v>33</v>
      </c>
      <c r="F38" s="155">
        <v>1131</v>
      </c>
      <c r="G38" s="154">
        <v>1131</v>
      </c>
      <c r="H38" s="72">
        <f t="shared" ref="H38:H63" si="9">+F38/G38</f>
        <v>1</v>
      </c>
      <c r="I38" s="59">
        <f t="shared" ref="I38:I63" si="10">+F38-G38</f>
        <v>0</v>
      </c>
      <c r="J38" s="72">
        <f t="shared" ref="J38:J63" si="11">+B38/F38</f>
        <v>0.66401414677276749</v>
      </c>
      <c r="K38" s="72">
        <f t="shared" ref="K38:K63" si="12">+C38/G38</f>
        <v>0.63483642793987627</v>
      </c>
      <c r="L38" s="77">
        <f t="shared" ref="L38:L63" si="13">+J38-K38</f>
        <v>2.917771883289122E-2</v>
      </c>
    </row>
    <row r="39" spans="1:12" s="46" customFormat="1" x14ac:dyDescent="0.4">
      <c r="A39" s="55" t="s">
        <v>96</v>
      </c>
      <c r="B39" s="100">
        <f>SUM(B40:B60)</f>
        <v>269213</v>
      </c>
      <c r="C39" s="100">
        <f>SUM(C40:C60)</f>
        <v>250210</v>
      </c>
      <c r="D39" s="64">
        <f t="shared" si="7"/>
        <v>1.0759482035090524</v>
      </c>
      <c r="E39" s="65">
        <f t="shared" si="8"/>
        <v>19003</v>
      </c>
      <c r="F39" s="100">
        <f>SUM(F40:F60)</f>
        <v>344136</v>
      </c>
      <c r="G39" s="100">
        <f>SUM(G40:G60)</f>
        <v>342598</v>
      </c>
      <c r="H39" s="64">
        <f t="shared" si="9"/>
        <v>1.0044892264403178</v>
      </c>
      <c r="I39" s="65">
        <f t="shared" si="10"/>
        <v>1538</v>
      </c>
      <c r="J39" s="64">
        <f t="shared" si="11"/>
        <v>0.78228665411348997</v>
      </c>
      <c r="K39" s="64">
        <f t="shared" si="12"/>
        <v>0.73033117531334102</v>
      </c>
      <c r="L39" s="78">
        <f t="shared" si="13"/>
        <v>5.1955478800148946E-2</v>
      </c>
    </row>
    <row r="40" spans="1:12" x14ac:dyDescent="0.4">
      <c r="A40" s="27" t="s">
        <v>83</v>
      </c>
      <c r="B40" s="161">
        <v>115457</v>
      </c>
      <c r="C40" s="162">
        <v>107388</v>
      </c>
      <c r="D40" s="86">
        <f t="shared" si="7"/>
        <v>1.0751387492084776</v>
      </c>
      <c r="E40" s="58">
        <f t="shared" si="8"/>
        <v>8069</v>
      </c>
      <c r="F40" s="161">
        <v>131564</v>
      </c>
      <c r="G40" s="154">
        <v>127661</v>
      </c>
      <c r="H40" s="67">
        <f t="shared" si="9"/>
        <v>1.0305731585997289</v>
      </c>
      <c r="I40" s="59">
        <f t="shared" si="10"/>
        <v>3903</v>
      </c>
      <c r="J40" s="72">
        <f t="shared" si="11"/>
        <v>0.87757289228056312</v>
      </c>
      <c r="K40" s="72">
        <f t="shared" si="12"/>
        <v>0.84119660663789253</v>
      </c>
      <c r="L40" s="77">
        <f t="shared" si="13"/>
        <v>3.6376285642670592E-2</v>
      </c>
    </row>
    <row r="41" spans="1:12" x14ac:dyDescent="0.4">
      <c r="A41" s="27" t="s">
        <v>176</v>
      </c>
      <c r="B41" s="155">
        <v>4413</v>
      </c>
      <c r="C41" s="154">
        <v>0</v>
      </c>
      <c r="D41" s="70" t="e">
        <f t="shared" si="7"/>
        <v>#DIV/0!</v>
      </c>
      <c r="E41" s="58">
        <f t="shared" si="8"/>
        <v>4413</v>
      </c>
      <c r="F41" s="155">
        <v>6000</v>
      </c>
      <c r="G41" s="154">
        <v>0</v>
      </c>
      <c r="H41" s="67" t="e">
        <f t="shared" si="9"/>
        <v>#DIV/0!</v>
      </c>
      <c r="I41" s="59">
        <f t="shared" si="10"/>
        <v>6000</v>
      </c>
      <c r="J41" s="72">
        <f t="shared" si="11"/>
        <v>0.73550000000000004</v>
      </c>
      <c r="K41" s="72" t="e">
        <f t="shared" si="12"/>
        <v>#DIV/0!</v>
      </c>
      <c r="L41" s="77" t="e">
        <f t="shared" si="13"/>
        <v>#DIV/0!</v>
      </c>
    </row>
    <row r="42" spans="1:12" x14ac:dyDescent="0.4">
      <c r="A42" s="27" t="s">
        <v>151</v>
      </c>
      <c r="B42" s="155">
        <v>10423</v>
      </c>
      <c r="C42" s="154">
        <v>12525</v>
      </c>
      <c r="D42" s="70">
        <f t="shared" si="7"/>
        <v>0.83217564870259486</v>
      </c>
      <c r="E42" s="58">
        <f t="shared" si="8"/>
        <v>-2102</v>
      </c>
      <c r="F42" s="155">
        <v>12450</v>
      </c>
      <c r="G42" s="154">
        <v>15720</v>
      </c>
      <c r="H42" s="67">
        <f t="shared" si="9"/>
        <v>0.7919847328244275</v>
      </c>
      <c r="I42" s="59">
        <f t="shared" si="10"/>
        <v>-3270</v>
      </c>
      <c r="J42" s="72">
        <f t="shared" si="11"/>
        <v>0.83718875502008028</v>
      </c>
      <c r="K42" s="72">
        <f t="shared" si="12"/>
        <v>0.7967557251908397</v>
      </c>
      <c r="L42" s="77">
        <f t="shared" si="13"/>
        <v>4.0433029829240574E-2</v>
      </c>
    </row>
    <row r="43" spans="1:12" x14ac:dyDescent="0.4">
      <c r="A43" s="33" t="s">
        <v>215</v>
      </c>
      <c r="B43" s="155">
        <v>24443</v>
      </c>
      <c r="C43" s="154">
        <v>23675</v>
      </c>
      <c r="D43" s="70">
        <f t="shared" si="7"/>
        <v>1.0324392819429777</v>
      </c>
      <c r="E43" s="58">
        <f t="shared" si="8"/>
        <v>768</v>
      </c>
      <c r="F43" s="155">
        <v>35941</v>
      </c>
      <c r="G43" s="154">
        <v>31701</v>
      </c>
      <c r="H43" s="67">
        <f t="shared" si="9"/>
        <v>1.1337497239834706</v>
      </c>
      <c r="I43" s="59">
        <f t="shared" si="10"/>
        <v>4240</v>
      </c>
      <c r="J43" s="72">
        <f t="shared" si="11"/>
        <v>0.68008680893686879</v>
      </c>
      <c r="K43" s="72">
        <f t="shared" si="12"/>
        <v>0.74682186681808149</v>
      </c>
      <c r="L43" s="77">
        <f t="shared" si="13"/>
        <v>-6.67350578812127E-2</v>
      </c>
    </row>
    <row r="44" spans="1:12" x14ac:dyDescent="0.4">
      <c r="A44" s="33" t="s">
        <v>149</v>
      </c>
      <c r="B44" s="155">
        <v>18593</v>
      </c>
      <c r="C44" s="154">
        <v>12346</v>
      </c>
      <c r="D44" s="70">
        <f t="shared" si="7"/>
        <v>1.5059938441600518</v>
      </c>
      <c r="E44" s="58">
        <f t="shared" si="8"/>
        <v>6247</v>
      </c>
      <c r="F44" s="155">
        <v>21441</v>
      </c>
      <c r="G44" s="154">
        <v>19551</v>
      </c>
      <c r="H44" s="67">
        <f t="shared" si="9"/>
        <v>1.0966702470461869</v>
      </c>
      <c r="I44" s="59">
        <f t="shared" si="10"/>
        <v>1890</v>
      </c>
      <c r="J44" s="72">
        <f t="shared" si="11"/>
        <v>0.86717037451611401</v>
      </c>
      <c r="K44" s="72">
        <f t="shared" si="12"/>
        <v>0.63147665081070026</v>
      </c>
      <c r="L44" s="77">
        <f t="shared" si="13"/>
        <v>0.23569372370541375</v>
      </c>
    </row>
    <row r="45" spans="1:12" x14ac:dyDescent="0.4">
      <c r="A45" s="27" t="s">
        <v>81</v>
      </c>
      <c r="B45" s="155">
        <v>41346</v>
      </c>
      <c r="C45" s="154">
        <v>32962</v>
      </c>
      <c r="D45" s="70">
        <f t="shared" si="7"/>
        <v>1.2543534979673563</v>
      </c>
      <c r="E45" s="58">
        <f t="shared" si="8"/>
        <v>8384</v>
      </c>
      <c r="F45" s="155">
        <v>62315</v>
      </c>
      <c r="G45" s="154">
        <v>51015</v>
      </c>
      <c r="H45" s="67">
        <f t="shared" si="9"/>
        <v>1.2215034793688131</v>
      </c>
      <c r="I45" s="59">
        <f t="shared" si="10"/>
        <v>11300</v>
      </c>
      <c r="J45" s="72">
        <f t="shared" si="11"/>
        <v>0.66349995988124855</v>
      </c>
      <c r="K45" s="72">
        <f t="shared" si="12"/>
        <v>0.64612368911104578</v>
      </c>
      <c r="L45" s="77">
        <f t="shared" si="13"/>
        <v>1.7376270770202762E-2</v>
      </c>
    </row>
    <row r="46" spans="1:12" x14ac:dyDescent="0.4">
      <c r="A46" s="27" t="s">
        <v>82</v>
      </c>
      <c r="B46" s="160">
        <v>23547</v>
      </c>
      <c r="C46" s="154">
        <v>19065</v>
      </c>
      <c r="D46" s="70">
        <f t="shared" si="7"/>
        <v>1.2350904799370575</v>
      </c>
      <c r="E46" s="58">
        <f t="shared" si="8"/>
        <v>4482</v>
      </c>
      <c r="F46" s="160">
        <v>29299</v>
      </c>
      <c r="G46" s="154">
        <v>29922</v>
      </c>
      <c r="H46" s="67">
        <f t="shared" si="9"/>
        <v>0.97917919925138697</v>
      </c>
      <c r="I46" s="59">
        <f t="shared" si="10"/>
        <v>-623</v>
      </c>
      <c r="J46" s="72">
        <f t="shared" si="11"/>
        <v>0.80367930646097141</v>
      </c>
      <c r="K46" s="72">
        <f t="shared" si="12"/>
        <v>0.63715660717866451</v>
      </c>
      <c r="L46" s="77">
        <f t="shared" si="13"/>
        <v>0.1665226992823069</v>
      </c>
    </row>
    <row r="47" spans="1:12" x14ac:dyDescent="0.4">
      <c r="A47" s="27" t="s">
        <v>80</v>
      </c>
      <c r="B47" s="159">
        <v>6159</v>
      </c>
      <c r="C47" s="154">
        <v>5713</v>
      </c>
      <c r="D47" s="70">
        <f t="shared" si="7"/>
        <v>1.0780675652021705</v>
      </c>
      <c r="E47" s="58">
        <f t="shared" si="8"/>
        <v>446</v>
      </c>
      <c r="F47" s="159">
        <v>8091</v>
      </c>
      <c r="G47" s="154">
        <v>8370</v>
      </c>
      <c r="H47" s="67">
        <f t="shared" si="9"/>
        <v>0.96666666666666667</v>
      </c>
      <c r="I47" s="59">
        <f t="shared" si="10"/>
        <v>-279</v>
      </c>
      <c r="J47" s="72">
        <f t="shared" si="11"/>
        <v>0.76121616611049314</v>
      </c>
      <c r="K47" s="72">
        <f t="shared" si="12"/>
        <v>0.68255675029868579</v>
      </c>
      <c r="L47" s="77">
        <f t="shared" si="13"/>
        <v>7.8659415811807354E-2</v>
      </c>
    </row>
    <row r="48" spans="1:12" x14ac:dyDescent="0.4">
      <c r="A48" s="27" t="s">
        <v>148</v>
      </c>
      <c r="B48" s="155">
        <v>0</v>
      </c>
      <c r="C48" s="158">
        <v>0</v>
      </c>
      <c r="D48" s="70" t="e">
        <f t="shared" si="7"/>
        <v>#DIV/0!</v>
      </c>
      <c r="E48" s="58">
        <f t="shared" si="8"/>
        <v>0</v>
      </c>
      <c r="F48" s="155">
        <v>0</v>
      </c>
      <c r="G48" s="154">
        <v>0</v>
      </c>
      <c r="H48" s="67" t="e">
        <f t="shared" si="9"/>
        <v>#DIV/0!</v>
      </c>
      <c r="I48" s="59">
        <f t="shared" si="10"/>
        <v>0</v>
      </c>
      <c r="J48" s="72" t="e">
        <f t="shared" si="11"/>
        <v>#DIV/0!</v>
      </c>
      <c r="K48" s="72" t="e">
        <f t="shared" si="12"/>
        <v>#DIV/0!</v>
      </c>
      <c r="L48" s="77" t="e">
        <f t="shared" si="13"/>
        <v>#DIV/0!</v>
      </c>
    </row>
    <row r="49" spans="1:12" x14ac:dyDescent="0.4">
      <c r="A49" s="27" t="s">
        <v>79</v>
      </c>
      <c r="B49" s="157">
        <v>7572</v>
      </c>
      <c r="C49" s="154">
        <v>6573</v>
      </c>
      <c r="D49" s="70">
        <f t="shared" si="7"/>
        <v>1.1519853947968963</v>
      </c>
      <c r="E49" s="58">
        <f t="shared" si="8"/>
        <v>999</v>
      </c>
      <c r="F49" s="157">
        <v>8370</v>
      </c>
      <c r="G49" s="154">
        <v>8091</v>
      </c>
      <c r="H49" s="67">
        <f t="shared" si="9"/>
        <v>1.0344827586206897</v>
      </c>
      <c r="I49" s="59">
        <f t="shared" si="10"/>
        <v>279</v>
      </c>
      <c r="J49" s="72">
        <f t="shared" si="11"/>
        <v>0.90465949820788527</v>
      </c>
      <c r="K49" s="72">
        <f t="shared" si="12"/>
        <v>0.81238413051538749</v>
      </c>
      <c r="L49" s="77">
        <f t="shared" si="13"/>
        <v>9.2275367692497778E-2</v>
      </c>
    </row>
    <row r="50" spans="1:12" x14ac:dyDescent="0.4">
      <c r="A50" s="33" t="s">
        <v>78</v>
      </c>
      <c r="B50" s="155">
        <v>4385</v>
      </c>
      <c r="C50" s="156">
        <v>3321</v>
      </c>
      <c r="D50" s="70">
        <f t="shared" si="7"/>
        <v>1.3203854260764829</v>
      </c>
      <c r="E50" s="58">
        <f t="shared" si="8"/>
        <v>1064</v>
      </c>
      <c r="F50" s="155">
        <v>8370</v>
      </c>
      <c r="G50" s="154">
        <v>8370</v>
      </c>
      <c r="H50" s="67">
        <f t="shared" si="9"/>
        <v>1</v>
      </c>
      <c r="I50" s="59">
        <f t="shared" si="10"/>
        <v>0</v>
      </c>
      <c r="J50" s="72">
        <f t="shared" si="11"/>
        <v>0.52389486260453999</v>
      </c>
      <c r="K50" s="67">
        <f t="shared" si="12"/>
        <v>0.39677419354838711</v>
      </c>
      <c r="L50" s="66">
        <f t="shared" si="13"/>
        <v>0.12712066905615288</v>
      </c>
    </row>
    <row r="51" spans="1:12" x14ac:dyDescent="0.4">
      <c r="A51" s="27" t="s">
        <v>95</v>
      </c>
      <c r="B51" s="155">
        <v>0</v>
      </c>
      <c r="C51" s="154">
        <v>1888</v>
      </c>
      <c r="D51" s="70">
        <f t="shared" si="7"/>
        <v>0</v>
      </c>
      <c r="E51" s="59">
        <f t="shared" si="8"/>
        <v>-1888</v>
      </c>
      <c r="F51" s="155">
        <v>0</v>
      </c>
      <c r="G51" s="156">
        <v>4980</v>
      </c>
      <c r="H51" s="67">
        <f t="shared" si="9"/>
        <v>0</v>
      </c>
      <c r="I51" s="59">
        <f t="shared" si="10"/>
        <v>-4980</v>
      </c>
      <c r="J51" s="72" t="e">
        <f t="shared" si="11"/>
        <v>#DIV/0!</v>
      </c>
      <c r="K51" s="72">
        <f t="shared" si="12"/>
        <v>0.37911646586345382</v>
      </c>
      <c r="L51" s="77" t="e">
        <f t="shared" si="13"/>
        <v>#DIV/0!</v>
      </c>
    </row>
    <row r="52" spans="1:12" x14ac:dyDescent="0.4">
      <c r="A52" s="27" t="s">
        <v>94</v>
      </c>
      <c r="B52" s="155">
        <v>0</v>
      </c>
      <c r="C52" s="154">
        <v>0</v>
      </c>
      <c r="D52" s="70" t="e">
        <f t="shared" si="7"/>
        <v>#DIV/0!</v>
      </c>
      <c r="E52" s="59">
        <f t="shared" si="8"/>
        <v>0</v>
      </c>
      <c r="F52" s="155">
        <v>0</v>
      </c>
      <c r="G52" s="154">
        <v>0</v>
      </c>
      <c r="H52" s="72" t="e">
        <f t="shared" si="9"/>
        <v>#DIV/0!</v>
      </c>
      <c r="I52" s="59">
        <f t="shared" si="10"/>
        <v>0</v>
      </c>
      <c r="J52" s="72" t="e">
        <f t="shared" si="11"/>
        <v>#DIV/0!</v>
      </c>
      <c r="K52" s="72" t="e">
        <f t="shared" si="12"/>
        <v>#DIV/0!</v>
      </c>
      <c r="L52" s="77" t="e">
        <f t="shared" si="13"/>
        <v>#DIV/0!</v>
      </c>
    </row>
    <row r="53" spans="1:12" x14ac:dyDescent="0.4">
      <c r="A53" s="27" t="s">
        <v>75</v>
      </c>
      <c r="B53" s="155">
        <v>7622</v>
      </c>
      <c r="C53" s="154">
        <v>6021</v>
      </c>
      <c r="D53" s="70">
        <f t="shared" si="7"/>
        <v>1.2659026739744228</v>
      </c>
      <c r="E53" s="59">
        <f t="shared" si="8"/>
        <v>1601</v>
      </c>
      <c r="F53" s="155">
        <v>11535</v>
      </c>
      <c r="G53" s="154">
        <v>11153</v>
      </c>
      <c r="H53" s="72">
        <f t="shared" si="9"/>
        <v>1.03425087420425</v>
      </c>
      <c r="I53" s="59">
        <f t="shared" si="10"/>
        <v>382</v>
      </c>
      <c r="J53" s="72">
        <f t="shared" si="11"/>
        <v>0.66077156480277421</v>
      </c>
      <c r="K53" s="72">
        <f t="shared" si="12"/>
        <v>0.53985474760154217</v>
      </c>
      <c r="L53" s="77">
        <f t="shared" si="13"/>
        <v>0.12091681720123204</v>
      </c>
    </row>
    <row r="54" spans="1:12" x14ac:dyDescent="0.4">
      <c r="A54" s="27" t="s">
        <v>77</v>
      </c>
      <c r="B54" s="155">
        <v>2462</v>
      </c>
      <c r="C54" s="154">
        <v>1983</v>
      </c>
      <c r="D54" s="70">
        <f t="shared" si="7"/>
        <v>1.2415532022188602</v>
      </c>
      <c r="E54" s="59">
        <f t="shared" si="8"/>
        <v>479</v>
      </c>
      <c r="F54" s="155">
        <v>3780</v>
      </c>
      <c r="G54" s="154">
        <v>3983</v>
      </c>
      <c r="H54" s="72">
        <f t="shared" si="9"/>
        <v>0.94903339191564151</v>
      </c>
      <c r="I54" s="59">
        <f t="shared" si="10"/>
        <v>-203</v>
      </c>
      <c r="J54" s="72">
        <f t="shared" si="11"/>
        <v>0.6513227513227513</v>
      </c>
      <c r="K54" s="72">
        <f t="shared" si="12"/>
        <v>0.49786593020336428</v>
      </c>
      <c r="L54" s="77">
        <f t="shared" si="13"/>
        <v>0.15345682111938702</v>
      </c>
    </row>
    <row r="55" spans="1:12" x14ac:dyDescent="0.4">
      <c r="A55" s="27" t="s">
        <v>76</v>
      </c>
      <c r="B55" s="155">
        <v>2791</v>
      </c>
      <c r="C55" s="154">
        <v>2254</v>
      </c>
      <c r="D55" s="70">
        <f t="shared" si="7"/>
        <v>1.2382431233362909</v>
      </c>
      <c r="E55" s="59">
        <f t="shared" si="8"/>
        <v>537</v>
      </c>
      <c r="F55" s="155">
        <v>4980</v>
      </c>
      <c r="G55" s="154">
        <v>3528</v>
      </c>
      <c r="H55" s="72">
        <f t="shared" si="9"/>
        <v>1.41156462585034</v>
      </c>
      <c r="I55" s="59">
        <f t="shared" si="10"/>
        <v>1452</v>
      </c>
      <c r="J55" s="72">
        <f t="shared" si="11"/>
        <v>0.56044176706827309</v>
      </c>
      <c r="K55" s="72">
        <f t="shared" si="12"/>
        <v>0.63888888888888884</v>
      </c>
      <c r="L55" s="77">
        <f t="shared" si="13"/>
        <v>-7.8447121820615751E-2</v>
      </c>
    </row>
    <row r="56" spans="1:12" x14ac:dyDescent="0.4">
      <c r="A56" s="27" t="s">
        <v>146</v>
      </c>
      <c r="B56" s="155">
        <v>0</v>
      </c>
      <c r="C56" s="154">
        <v>2265</v>
      </c>
      <c r="D56" s="70">
        <f t="shared" si="7"/>
        <v>0</v>
      </c>
      <c r="E56" s="59">
        <f t="shared" si="8"/>
        <v>-2265</v>
      </c>
      <c r="F56" s="155">
        <v>0</v>
      </c>
      <c r="G56" s="154">
        <v>3734</v>
      </c>
      <c r="H56" s="72">
        <f t="shared" si="9"/>
        <v>0</v>
      </c>
      <c r="I56" s="59">
        <f t="shared" si="10"/>
        <v>-3734</v>
      </c>
      <c r="J56" s="72" t="e">
        <f t="shared" si="11"/>
        <v>#DIV/0!</v>
      </c>
      <c r="K56" s="72">
        <f t="shared" si="12"/>
        <v>0.60658810926620244</v>
      </c>
      <c r="L56" s="77" t="e">
        <f t="shared" si="13"/>
        <v>#DIV/0!</v>
      </c>
    </row>
    <row r="57" spans="1:12" x14ac:dyDescent="0.4">
      <c r="A57" s="27" t="s">
        <v>145</v>
      </c>
      <c r="B57" s="155">
        <v>0</v>
      </c>
      <c r="C57" s="154">
        <v>2590</v>
      </c>
      <c r="D57" s="70">
        <f t="shared" si="7"/>
        <v>0</v>
      </c>
      <c r="E57" s="59">
        <f t="shared" si="8"/>
        <v>-2590</v>
      </c>
      <c r="F57" s="155">
        <v>0</v>
      </c>
      <c r="G57" s="154">
        <v>3654</v>
      </c>
      <c r="H57" s="72">
        <f t="shared" si="9"/>
        <v>0</v>
      </c>
      <c r="I57" s="59">
        <f t="shared" si="10"/>
        <v>-3654</v>
      </c>
      <c r="J57" s="72" t="e">
        <f t="shared" si="11"/>
        <v>#DIV/0!</v>
      </c>
      <c r="K57" s="72">
        <f t="shared" si="12"/>
        <v>0.70881226053639845</v>
      </c>
      <c r="L57" s="77" t="e">
        <f t="shared" si="13"/>
        <v>#DIV/0!</v>
      </c>
    </row>
    <row r="58" spans="1:12" x14ac:dyDescent="0.4">
      <c r="A58" s="27" t="s">
        <v>144</v>
      </c>
      <c r="B58" s="155">
        <v>0</v>
      </c>
      <c r="C58" s="154">
        <v>3034</v>
      </c>
      <c r="D58" s="70">
        <f t="shared" si="7"/>
        <v>0</v>
      </c>
      <c r="E58" s="59">
        <f t="shared" si="8"/>
        <v>-3034</v>
      </c>
      <c r="F58" s="155">
        <v>0</v>
      </c>
      <c r="G58" s="154">
        <v>3857</v>
      </c>
      <c r="H58" s="72">
        <f t="shared" si="9"/>
        <v>0</v>
      </c>
      <c r="I58" s="59">
        <f t="shared" si="10"/>
        <v>-3857</v>
      </c>
      <c r="J58" s="72" t="e">
        <f t="shared" si="11"/>
        <v>#DIV/0!</v>
      </c>
      <c r="K58" s="72">
        <f t="shared" si="12"/>
        <v>0.7866217267306197</v>
      </c>
      <c r="L58" s="77" t="e">
        <f t="shared" si="13"/>
        <v>#DIV/0!</v>
      </c>
    </row>
    <row r="59" spans="1:12" x14ac:dyDescent="0.4">
      <c r="A59" s="27" t="s">
        <v>143</v>
      </c>
      <c r="B59" s="157">
        <v>0</v>
      </c>
      <c r="C59" s="154">
        <v>3186</v>
      </c>
      <c r="D59" s="70">
        <f t="shared" si="7"/>
        <v>0</v>
      </c>
      <c r="E59" s="59">
        <f t="shared" si="8"/>
        <v>-3186</v>
      </c>
      <c r="F59" s="157">
        <v>0</v>
      </c>
      <c r="G59" s="154">
        <v>3654</v>
      </c>
      <c r="H59" s="72">
        <f t="shared" si="9"/>
        <v>0</v>
      </c>
      <c r="I59" s="59">
        <f t="shared" si="10"/>
        <v>-3654</v>
      </c>
      <c r="J59" s="72" t="e">
        <f t="shared" si="11"/>
        <v>#DIV/0!</v>
      </c>
      <c r="K59" s="72">
        <f t="shared" si="12"/>
        <v>0.8719211822660099</v>
      </c>
      <c r="L59" s="77" t="e">
        <f t="shared" si="13"/>
        <v>#DIV/0!</v>
      </c>
    </row>
    <row r="60" spans="1:12" x14ac:dyDescent="0.4">
      <c r="A60" s="22" t="s">
        <v>142</v>
      </c>
      <c r="B60" s="152">
        <v>0</v>
      </c>
      <c r="C60" s="179">
        <v>3421</v>
      </c>
      <c r="D60" s="151">
        <f t="shared" si="7"/>
        <v>0</v>
      </c>
      <c r="E60" s="56">
        <f t="shared" si="8"/>
        <v>-3421</v>
      </c>
      <c r="F60" s="152">
        <v>0</v>
      </c>
      <c r="G60" s="179">
        <v>3654</v>
      </c>
      <c r="H60" s="83">
        <f t="shared" si="9"/>
        <v>0</v>
      </c>
      <c r="I60" s="56">
        <f t="shared" si="10"/>
        <v>-3654</v>
      </c>
      <c r="J60" s="83" t="e">
        <f t="shared" si="11"/>
        <v>#DIV/0!</v>
      </c>
      <c r="K60" s="83">
        <f t="shared" si="12"/>
        <v>0.9362342638204707</v>
      </c>
      <c r="L60" s="82" t="e">
        <f t="shared" si="13"/>
        <v>#DIV/0!</v>
      </c>
    </row>
    <row r="61" spans="1:12" x14ac:dyDescent="0.4">
      <c r="A61" s="55" t="s">
        <v>93</v>
      </c>
      <c r="B61" s="100">
        <f>B62+B63</f>
        <v>15167</v>
      </c>
      <c r="C61" s="100">
        <f>C62+C63</f>
        <v>7449</v>
      </c>
      <c r="D61" s="64">
        <f t="shared" si="7"/>
        <v>2.0361122298295071</v>
      </c>
      <c r="E61" s="65">
        <f t="shared" si="8"/>
        <v>7718</v>
      </c>
      <c r="F61" s="100">
        <f>F62+F63</f>
        <v>17428</v>
      </c>
      <c r="G61" s="100">
        <f>G62+G63</f>
        <v>11436</v>
      </c>
      <c r="H61" s="64">
        <f t="shared" si="9"/>
        <v>1.5239594263728578</v>
      </c>
      <c r="I61" s="65">
        <f t="shared" si="10"/>
        <v>5992</v>
      </c>
      <c r="J61" s="64">
        <f t="shared" si="11"/>
        <v>0.8702662382373193</v>
      </c>
      <c r="K61" s="64">
        <f t="shared" si="12"/>
        <v>0.65136411332633792</v>
      </c>
      <c r="L61" s="78">
        <f t="shared" si="13"/>
        <v>0.21890212491098138</v>
      </c>
    </row>
    <row r="62" spans="1:12" x14ac:dyDescent="0.4">
      <c r="A62" s="99" t="s">
        <v>209</v>
      </c>
      <c r="B62" s="153">
        <v>14869</v>
      </c>
      <c r="C62" s="153">
        <v>7449</v>
      </c>
      <c r="D62" s="97">
        <f t="shared" si="7"/>
        <v>1.9961068599812055</v>
      </c>
      <c r="E62" s="96">
        <f t="shared" si="8"/>
        <v>7420</v>
      </c>
      <c r="F62" s="153">
        <v>16366</v>
      </c>
      <c r="G62" s="153">
        <v>11436</v>
      </c>
      <c r="H62" s="97">
        <f t="shared" si="9"/>
        <v>1.431094788387548</v>
      </c>
      <c r="I62" s="96">
        <f t="shared" si="10"/>
        <v>4930</v>
      </c>
      <c r="J62" s="95">
        <f t="shared" si="11"/>
        <v>0.90852987901747528</v>
      </c>
      <c r="K62" s="95">
        <f t="shared" si="12"/>
        <v>0.65136411332633792</v>
      </c>
      <c r="L62" s="94">
        <f t="shared" si="13"/>
        <v>0.25716576569113736</v>
      </c>
    </row>
    <row r="63" spans="1:12" x14ac:dyDescent="0.4">
      <c r="A63" s="22" t="s">
        <v>208</v>
      </c>
      <c r="B63" s="152">
        <v>298</v>
      </c>
      <c r="C63" s="152">
        <v>0</v>
      </c>
      <c r="D63" s="92" t="e">
        <f t="shared" si="7"/>
        <v>#DIV/0!</v>
      </c>
      <c r="E63" s="56">
        <f t="shared" si="8"/>
        <v>298</v>
      </c>
      <c r="F63" s="152">
        <v>1062</v>
      </c>
      <c r="G63" s="152">
        <v>0</v>
      </c>
      <c r="H63" s="92" t="e">
        <f t="shared" si="9"/>
        <v>#DIV/0!</v>
      </c>
      <c r="I63" s="56">
        <f t="shared" si="10"/>
        <v>1062</v>
      </c>
      <c r="J63" s="91">
        <f t="shared" si="11"/>
        <v>0.28060263653483991</v>
      </c>
      <c r="K63" s="91" t="e">
        <f t="shared" si="12"/>
        <v>#DIV/0!</v>
      </c>
      <c r="L63" s="90" t="e">
        <f t="shared" si="13"/>
        <v>#DIV/0!</v>
      </c>
    </row>
    <row r="64" spans="1:12" x14ac:dyDescent="0.4">
      <c r="C64" s="19"/>
      <c r="E64" s="50"/>
      <c r="G64" s="19"/>
      <c r="I64" s="50"/>
      <c r="K64" s="19"/>
    </row>
    <row r="65" spans="3:11" x14ac:dyDescent="0.4">
      <c r="C65" s="19"/>
      <c r="E65" s="50"/>
      <c r="G65" s="19"/>
      <c r="I65" s="50"/>
      <c r="K65" s="19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9'!A1" display="'h19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2007年9月月間航空旅客輸送実績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6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6" bestFit="1" customWidth="1"/>
    <col min="2" max="3" width="11.25" style="17" customWidth="1"/>
    <col min="4" max="5" width="11.25" style="16" customWidth="1"/>
    <col min="6" max="7" width="11.25" style="17" customWidth="1"/>
    <col min="8" max="9" width="11.25" style="16" customWidth="1"/>
    <col min="10" max="11" width="11.25" style="17" customWidth="1"/>
    <col min="12" max="12" width="11.25" style="16" customWidth="1"/>
    <col min="13" max="13" width="9" style="16" customWidth="1"/>
    <col min="14" max="14" width="6.5" style="16" bestFit="1" customWidth="1"/>
    <col min="15" max="16384" width="15.75" style="16"/>
  </cols>
  <sheetData>
    <row r="1" spans="1:46" s="1" customFormat="1" ht="17.25" customHeight="1" x14ac:dyDescent="0.4">
      <c r="A1" s="266" t="str">
        <f>'h19'!A1</f>
        <v>平成19年度</v>
      </c>
      <c r="B1" s="267"/>
      <c r="C1" s="267"/>
      <c r="D1" s="267"/>
      <c r="E1" s="268" t="str">
        <f ca="1">RIGHT(CELL("filename",$A$1),LEN(CELL("filename",$A$1))-FIND("]",CELL("filename",$A$1)))</f>
        <v>９月(上旬)</v>
      </c>
      <c r="F1" s="269" t="s">
        <v>70</v>
      </c>
      <c r="G1" s="270"/>
      <c r="H1" s="270"/>
      <c r="I1" s="271"/>
      <c r="J1" s="270"/>
      <c r="K1" s="270"/>
      <c r="L1" s="271"/>
      <c r="M1" s="258"/>
      <c r="N1" s="258"/>
      <c r="O1" s="258"/>
      <c r="P1" s="258"/>
      <c r="Q1" s="258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</row>
    <row r="2" spans="1:46" x14ac:dyDescent="0.4">
      <c r="A2" s="248"/>
      <c r="B2" s="263" t="s">
        <v>89</v>
      </c>
      <c r="C2" s="264"/>
      <c r="D2" s="264"/>
      <c r="E2" s="265"/>
      <c r="F2" s="263" t="s">
        <v>175</v>
      </c>
      <c r="G2" s="264"/>
      <c r="H2" s="264"/>
      <c r="I2" s="265"/>
      <c r="J2" s="263" t="s">
        <v>174</v>
      </c>
      <c r="K2" s="264"/>
      <c r="L2" s="265"/>
    </row>
    <row r="3" spans="1:46" x14ac:dyDescent="0.4">
      <c r="A3" s="249"/>
      <c r="B3" s="243"/>
      <c r="C3" s="244"/>
      <c r="D3" s="244"/>
      <c r="E3" s="245"/>
      <c r="F3" s="243"/>
      <c r="G3" s="244"/>
      <c r="H3" s="244"/>
      <c r="I3" s="245"/>
      <c r="J3" s="243"/>
      <c r="K3" s="244"/>
      <c r="L3" s="245"/>
    </row>
    <row r="4" spans="1:46" x14ac:dyDescent="0.4">
      <c r="A4" s="249"/>
      <c r="B4" s="250" t="s">
        <v>115</v>
      </c>
      <c r="C4" s="251" t="s">
        <v>223</v>
      </c>
      <c r="D4" s="249" t="s">
        <v>88</v>
      </c>
      <c r="E4" s="249"/>
      <c r="F4" s="246" t="str">
        <f>+B4</f>
        <v>(07'9/1～10)</v>
      </c>
      <c r="G4" s="246" t="str">
        <f>+C4</f>
        <v>(06'9/1～10)</v>
      </c>
      <c r="H4" s="249" t="s">
        <v>88</v>
      </c>
      <c r="I4" s="249"/>
      <c r="J4" s="246" t="str">
        <f>+B4</f>
        <v>(07'9/1～10)</v>
      </c>
      <c r="K4" s="246" t="str">
        <f>+C4</f>
        <v>(06'9/1～10)</v>
      </c>
      <c r="L4" s="247" t="s">
        <v>86</v>
      </c>
    </row>
    <row r="5" spans="1:46" s="49" customFormat="1" x14ac:dyDescent="0.4">
      <c r="A5" s="249"/>
      <c r="B5" s="250"/>
      <c r="C5" s="252"/>
      <c r="D5" s="89" t="s">
        <v>87</v>
      </c>
      <c r="E5" s="89" t="s">
        <v>86</v>
      </c>
      <c r="F5" s="246"/>
      <c r="G5" s="246"/>
      <c r="H5" s="89" t="s">
        <v>87</v>
      </c>
      <c r="I5" s="89" t="s">
        <v>86</v>
      </c>
      <c r="J5" s="246"/>
      <c r="K5" s="246"/>
      <c r="L5" s="248"/>
    </row>
    <row r="6" spans="1:46" s="18" customFormat="1" x14ac:dyDescent="0.4">
      <c r="A6" s="55" t="s">
        <v>97</v>
      </c>
      <c r="B6" s="121">
        <f>+B7+B39+B61</f>
        <v>175994</v>
      </c>
      <c r="C6" s="121">
        <f>+C7+C39+C61</f>
        <v>170976</v>
      </c>
      <c r="D6" s="54">
        <f t="shared" ref="D6:D37" si="0">+B6/C6</f>
        <v>1.0293491484184916</v>
      </c>
      <c r="E6" s="68">
        <f t="shared" ref="E6:E37" si="1">+B6-C6</f>
        <v>5018</v>
      </c>
      <c r="F6" s="121">
        <f>+F7+F39+F61</f>
        <v>226908</v>
      </c>
      <c r="G6" s="121">
        <f>+G7+G39+G61</f>
        <v>230200</v>
      </c>
      <c r="H6" s="54">
        <f t="shared" ref="H6:H40" si="2">+F6/G6</f>
        <v>0.98569939183318855</v>
      </c>
      <c r="I6" s="68">
        <f t="shared" ref="I6:I20" si="3">+F6-G6</f>
        <v>-3292</v>
      </c>
      <c r="J6" s="54">
        <f t="shared" ref="J6:J37" si="4">+B6/F6</f>
        <v>0.77561831226752698</v>
      </c>
      <c r="K6" s="54">
        <f t="shared" ref="K6:K37" si="5">+C6/G6</f>
        <v>0.74272806255430057</v>
      </c>
      <c r="L6" s="63">
        <f t="shared" ref="L6:L37" si="6">+J6-K6</f>
        <v>3.2890249713226405E-2</v>
      </c>
    </row>
    <row r="7" spans="1:46" s="18" customFormat="1" x14ac:dyDescent="0.4">
      <c r="A7" s="55" t="s">
        <v>85</v>
      </c>
      <c r="B7" s="121">
        <f>B8+B18+B36</f>
        <v>87062</v>
      </c>
      <c r="C7" s="121">
        <f>C8+C18+C36</f>
        <v>88181</v>
      </c>
      <c r="D7" s="54">
        <f t="shared" si="0"/>
        <v>0.98731019153785959</v>
      </c>
      <c r="E7" s="68">
        <f t="shared" si="1"/>
        <v>-1119</v>
      </c>
      <c r="F7" s="121">
        <f>F8+F18+F36</f>
        <v>112212</v>
      </c>
      <c r="G7" s="121">
        <f>G8+G18+G36</f>
        <v>115396</v>
      </c>
      <c r="H7" s="54">
        <f t="shared" si="2"/>
        <v>0.97240805573850042</v>
      </c>
      <c r="I7" s="68">
        <f t="shared" si="3"/>
        <v>-3184</v>
      </c>
      <c r="J7" s="54">
        <f t="shared" si="4"/>
        <v>0.77587067336826721</v>
      </c>
      <c r="K7" s="54">
        <f t="shared" si="5"/>
        <v>0.7641599362196263</v>
      </c>
      <c r="L7" s="63">
        <f t="shared" si="6"/>
        <v>1.1710737148640904E-2</v>
      </c>
    </row>
    <row r="8" spans="1:46" x14ac:dyDescent="0.4">
      <c r="A8" s="89" t="s">
        <v>92</v>
      </c>
      <c r="B8" s="122">
        <f>SUM(B9:B17)</f>
        <v>69967</v>
      </c>
      <c r="C8" s="122">
        <f>SUM(C9:C17)</f>
        <v>71770</v>
      </c>
      <c r="D8" s="57">
        <f t="shared" si="0"/>
        <v>0.97487808276438626</v>
      </c>
      <c r="E8" s="61">
        <f t="shared" si="1"/>
        <v>-1803</v>
      </c>
      <c r="F8" s="122">
        <f>SUM(F9:F17)</f>
        <v>89896</v>
      </c>
      <c r="G8" s="122">
        <f>SUM(G9:G17)</f>
        <v>94750</v>
      </c>
      <c r="H8" s="57">
        <f t="shared" si="2"/>
        <v>0.94877044854881265</v>
      </c>
      <c r="I8" s="61">
        <f t="shared" si="3"/>
        <v>-4854</v>
      </c>
      <c r="J8" s="57">
        <f t="shared" si="4"/>
        <v>0.77831049212423242</v>
      </c>
      <c r="K8" s="57">
        <f t="shared" si="5"/>
        <v>0.75746701846965703</v>
      </c>
      <c r="L8" s="60">
        <f t="shared" si="6"/>
        <v>2.0843473654575395E-2</v>
      </c>
    </row>
    <row r="9" spans="1:46" x14ac:dyDescent="0.4">
      <c r="A9" s="26" t="s">
        <v>83</v>
      </c>
      <c r="B9" s="158">
        <v>42214</v>
      </c>
      <c r="C9" s="158">
        <v>40630</v>
      </c>
      <c r="D9" s="34">
        <f t="shared" si="0"/>
        <v>1.0389859709574207</v>
      </c>
      <c r="E9" s="40">
        <f t="shared" si="1"/>
        <v>1584</v>
      </c>
      <c r="F9" s="158">
        <v>53213</v>
      </c>
      <c r="G9" s="158">
        <v>50433</v>
      </c>
      <c r="H9" s="34">
        <f t="shared" si="2"/>
        <v>1.0551226379553071</v>
      </c>
      <c r="I9" s="40">
        <f t="shared" si="3"/>
        <v>2780</v>
      </c>
      <c r="J9" s="34">
        <f t="shared" si="4"/>
        <v>0.79330238851408486</v>
      </c>
      <c r="K9" s="34">
        <f t="shared" si="5"/>
        <v>0.80562330220292266</v>
      </c>
      <c r="L9" s="47">
        <f t="shared" si="6"/>
        <v>-1.2320913688837809E-2</v>
      </c>
    </row>
    <row r="10" spans="1:46" x14ac:dyDescent="0.4">
      <c r="A10" s="27" t="s">
        <v>84</v>
      </c>
      <c r="B10" s="154">
        <v>4362</v>
      </c>
      <c r="C10" s="154">
        <v>3808</v>
      </c>
      <c r="D10" s="24">
        <f t="shared" si="0"/>
        <v>1.1454831932773109</v>
      </c>
      <c r="E10" s="25">
        <f t="shared" si="1"/>
        <v>554</v>
      </c>
      <c r="F10" s="154">
        <v>5000</v>
      </c>
      <c r="G10" s="154">
        <v>3960</v>
      </c>
      <c r="H10" s="24">
        <f t="shared" si="2"/>
        <v>1.2626262626262625</v>
      </c>
      <c r="I10" s="25">
        <f t="shared" si="3"/>
        <v>1040</v>
      </c>
      <c r="J10" s="24">
        <f t="shared" si="4"/>
        <v>0.87239999999999995</v>
      </c>
      <c r="K10" s="24">
        <f t="shared" si="5"/>
        <v>0.96161616161616159</v>
      </c>
      <c r="L10" s="23">
        <f t="shared" si="6"/>
        <v>-8.9216161616161638E-2</v>
      </c>
    </row>
    <row r="11" spans="1:46" x14ac:dyDescent="0.4">
      <c r="A11" s="27" t="s">
        <v>215</v>
      </c>
      <c r="B11" s="154">
        <v>9010</v>
      </c>
      <c r="C11" s="154">
        <v>5005</v>
      </c>
      <c r="D11" s="24">
        <f t="shared" si="0"/>
        <v>1.8001998001998003</v>
      </c>
      <c r="E11" s="25">
        <f t="shared" si="1"/>
        <v>4005</v>
      </c>
      <c r="F11" s="154">
        <v>11680</v>
      </c>
      <c r="G11" s="154">
        <v>5220</v>
      </c>
      <c r="H11" s="24">
        <f t="shared" si="2"/>
        <v>2.2375478927203063</v>
      </c>
      <c r="I11" s="25">
        <f t="shared" si="3"/>
        <v>6460</v>
      </c>
      <c r="J11" s="24">
        <f t="shared" si="4"/>
        <v>0.77140410958904104</v>
      </c>
      <c r="K11" s="24">
        <f t="shared" si="5"/>
        <v>0.95881226053639845</v>
      </c>
      <c r="L11" s="23">
        <f t="shared" si="6"/>
        <v>-0.18740815094735741</v>
      </c>
    </row>
    <row r="12" spans="1:46" x14ac:dyDescent="0.4">
      <c r="A12" s="27" t="s">
        <v>81</v>
      </c>
      <c r="B12" s="154">
        <v>6124</v>
      </c>
      <c r="C12" s="154">
        <v>6702</v>
      </c>
      <c r="D12" s="24">
        <f t="shared" si="0"/>
        <v>0.91375708743658612</v>
      </c>
      <c r="E12" s="25">
        <f t="shared" si="1"/>
        <v>-578</v>
      </c>
      <c r="F12" s="154">
        <v>7280</v>
      </c>
      <c r="G12" s="154">
        <v>9285</v>
      </c>
      <c r="H12" s="24">
        <f t="shared" si="2"/>
        <v>0.7840603123317178</v>
      </c>
      <c r="I12" s="25">
        <f t="shared" si="3"/>
        <v>-2005</v>
      </c>
      <c r="J12" s="24">
        <f t="shared" si="4"/>
        <v>0.84120879120879122</v>
      </c>
      <c r="K12" s="24">
        <f t="shared" si="5"/>
        <v>0.72180936995153477</v>
      </c>
      <c r="L12" s="23">
        <f t="shared" si="6"/>
        <v>0.11939942125725644</v>
      </c>
    </row>
    <row r="13" spans="1:46" x14ac:dyDescent="0.4">
      <c r="A13" s="27" t="s">
        <v>82</v>
      </c>
      <c r="B13" s="154">
        <v>6034</v>
      </c>
      <c r="C13" s="154">
        <v>5826</v>
      </c>
      <c r="D13" s="24">
        <f t="shared" si="0"/>
        <v>1.0357020254033642</v>
      </c>
      <c r="E13" s="25">
        <f t="shared" si="1"/>
        <v>208</v>
      </c>
      <c r="F13" s="154">
        <v>10374</v>
      </c>
      <c r="G13" s="154">
        <v>10920</v>
      </c>
      <c r="H13" s="24">
        <f t="shared" si="2"/>
        <v>0.95</v>
      </c>
      <c r="I13" s="25">
        <f t="shared" si="3"/>
        <v>-546</v>
      </c>
      <c r="J13" s="24">
        <f t="shared" si="4"/>
        <v>0.58164642375168696</v>
      </c>
      <c r="K13" s="24">
        <f t="shared" si="5"/>
        <v>0.53351648351648351</v>
      </c>
      <c r="L13" s="23">
        <f t="shared" si="6"/>
        <v>4.812994023520345E-2</v>
      </c>
    </row>
    <row r="14" spans="1:46" x14ac:dyDescent="0.4">
      <c r="A14" s="27" t="s">
        <v>206</v>
      </c>
      <c r="B14" s="154">
        <v>0</v>
      </c>
      <c r="C14" s="154">
        <v>3047</v>
      </c>
      <c r="D14" s="24">
        <f t="shared" si="0"/>
        <v>0</v>
      </c>
      <c r="E14" s="25">
        <f t="shared" si="1"/>
        <v>-3047</v>
      </c>
      <c r="F14" s="154">
        <v>0</v>
      </c>
      <c r="G14" s="154">
        <v>4562</v>
      </c>
      <c r="H14" s="24">
        <f t="shared" si="2"/>
        <v>0</v>
      </c>
      <c r="I14" s="25">
        <f t="shared" si="3"/>
        <v>-4562</v>
      </c>
      <c r="J14" s="24" t="e">
        <f t="shared" si="4"/>
        <v>#DIV/0!</v>
      </c>
      <c r="K14" s="24">
        <f t="shared" si="5"/>
        <v>0.6679088119245945</v>
      </c>
      <c r="L14" s="23" t="e">
        <f t="shared" si="6"/>
        <v>#DIV/0!</v>
      </c>
    </row>
    <row r="15" spans="1:46" x14ac:dyDescent="0.4">
      <c r="A15" s="29" t="s">
        <v>205</v>
      </c>
      <c r="B15" s="154">
        <v>0</v>
      </c>
      <c r="C15" s="154">
        <v>0</v>
      </c>
      <c r="D15" s="24" t="e">
        <f t="shared" si="0"/>
        <v>#DIV/0!</v>
      </c>
      <c r="E15" s="51">
        <f t="shared" si="1"/>
        <v>0</v>
      </c>
      <c r="F15" s="154">
        <v>0</v>
      </c>
      <c r="G15" s="164">
        <v>0</v>
      </c>
      <c r="H15" s="34" t="e">
        <f t="shared" si="2"/>
        <v>#DIV/0!</v>
      </c>
      <c r="I15" s="40">
        <f t="shared" si="3"/>
        <v>0</v>
      </c>
      <c r="J15" s="48" t="e">
        <f t="shared" si="4"/>
        <v>#DIV/0!</v>
      </c>
      <c r="K15" s="24" t="e">
        <f t="shared" si="5"/>
        <v>#DIV/0!</v>
      </c>
      <c r="L15" s="23" t="e">
        <f t="shared" si="6"/>
        <v>#DIV/0!</v>
      </c>
    </row>
    <row r="16" spans="1:46" x14ac:dyDescent="0.4">
      <c r="A16" s="33" t="s">
        <v>149</v>
      </c>
      <c r="B16" s="164">
        <v>2223</v>
      </c>
      <c r="C16" s="164">
        <v>6072</v>
      </c>
      <c r="D16" s="48">
        <f t="shared" si="0"/>
        <v>0.36610671936758893</v>
      </c>
      <c r="E16" s="25">
        <f t="shared" si="1"/>
        <v>-3849</v>
      </c>
      <c r="F16" s="164">
        <v>2349</v>
      </c>
      <c r="G16" s="156">
        <v>7760</v>
      </c>
      <c r="H16" s="34">
        <f t="shared" si="2"/>
        <v>0.30270618556701029</v>
      </c>
      <c r="I16" s="40">
        <f t="shared" si="3"/>
        <v>-5411</v>
      </c>
      <c r="J16" s="24">
        <f t="shared" si="4"/>
        <v>0.94636015325670497</v>
      </c>
      <c r="K16" s="24">
        <f t="shared" si="5"/>
        <v>0.78247422680412371</v>
      </c>
      <c r="L16" s="23">
        <f t="shared" si="6"/>
        <v>0.16388592645258127</v>
      </c>
    </row>
    <row r="17" spans="1:12" x14ac:dyDescent="0.4">
      <c r="A17" s="22" t="s">
        <v>177</v>
      </c>
      <c r="B17" s="179">
        <v>0</v>
      </c>
      <c r="C17" s="179">
        <v>680</v>
      </c>
      <c r="D17" s="20">
        <f t="shared" si="0"/>
        <v>0</v>
      </c>
      <c r="E17" s="51">
        <f t="shared" si="1"/>
        <v>-680</v>
      </c>
      <c r="F17" s="179">
        <v>0</v>
      </c>
      <c r="G17" s="179">
        <v>2610</v>
      </c>
      <c r="H17" s="48">
        <f t="shared" si="2"/>
        <v>0</v>
      </c>
      <c r="I17" s="40">
        <f t="shared" si="3"/>
        <v>-2610</v>
      </c>
      <c r="J17" s="48" t="e">
        <f t="shared" si="4"/>
        <v>#DIV/0!</v>
      </c>
      <c r="K17" s="24">
        <f t="shared" si="5"/>
        <v>0.26053639846743293</v>
      </c>
      <c r="L17" s="23" t="e">
        <f t="shared" si="6"/>
        <v>#DIV/0!</v>
      </c>
    </row>
    <row r="18" spans="1:12" x14ac:dyDescent="0.4">
      <c r="A18" s="89" t="s">
        <v>91</v>
      </c>
      <c r="B18" s="122">
        <f>SUM(B19:B35)</f>
        <v>16024</v>
      </c>
      <c r="C18" s="122">
        <f>SUM(C19:C35)</f>
        <v>15806</v>
      </c>
      <c r="D18" s="57">
        <f t="shared" si="0"/>
        <v>1.0137922307984311</v>
      </c>
      <c r="E18" s="61">
        <f t="shared" si="1"/>
        <v>218</v>
      </c>
      <c r="F18" s="122">
        <f>SUM(F19:F35)</f>
        <v>20795</v>
      </c>
      <c r="G18" s="122">
        <f>SUM(G19:G35)</f>
        <v>19905</v>
      </c>
      <c r="H18" s="57">
        <f t="shared" si="2"/>
        <v>1.04471238382316</v>
      </c>
      <c r="I18" s="61">
        <f t="shared" si="3"/>
        <v>890</v>
      </c>
      <c r="J18" s="57">
        <f t="shared" si="4"/>
        <v>0.77056984852127919</v>
      </c>
      <c r="K18" s="57">
        <f t="shared" si="5"/>
        <v>0.79407184124591812</v>
      </c>
      <c r="L18" s="60">
        <f t="shared" si="6"/>
        <v>-2.3501992724638932E-2</v>
      </c>
    </row>
    <row r="19" spans="1:12" x14ac:dyDescent="0.4">
      <c r="A19" s="26" t="s">
        <v>168</v>
      </c>
      <c r="B19" s="158">
        <v>904</v>
      </c>
      <c r="C19" s="154">
        <v>1157</v>
      </c>
      <c r="D19" s="24">
        <f t="shared" si="0"/>
        <v>0.78133102852203973</v>
      </c>
      <c r="E19" s="25">
        <f t="shared" si="1"/>
        <v>-253</v>
      </c>
      <c r="F19" s="158">
        <v>1350</v>
      </c>
      <c r="G19" s="158">
        <v>1500</v>
      </c>
      <c r="H19" s="34">
        <f t="shared" si="2"/>
        <v>0.9</v>
      </c>
      <c r="I19" s="25">
        <f t="shared" si="3"/>
        <v>-150</v>
      </c>
      <c r="J19" s="24">
        <f t="shared" si="4"/>
        <v>0.66962962962962957</v>
      </c>
      <c r="K19" s="24">
        <f t="shared" si="5"/>
        <v>0.77133333333333332</v>
      </c>
      <c r="L19" s="47">
        <f t="shared" si="6"/>
        <v>-0.10170370370370374</v>
      </c>
    </row>
    <row r="20" spans="1:12" x14ac:dyDescent="0.4">
      <c r="A20" s="27" t="s">
        <v>215</v>
      </c>
      <c r="B20" s="154">
        <v>1019</v>
      </c>
      <c r="C20" s="178">
        <v>1255</v>
      </c>
      <c r="D20" s="24">
        <f t="shared" si="0"/>
        <v>0.81195219123505979</v>
      </c>
      <c r="E20" s="25">
        <f t="shared" si="1"/>
        <v>-236</v>
      </c>
      <c r="F20" s="154">
        <v>1500</v>
      </c>
      <c r="G20" s="154">
        <v>1500</v>
      </c>
      <c r="H20" s="24">
        <f t="shared" si="2"/>
        <v>1</v>
      </c>
      <c r="I20" s="25">
        <f t="shared" si="3"/>
        <v>0</v>
      </c>
      <c r="J20" s="31">
        <f t="shared" si="4"/>
        <v>0.67933333333333334</v>
      </c>
      <c r="K20" s="24">
        <f t="shared" si="5"/>
        <v>0.83666666666666667</v>
      </c>
      <c r="L20" s="23">
        <f t="shared" si="6"/>
        <v>-0.15733333333333333</v>
      </c>
    </row>
    <row r="21" spans="1:12" x14ac:dyDescent="0.4">
      <c r="A21" s="27" t="s">
        <v>167</v>
      </c>
      <c r="B21" s="154">
        <v>970</v>
      </c>
      <c r="C21" s="154">
        <v>819</v>
      </c>
      <c r="D21" s="24">
        <f t="shared" si="0"/>
        <v>1.1843711843711844</v>
      </c>
      <c r="E21" s="25">
        <f t="shared" si="1"/>
        <v>151</v>
      </c>
      <c r="F21" s="154">
        <v>1465</v>
      </c>
      <c r="G21" s="154">
        <v>1455</v>
      </c>
      <c r="H21" s="31">
        <f t="shared" si="2"/>
        <v>1.006872852233677</v>
      </c>
      <c r="I21" s="25">
        <v>1350</v>
      </c>
      <c r="J21" s="24">
        <f t="shared" si="4"/>
        <v>0.66211604095563137</v>
      </c>
      <c r="K21" s="24">
        <f t="shared" si="5"/>
        <v>0.56288659793814433</v>
      </c>
      <c r="L21" s="23">
        <f t="shared" si="6"/>
        <v>9.922944301748704E-2</v>
      </c>
    </row>
    <row r="22" spans="1:12" x14ac:dyDescent="0.4">
      <c r="A22" s="27" t="s">
        <v>166</v>
      </c>
      <c r="B22" s="154">
        <v>1323</v>
      </c>
      <c r="C22" s="154">
        <v>1465</v>
      </c>
      <c r="D22" s="24">
        <f t="shared" si="0"/>
        <v>0.90307167235494878</v>
      </c>
      <c r="E22" s="25">
        <f t="shared" si="1"/>
        <v>-142</v>
      </c>
      <c r="F22" s="154">
        <v>1350</v>
      </c>
      <c r="G22" s="154">
        <v>1500</v>
      </c>
      <c r="H22" s="24">
        <f t="shared" si="2"/>
        <v>0.9</v>
      </c>
      <c r="I22" s="25">
        <f t="shared" ref="I22:I60" si="7">+F22-G22</f>
        <v>-150</v>
      </c>
      <c r="J22" s="24">
        <f t="shared" si="4"/>
        <v>0.98</v>
      </c>
      <c r="K22" s="24">
        <f t="shared" si="5"/>
        <v>0.97666666666666668</v>
      </c>
      <c r="L22" s="23">
        <f t="shared" si="6"/>
        <v>3.3333333333332993E-3</v>
      </c>
    </row>
    <row r="23" spans="1:12" x14ac:dyDescent="0.4">
      <c r="A23" s="27" t="s">
        <v>165</v>
      </c>
      <c r="B23" s="156">
        <v>1325</v>
      </c>
      <c r="C23" s="156">
        <v>1476</v>
      </c>
      <c r="D23" s="24">
        <f t="shared" si="0"/>
        <v>0.89769647696476962</v>
      </c>
      <c r="E23" s="32">
        <f t="shared" si="1"/>
        <v>-151</v>
      </c>
      <c r="F23" s="156">
        <v>1350</v>
      </c>
      <c r="G23" s="156">
        <v>1500</v>
      </c>
      <c r="H23" s="31">
        <f t="shared" si="2"/>
        <v>0.9</v>
      </c>
      <c r="I23" s="32">
        <f t="shared" si="7"/>
        <v>-150</v>
      </c>
      <c r="J23" s="31">
        <f t="shared" si="4"/>
        <v>0.98148148148148151</v>
      </c>
      <c r="K23" s="24">
        <f t="shared" si="5"/>
        <v>0.98399999999999999</v>
      </c>
      <c r="L23" s="30">
        <f t="shared" si="6"/>
        <v>-2.5185185185184755E-3</v>
      </c>
    </row>
    <row r="24" spans="1:12" x14ac:dyDescent="0.4">
      <c r="A24" s="33" t="s">
        <v>164</v>
      </c>
      <c r="B24" s="154">
        <v>938</v>
      </c>
      <c r="C24" s="154">
        <v>744</v>
      </c>
      <c r="D24" s="24">
        <f t="shared" si="0"/>
        <v>1.260752688172043</v>
      </c>
      <c r="E24" s="25">
        <f t="shared" si="1"/>
        <v>194</v>
      </c>
      <c r="F24" s="154">
        <v>1500</v>
      </c>
      <c r="G24" s="154">
        <v>1500</v>
      </c>
      <c r="H24" s="24">
        <f t="shared" si="2"/>
        <v>1</v>
      </c>
      <c r="I24" s="25">
        <f t="shared" si="7"/>
        <v>0</v>
      </c>
      <c r="J24" s="24">
        <f t="shared" si="4"/>
        <v>0.6253333333333333</v>
      </c>
      <c r="K24" s="24">
        <f t="shared" si="5"/>
        <v>0.496</v>
      </c>
      <c r="L24" s="23">
        <f t="shared" si="6"/>
        <v>0.1293333333333333</v>
      </c>
    </row>
    <row r="25" spans="1:12" x14ac:dyDescent="0.4">
      <c r="A25" s="33" t="s">
        <v>216</v>
      </c>
      <c r="B25" s="154">
        <v>1473</v>
      </c>
      <c r="C25" s="154">
        <v>1305</v>
      </c>
      <c r="D25" s="24">
        <f t="shared" si="0"/>
        <v>1.1287356321839082</v>
      </c>
      <c r="E25" s="25">
        <f t="shared" si="1"/>
        <v>168</v>
      </c>
      <c r="F25" s="154">
        <v>1500</v>
      </c>
      <c r="G25" s="154">
        <v>1500</v>
      </c>
      <c r="H25" s="24">
        <f t="shared" si="2"/>
        <v>1</v>
      </c>
      <c r="I25" s="25">
        <f t="shared" si="7"/>
        <v>0</v>
      </c>
      <c r="J25" s="24">
        <f t="shared" si="4"/>
        <v>0.98199999999999998</v>
      </c>
      <c r="K25" s="24">
        <f t="shared" si="5"/>
        <v>0.87</v>
      </c>
      <c r="L25" s="23">
        <f t="shared" si="6"/>
        <v>0.11199999999999999</v>
      </c>
    </row>
    <row r="26" spans="1:12" x14ac:dyDescent="0.4">
      <c r="A26" s="27" t="s">
        <v>211</v>
      </c>
      <c r="B26" s="154">
        <v>1239</v>
      </c>
      <c r="C26" s="154">
        <v>0</v>
      </c>
      <c r="D26" s="24" t="e">
        <f t="shared" si="0"/>
        <v>#DIV/0!</v>
      </c>
      <c r="E26" s="25">
        <f t="shared" si="1"/>
        <v>1239</v>
      </c>
      <c r="F26" s="154">
        <v>1500</v>
      </c>
      <c r="G26" s="154">
        <v>0</v>
      </c>
      <c r="H26" s="24" t="e">
        <f t="shared" si="2"/>
        <v>#DIV/0!</v>
      </c>
      <c r="I26" s="25">
        <f t="shared" si="7"/>
        <v>1500</v>
      </c>
      <c r="J26" s="24">
        <f t="shared" si="4"/>
        <v>0.82599999999999996</v>
      </c>
      <c r="K26" s="24" t="e">
        <f t="shared" si="5"/>
        <v>#DIV/0!</v>
      </c>
      <c r="L26" s="23" t="e">
        <f t="shared" si="6"/>
        <v>#DIV/0!</v>
      </c>
    </row>
    <row r="27" spans="1:12" x14ac:dyDescent="0.4">
      <c r="A27" s="27" t="s">
        <v>191</v>
      </c>
      <c r="B27" s="158">
        <v>0</v>
      </c>
      <c r="C27" s="158">
        <v>1393</v>
      </c>
      <c r="D27" s="24">
        <f t="shared" si="0"/>
        <v>0</v>
      </c>
      <c r="E27" s="25">
        <f t="shared" si="1"/>
        <v>-1393</v>
      </c>
      <c r="F27" s="158">
        <v>0</v>
      </c>
      <c r="G27" s="158">
        <v>1500</v>
      </c>
      <c r="H27" s="24">
        <f t="shared" si="2"/>
        <v>0</v>
      </c>
      <c r="I27" s="25">
        <f t="shared" si="7"/>
        <v>-1500</v>
      </c>
      <c r="J27" s="24" t="e">
        <f t="shared" si="4"/>
        <v>#DIV/0!</v>
      </c>
      <c r="K27" s="24">
        <f t="shared" si="5"/>
        <v>0.92866666666666664</v>
      </c>
      <c r="L27" s="23" t="e">
        <f t="shared" si="6"/>
        <v>#DIV/0!</v>
      </c>
    </row>
    <row r="28" spans="1:12" x14ac:dyDescent="0.4">
      <c r="A28" s="27" t="s">
        <v>161</v>
      </c>
      <c r="B28" s="156">
        <v>665</v>
      </c>
      <c r="C28" s="156">
        <v>724</v>
      </c>
      <c r="D28" s="24">
        <f t="shared" si="0"/>
        <v>0.91850828729281764</v>
      </c>
      <c r="E28" s="32">
        <f t="shared" si="1"/>
        <v>-59</v>
      </c>
      <c r="F28" s="156">
        <v>750</v>
      </c>
      <c r="G28" s="156">
        <v>900</v>
      </c>
      <c r="H28" s="31">
        <f t="shared" si="2"/>
        <v>0.83333333333333337</v>
      </c>
      <c r="I28" s="32">
        <f t="shared" si="7"/>
        <v>-150</v>
      </c>
      <c r="J28" s="31">
        <f t="shared" si="4"/>
        <v>0.88666666666666671</v>
      </c>
      <c r="K28" s="24">
        <f t="shared" si="5"/>
        <v>0.80444444444444441</v>
      </c>
      <c r="L28" s="30">
        <f t="shared" si="6"/>
        <v>8.2222222222222308E-2</v>
      </c>
    </row>
    <row r="29" spans="1:12" x14ac:dyDescent="0.4">
      <c r="A29" s="33" t="s">
        <v>160</v>
      </c>
      <c r="B29" s="154">
        <v>538</v>
      </c>
      <c r="C29" s="154">
        <v>422</v>
      </c>
      <c r="D29" s="24">
        <f t="shared" si="0"/>
        <v>1.2748815165876777</v>
      </c>
      <c r="E29" s="25">
        <f t="shared" si="1"/>
        <v>116</v>
      </c>
      <c r="F29" s="154">
        <v>745</v>
      </c>
      <c r="G29" s="154">
        <v>600</v>
      </c>
      <c r="H29" s="24">
        <f t="shared" si="2"/>
        <v>1.2416666666666667</v>
      </c>
      <c r="I29" s="25">
        <f t="shared" si="7"/>
        <v>145</v>
      </c>
      <c r="J29" s="24">
        <f t="shared" si="4"/>
        <v>0.72214765100671141</v>
      </c>
      <c r="K29" s="24">
        <f t="shared" si="5"/>
        <v>0.70333333333333337</v>
      </c>
      <c r="L29" s="23">
        <f t="shared" si="6"/>
        <v>1.8814317673378045E-2</v>
      </c>
    </row>
    <row r="30" spans="1:12" x14ac:dyDescent="0.4">
      <c r="A30" s="27" t="s">
        <v>159</v>
      </c>
      <c r="B30" s="154">
        <v>1315</v>
      </c>
      <c r="C30" s="154">
        <v>1382</v>
      </c>
      <c r="D30" s="24">
        <f t="shared" si="0"/>
        <v>0.95151953690303903</v>
      </c>
      <c r="E30" s="25">
        <f t="shared" si="1"/>
        <v>-67</v>
      </c>
      <c r="F30" s="154">
        <v>1500</v>
      </c>
      <c r="G30" s="154">
        <v>1500</v>
      </c>
      <c r="H30" s="24">
        <f t="shared" si="2"/>
        <v>1</v>
      </c>
      <c r="I30" s="25">
        <f t="shared" si="7"/>
        <v>0</v>
      </c>
      <c r="J30" s="24">
        <f t="shared" si="4"/>
        <v>0.87666666666666671</v>
      </c>
      <c r="K30" s="24">
        <f t="shared" si="5"/>
        <v>0.92133333333333334</v>
      </c>
      <c r="L30" s="23">
        <f t="shared" si="6"/>
        <v>-4.4666666666666632E-2</v>
      </c>
    </row>
    <row r="31" spans="1:12" x14ac:dyDescent="0.4">
      <c r="A31" s="33" t="s">
        <v>158</v>
      </c>
      <c r="B31" s="156">
        <v>838</v>
      </c>
      <c r="C31" s="156">
        <v>1008</v>
      </c>
      <c r="D31" s="24">
        <f t="shared" si="0"/>
        <v>0.83134920634920639</v>
      </c>
      <c r="E31" s="32">
        <f t="shared" si="1"/>
        <v>-170</v>
      </c>
      <c r="F31" s="156">
        <v>1350</v>
      </c>
      <c r="G31" s="156">
        <v>1500</v>
      </c>
      <c r="H31" s="31">
        <f t="shared" si="2"/>
        <v>0.9</v>
      </c>
      <c r="I31" s="32">
        <f t="shared" si="7"/>
        <v>-150</v>
      </c>
      <c r="J31" s="31">
        <f t="shared" si="4"/>
        <v>0.6207407407407407</v>
      </c>
      <c r="K31" s="24">
        <f t="shared" si="5"/>
        <v>0.67200000000000004</v>
      </c>
      <c r="L31" s="30">
        <f t="shared" si="6"/>
        <v>-5.1259259259259338E-2</v>
      </c>
    </row>
    <row r="32" spans="1:12" x14ac:dyDescent="0.4">
      <c r="A32" s="33" t="s">
        <v>157</v>
      </c>
      <c r="B32" s="156">
        <v>1375</v>
      </c>
      <c r="C32" s="156">
        <v>1524</v>
      </c>
      <c r="D32" s="24">
        <f t="shared" si="0"/>
        <v>0.90223097112860895</v>
      </c>
      <c r="E32" s="32">
        <f t="shared" si="1"/>
        <v>-149</v>
      </c>
      <c r="F32" s="156">
        <v>1950</v>
      </c>
      <c r="G32" s="156">
        <v>1950</v>
      </c>
      <c r="H32" s="31">
        <f t="shared" si="2"/>
        <v>1</v>
      </c>
      <c r="I32" s="32">
        <f t="shared" si="7"/>
        <v>0</v>
      </c>
      <c r="J32" s="31">
        <f t="shared" si="4"/>
        <v>0.70512820512820518</v>
      </c>
      <c r="K32" s="24">
        <f t="shared" si="5"/>
        <v>0.78153846153846152</v>
      </c>
      <c r="L32" s="30">
        <f t="shared" si="6"/>
        <v>-7.6410256410256339E-2</v>
      </c>
    </row>
    <row r="33" spans="1:64" x14ac:dyDescent="0.4">
      <c r="A33" s="27" t="s">
        <v>156</v>
      </c>
      <c r="B33" s="154">
        <v>0</v>
      </c>
      <c r="C33" s="154">
        <v>0</v>
      </c>
      <c r="D33" s="24" t="e">
        <f t="shared" si="0"/>
        <v>#DIV/0!</v>
      </c>
      <c r="E33" s="25">
        <f t="shared" si="1"/>
        <v>0</v>
      </c>
      <c r="F33" s="154">
        <v>0</v>
      </c>
      <c r="G33" s="154">
        <v>0</v>
      </c>
      <c r="H33" s="24" t="e">
        <f t="shared" si="2"/>
        <v>#DIV/0!</v>
      </c>
      <c r="I33" s="25">
        <f t="shared" si="7"/>
        <v>0</v>
      </c>
      <c r="J33" s="24" t="e">
        <f t="shared" si="4"/>
        <v>#DIV/0!</v>
      </c>
      <c r="K33" s="31" t="e">
        <f t="shared" si="5"/>
        <v>#DIV/0!</v>
      </c>
      <c r="L33" s="23" t="e">
        <f t="shared" si="6"/>
        <v>#DIV/0!</v>
      </c>
    </row>
    <row r="34" spans="1:64" x14ac:dyDescent="0.4">
      <c r="A34" s="29" t="s">
        <v>155</v>
      </c>
      <c r="B34" s="164">
        <v>1273</v>
      </c>
      <c r="C34" s="164">
        <v>1132</v>
      </c>
      <c r="D34" s="31">
        <f t="shared" si="0"/>
        <v>1.1245583038869258</v>
      </c>
      <c r="E34" s="51">
        <f t="shared" si="1"/>
        <v>141</v>
      </c>
      <c r="F34" s="164">
        <v>1495</v>
      </c>
      <c r="G34" s="164">
        <v>1500</v>
      </c>
      <c r="H34" s="48">
        <f t="shared" si="2"/>
        <v>0.9966666666666667</v>
      </c>
      <c r="I34" s="51">
        <f t="shared" si="7"/>
        <v>-5</v>
      </c>
      <c r="J34" s="48">
        <f t="shared" si="4"/>
        <v>0.85150501672240808</v>
      </c>
      <c r="K34" s="24">
        <f t="shared" si="5"/>
        <v>0.75466666666666671</v>
      </c>
      <c r="L34" s="107">
        <f t="shared" si="6"/>
        <v>9.6838350055741373E-2</v>
      </c>
    </row>
    <row r="35" spans="1:64" x14ac:dyDescent="0.4">
      <c r="A35" s="22" t="s">
        <v>210</v>
      </c>
      <c r="B35" s="179">
        <v>829</v>
      </c>
      <c r="C35" s="179">
        <v>0</v>
      </c>
      <c r="D35" s="20" t="e">
        <f t="shared" si="0"/>
        <v>#DIV/0!</v>
      </c>
      <c r="E35" s="21">
        <f t="shared" si="1"/>
        <v>829</v>
      </c>
      <c r="F35" s="179">
        <v>1490</v>
      </c>
      <c r="G35" s="179">
        <v>0</v>
      </c>
      <c r="H35" s="24" t="e">
        <f t="shared" si="2"/>
        <v>#DIV/0!</v>
      </c>
      <c r="I35" s="25">
        <f t="shared" si="7"/>
        <v>1490</v>
      </c>
      <c r="J35" s="24">
        <f t="shared" si="4"/>
        <v>0.55637583892617448</v>
      </c>
      <c r="K35" s="24" t="e">
        <f t="shared" si="5"/>
        <v>#DIV/0!</v>
      </c>
      <c r="L35" s="23" t="e">
        <f t="shared" si="6"/>
        <v>#DIV/0!</v>
      </c>
    </row>
    <row r="36" spans="1:64" x14ac:dyDescent="0.4">
      <c r="A36" s="89" t="s">
        <v>90</v>
      </c>
      <c r="B36" s="122">
        <f>SUM(B37:B38)</f>
        <v>1071</v>
      </c>
      <c r="C36" s="122">
        <f>SUM(C37:C38)</f>
        <v>605</v>
      </c>
      <c r="D36" s="57">
        <f t="shared" si="0"/>
        <v>1.7702479338842976</v>
      </c>
      <c r="E36" s="61">
        <f t="shared" si="1"/>
        <v>466</v>
      </c>
      <c r="F36" s="122">
        <f>SUM(F37:F38)</f>
        <v>1521</v>
      </c>
      <c r="G36" s="122">
        <f>SUM(G37:G38)</f>
        <v>741</v>
      </c>
      <c r="H36" s="57">
        <f t="shared" si="2"/>
        <v>2.0526315789473686</v>
      </c>
      <c r="I36" s="61">
        <f t="shared" si="7"/>
        <v>780</v>
      </c>
      <c r="J36" s="57">
        <f t="shared" si="4"/>
        <v>0.70414201183431957</v>
      </c>
      <c r="K36" s="57">
        <f t="shared" si="5"/>
        <v>0.81646423751686914</v>
      </c>
      <c r="L36" s="60">
        <f t="shared" si="6"/>
        <v>-0.11232222568254957</v>
      </c>
    </row>
    <row r="37" spans="1:64" x14ac:dyDescent="0.4">
      <c r="A37" s="26" t="s">
        <v>154</v>
      </c>
      <c r="B37" s="158">
        <v>826</v>
      </c>
      <c r="C37" s="158">
        <v>376</v>
      </c>
      <c r="D37" s="34">
        <f t="shared" si="0"/>
        <v>2.1968085106382977</v>
      </c>
      <c r="E37" s="40">
        <f t="shared" si="1"/>
        <v>450</v>
      </c>
      <c r="F37" s="158">
        <v>1131</v>
      </c>
      <c r="G37" s="158">
        <v>390</v>
      </c>
      <c r="H37" s="34">
        <f t="shared" si="2"/>
        <v>2.9</v>
      </c>
      <c r="I37" s="40">
        <f t="shared" si="7"/>
        <v>741</v>
      </c>
      <c r="J37" s="34">
        <f t="shared" si="4"/>
        <v>0.73032714412024757</v>
      </c>
      <c r="K37" s="34">
        <f t="shared" si="5"/>
        <v>0.96410256410256412</v>
      </c>
      <c r="L37" s="47">
        <f t="shared" si="6"/>
        <v>-0.23377541998231655</v>
      </c>
    </row>
    <row r="38" spans="1:64" x14ac:dyDescent="0.4">
      <c r="A38" s="27" t="s">
        <v>153</v>
      </c>
      <c r="B38" s="154">
        <v>245</v>
      </c>
      <c r="C38" s="154">
        <v>229</v>
      </c>
      <c r="D38" s="24">
        <f t="shared" ref="D38:D60" si="8">+B38/C38</f>
        <v>1.0698689956331877</v>
      </c>
      <c r="E38" s="25">
        <f t="shared" ref="E38:E60" si="9">+B38-C38</f>
        <v>16</v>
      </c>
      <c r="F38" s="154">
        <v>390</v>
      </c>
      <c r="G38" s="154">
        <v>351</v>
      </c>
      <c r="H38" s="24">
        <f t="shared" si="2"/>
        <v>1.1111111111111112</v>
      </c>
      <c r="I38" s="25">
        <f t="shared" si="7"/>
        <v>39</v>
      </c>
      <c r="J38" s="24">
        <f t="shared" ref="J38:J60" si="10">+B38/F38</f>
        <v>0.62820512820512819</v>
      </c>
      <c r="K38" s="24">
        <f t="shared" ref="K38:K60" si="11">+C38/G38</f>
        <v>0.6524216524216524</v>
      </c>
      <c r="L38" s="23">
        <f t="shared" ref="L38:L60" si="12">+J38-K38</f>
        <v>-2.4216524216524205E-2</v>
      </c>
    </row>
    <row r="39" spans="1:64" s="18" customFormat="1" x14ac:dyDescent="0.4">
      <c r="A39" s="55" t="s">
        <v>96</v>
      </c>
      <c r="B39" s="121">
        <f>SUM(B40:B60)</f>
        <v>88932</v>
      </c>
      <c r="C39" s="121">
        <f>SUM(C40:C60)</f>
        <v>82795</v>
      </c>
      <c r="D39" s="54">
        <f t="shared" si="8"/>
        <v>1.0741228335044386</v>
      </c>
      <c r="E39" s="68">
        <f t="shared" si="9"/>
        <v>6137</v>
      </c>
      <c r="F39" s="121">
        <f>SUM(F40:F60)</f>
        <v>114696</v>
      </c>
      <c r="G39" s="121">
        <f>SUM(G40:G60)</f>
        <v>114804</v>
      </c>
      <c r="H39" s="54">
        <f t="shared" si="2"/>
        <v>0.99905926622765762</v>
      </c>
      <c r="I39" s="68">
        <f t="shared" si="7"/>
        <v>-108</v>
      </c>
      <c r="J39" s="54">
        <f t="shared" si="10"/>
        <v>0.77537141661435449</v>
      </c>
      <c r="K39" s="54">
        <f t="shared" si="11"/>
        <v>0.72118567297306713</v>
      </c>
      <c r="L39" s="63">
        <f t="shared" si="12"/>
        <v>5.4185743641287365E-2</v>
      </c>
    </row>
    <row r="40" spans="1:64" x14ac:dyDescent="0.4">
      <c r="A40" s="27" t="s">
        <v>83</v>
      </c>
      <c r="B40" s="162">
        <v>37523</v>
      </c>
      <c r="C40" s="162">
        <v>34875</v>
      </c>
      <c r="D40" s="28">
        <f t="shared" si="8"/>
        <v>1.0759283154121864</v>
      </c>
      <c r="E40" s="32">
        <f t="shared" si="9"/>
        <v>2648</v>
      </c>
      <c r="F40" s="162">
        <v>42741</v>
      </c>
      <c r="G40" s="154">
        <v>42170</v>
      </c>
      <c r="H40" s="31">
        <f t="shared" si="2"/>
        <v>1.0135404315864358</v>
      </c>
      <c r="I40" s="37">
        <f t="shared" si="7"/>
        <v>571</v>
      </c>
      <c r="J40" s="24">
        <f t="shared" si="10"/>
        <v>0.8779158185348962</v>
      </c>
      <c r="K40" s="24">
        <f t="shared" si="11"/>
        <v>0.8270097225515769</v>
      </c>
      <c r="L40" s="35">
        <f t="shared" si="12"/>
        <v>5.0906095983319299E-2</v>
      </c>
    </row>
    <row r="41" spans="1:64" x14ac:dyDescent="0.4">
      <c r="A41" s="27" t="s">
        <v>176</v>
      </c>
      <c r="B41" s="158">
        <v>1452</v>
      </c>
      <c r="C41" s="170">
        <v>0</v>
      </c>
      <c r="D41" s="34" t="e">
        <f t="shared" si="8"/>
        <v>#DIV/0!</v>
      </c>
      <c r="E41" s="32">
        <f t="shared" si="9"/>
        <v>1452</v>
      </c>
      <c r="F41" s="170">
        <v>2158</v>
      </c>
      <c r="G41" s="169">
        <v>0</v>
      </c>
      <c r="H41" s="39">
        <v>0</v>
      </c>
      <c r="I41" s="37">
        <f t="shared" si="7"/>
        <v>2158</v>
      </c>
      <c r="J41" s="24">
        <f t="shared" si="10"/>
        <v>0.67284522706209449</v>
      </c>
      <c r="K41" s="24" t="e">
        <f t="shared" si="11"/>
        <v>#DIV/0!</v>
      </c>
      <c r="L41" s="35" t="e">
        <f t="shared" si="12"/>
        <v>#DIV/0!</v>
      </c>
    </row>
    <row r="42" spans="1:64" x14ac:dyDescent="0.4">
      <c r="A42" s="27" t="s">
        <v>151</v>
      </c>
      <c r="B42" s="154">
        <v>3514</v>
      </c>
      <c r="C42" s="169">
        <v>4222</v>
      </c>
      <c r="D42" s="34">
        <f t="shared" si="8"/>
        <v>0.83230696352439604</v>
      </c>
      <c r="E42" s="32">
        <f t="shared" si="9"/>
        <v>-708</v>
      </c>
      <c r="F42" s="169">
        <v>4150</v>
      </c>
      <c r="G42" s="169">
        <v>5240</v>
      </c>
      <c r="H42" s="39">
        <f t="shared" ref="H42:H60" si="13">+F42/G42</f>
        <v>0.7919847328244275</v>
      </c>
      <c r="I42" s="37">
        <f t="shared" si="7"/>
        <v>-1090</v>
      </c>
      <c r="J42" s="24">
        <f t="shared" si="10"/>
        <v>0.84674698795180725</v>
      </c>
      <c r="K42" s="24">
        <f t="shared" si="11"/>
        <v>0.80572519083969463</v>
      </c>
      <c r="L42" s="35">
        <f t="shared" si="12"/>
        <v>4.1021797112112623E-2</v>
      </c>
    </row>
    <row r="43" spans="1:64" x14ac:dyDescent="0.4">
      <c r="A43" s="33" t="s">
        <v>215</v>
      </c>
      <c r="B43" s="154">
        <v>8000</v>
      </c>
      <c r="C43" s="169">
        <v>7823</v>
      </c>
      <c r="D43" s="36">
        <f t="shared" si="8"/>
        <v>1.0226255912054198</v>
      </c>
      <c r="E43" s="37">
        <f t="shared" si="9"/>
        <v>177</v>
      </c>
      <c r="F43" s="172">
        <v>12350</v>
      </c>
      <c r="G43" s="172">
        <v>10660</v>
      </c>
      <c r="H43" s="39">
        <f t="shared" si="13"/>
        <v>1.1585365853658536</v>
      </c>
      <c r="I43" s="42">
        <f t="shared" si="7"/>
        <v>1690</v>
      </c>
      <c r="J43" s="36">
        <f t="shared" si="10"/>
        <v>0.64777327935222673</v>
      </c>
      <c r="K43" s="36">
        <f t="shared" si="11"/>
        <v>0.73386491557223266</v>
      </c>
      <c r="L43" s="44">
        <f t="shared" si="12"/>
        <v>-8.6091636220005929E-2</v>
      </c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</row>
    <row r="44" spans="1:64" s="43" customFormat="1" x14ac:dyDescent="0.4">
      <c r="A44" s="33" t="s">
        <v>149</v>
      </c>
      <c r="B44" s="170">
        <v>6269</v>
      </c>
      <c r="C44" s="171">
        <v>4161</v>
      </c>
      <c r="D44" s="36">
        <f t="shared" si="8"/>
        <v>1.5066089882239846</v>
      </c>
      <c r="E44" s="37">
        <f t="shared" si="9"/>
        <v>2108</v>
      </c>
      <c r="F44" s="169">
        <v>7240</v>
      </c>
      <c r="G44" s="169">
        <v>6610</v>
      </c>
      <c r="H44" s="39">
        <f t="shared" si="13"/>
        <v>1.0953101361573374</v>
      </c>
      <c r="I44" s="42">
        <f t="shared" si="7"/>
        <v>630</v>
      </c>
      <c r="J44" s="36">
        <f t="shared" si="10"/>
        <v>0.86588397790055249</v>
      </c>
      <c r="K44" s="45">
        <f t="shared" si="11"/>
        <v>0.62950075642965209</v>
      </c>
      <c r="L44" s="44">
        <f t="shared" si="12"/>
        <v>0.23638322147090041</v>
      </c>
    </row>
    <row r="45" spans="1:64" x14ac:dyDescent="0.4">
      <c r="A45" s="27" t="s">
        <v>81</v>
      </c>
      <c r="B45" s="158">
        <v>14200</v>
      </c>
      <c r="C45" s="169">
        <v>10847</v>
      </c>
      <c r="D45" s="38">
        <f t="shared" si="8"/>
        <v>1.3091177284041671</v>
      </c>
      <c r="E45" s="41">
        <f t="shared" si="9"/>
        <v>3353</v>
      </c>
      <c r="F45" s="170">
        <v>21199</v>
      </c>
      <c r="G45" s="170">
        <v>17254</v>
      </c>
      <c r="H45" s="36">
        <f t="shared" si="13"/>
        <v>1.2286426335922105</v>
      </c>
      <c r="I45" s="37">
        <f t="shared" si="7"/>
        <v>3945</v>
      </c>
      <c r="J45" s="38">
        <f t="shared" si="10"/>
        <v>0.66984291711873201</v>
      </c>
      <c r="K45" s="36">
        <f t="shared" si="11"/>
        <v>0.62866581662223253</v>
      </c>
      <c r="L45" s="35">
        <f t="shared" si="12"/>
        <v>4.1177100496499475E-2</v>
      </c>
    </row>
    <row r="46" spans="1:64" x14ac:dyDescent="0.4">
      <c r="A46" s="27" t="s">
        <v>82</v>
      </c>
      <c r="B46" s="154">
        <v>7556</v>
      </c>
      <c r="C46" s="169">
        <v>5942</v>
      </c>
      <c r="D46" s="38">
        <f t="shared" si="8"/>
        <v>1.2716257152473915</v>
      </c>
      <c r="E46" s="42">
        <f t="shared" si="9"/>
        <v>1614</v>
      </c>
      <c r="F46" s="169">
        <v>9960</v>
      </c>
      <c r="G46" s="169">
        <v>10030</v>
      </c>
      <c r="H46" s="36">
        <f t="shared" si="13"/>
        <v>0.99302093718843465</v>
      </c>
      <c r="I46" s="37">
        <f t="shared" si="7"/>
        <v>-70</v>
      </c>
      <c r="J46" s="36">
        <f t="shared" si="10"/>
        <v>0.75863453815261039</v>
      </c>
      <c r="K46" s="36">
        <f t="shared" si="11"/>
        <v>0.59242273180458627</v>
      </c>
      <c r="L46" s="35">
        <f t="shared" si="12"/>
        <v>0.16621180634802413</v>
      </c>
    </row>
    <row r="47" spans="1:64" x14ac:dyDescent="0.4">
      <c r="A47" s="27" t="s">
        <v>80</v>
      </c>
      <c r="B47" s="216">
        <v>2076</v>
      </c>
      <c r="C47" s="154">
        <v>1844</v>
      </c>
      <c r="D47" s="38">
        <f t="shared" si="8"/>
        <v>1.1258134490238612</v>
      </c>
      <c r="E47" s="37">
        <f t="shared" si="9"/>
        <v>232</v>
      </c>
      <c r="F47" s="169">
        <v>2511</v>
      </c>
      <c r="G47" s="169">
        <v>2790</v>
      </c>
      <c r="H47" s="31">
        <f t="shared" si="13"/>
        <v>0.9</v>
      </c>
      <c r="I47" s="25">
        <f t="shared" si="7"/>
        <v>-279</v>
      </c>
      <c r="J47" s="24">
        <f t="shared" si="10"/>
        <v>0.82676224611708482</v>
      </c>
      <c r="K47" s="36">
        <f t="shared" si="11"/>
        <v>0.66093189964157706</v>
      </c>
      <c r="L47" s="35">
        <f t="shared" si="12"/>
        <v>0.16583034647550776</v>
      </c>
    </row>
    <row r="48" spans="1:64" x14ac:dyDescent="0.4">
      <c r="A48" s="27" t="s">
        <v>148</v>
      </c>
      <c r="B48" s="180">
        <v>0</v>
      </c>
      <c r="C48" s="158">
        <v>0</v>
      </c>
      <c r="D48" s="34" t="e">
        <f t="shared" si="8"/>
        <v>#DIV/0!</v>
      </c>
      <c r="E48" s="32">
        <f t="shared" si="9"/>
        <v>0</v>
      </c>
      <c r="F48" s="154">
        <v>0</v>
      </c>
      <c r="G48" s="169">
        <v>0</v>
      </c>
      <c r="H48" s="31" t="e">
        <f t="shared" si="13"/>
        <v>#DIV/0!</v>
      </c>
      <c r="I48" s="25">
        <f t="shared" si="7"/>
        <v>0</v>
      </c>
      <c r="J48" s="24" t="e">
        <f t="shared" si="10"/>
        <v>#DIV/0!</v>
      </c>
      <c r="K48" s="24" t="e">
        <f t="shared" si="11"/>
        <v>#DIV/0!</v>
      </c>
      <c r="L48" s="23" t="e">
        <f t="shared" si="12"/>
        <v>#DIV/0!</v>
      </c>
    </row>
    <row r="49" spans="1:12" x14ac:dyDescent="0.4">
      <c r="A49" s="27" t="s">
        <v>79</v>
      </c>
      <c r="B49" s="154">
        <v>2613</v>
      </c>
      <c r="C49" s="154">
        <v>2532</v>
      </c>
      <c r="D49" s="34">
        <f t="shared" si="8"/>
        <v>1.0319905213270142</v>
      </c>
      <c r="E49" s="32">
        <f t="shared" si="9"/>
        <v>81</v>
      </c>
      <c r="F49" s="154">
        <v>2790</v>
      </c>
      <c r="G49" s="154">
        <v>2790</v>
      </c>
      <c r="H49" s="31">
        <f t="shared" si="13"/>
        <v>1</v>
      </c>
      <c r="I49" s="25">
        <f t="shared" si="7"/>
        <v>0</v>
      </c>
      <c r="J49" s="24">
        <f t="shared" si="10"/>
        <v>0.9365591397849462</v>
      </c>
      <c r="K49" s="24">
        <f t="shared" si="11"/>
        <v>0.90752688172043006</v>
      </c>
      <c r="L49" s="23">
        <f t="shared" si="12"/>
        <v>2.9032258064516148E-2</v>
      </c>
    </row>
    <row r="50" spans="1:12" x14ac:dyDescent="0.4">
      <c r="A50" s="33" t="s">
        <v>78</v>
      </c>
      <c r="B50" s="156">
        <v>1454</v>
      </c>
      <c r="C50" s="156">
        <v>1087</v>
      </c>
      <c r="D50" s="34">
        <f t="shared" si="8"/>
        <v>1.3376264949402024</v>
      </c>
      <c r="E50" s="32">
        <f t="shared" si="9"/>
        <v>367</v>
      </c>
      <c r="F50" s="156">
        <v>2790</v>
      </c>
      <c r="G50" s="156">
        <v>2790</v>
      </c>
      <c r="H50" s="31">
        <f t="shared" si="13"/>
        <v>1</v>
      </c>
      <c r="I50" s="25">
        <f t="shared" si="7"/>
        <v>0</v>
      </c>
      <c r="J50" s="24">
        <f t="shared" si="10"/>
        <v>0.52114695340501793</v>
      </c>
      <c r="K50" s="31">
        <f t="shared" si="11"/>
        <v>0.38960573476702509</v>
      </c>
      <c r="L50" s="30">
        <f t="shared" si="12"/>
        <v>0.13154121863799284</v>
      </c>
    </row>
    <row r="51" spans="1:12" x14ac:dyDescent="0.4">
      <c r="A51" s="27" t="s">
        <v>95</v>
      </c>
      <c r="B51" s="154">
        <v>0</v>
      </c>
      <c r="C51" s="154">
        <v>673</v>
      </c>
      <c r="D51" s="34">
        <f t="shared" si="8"/>
        <v>0</v>
      </c>
      <c r="E51" s="25">
        <f t="shared" si="9"/>
        <v>-673</v>
      </c>
      <c r="F51" s="154">
        <v>0</v>
      </c>
      <c r="G51" s="154">
        <v>1660</v>
      </c>
      <c r="H51" s="31">
        <f t="shared" si="13"/>
        <v>0</v>
      </c>
      <c r="I51" s="25">
        <f t="shared" si="7"/>
        <v>-1660</v>
      </c>
      <c r="J51" s="24" t="e">
        <f t="shared" si="10"/>
        <v>#DIV/0!</v>
      </c>
      <c r="K51" s="24">
        <f t="shared" si="11"/>
        <v>0.40542168674698797</v>
      </c>
      <c r="L51" s="23" t="e">
        <f t="shared" si="12"/>
        <v>#DIV/0!</v>
      </c>
    </row>
    <row r="52" spans="1:12" x14ac:dyDescent="0.4">
      <c r="A52" s="27" t="s">
        <v>94</v>
      </c>
      <c r="B52" s="154">
        <v>0</v>
      </c>
      <c r="C52" s="154">
        <v>0</v>
      </c>
      <c r="D52" s="34" t="e">
        <f t="shared" si="8"/>
        <v>#DIV/0!</v>
      </c>
      <c r="E52" s="25">
        <f t="shared" si="9"/>
        <v>0</v>
      </c>
      <c r="F52" s="154">
        <v>0</v>
      </c>
      <c r="G52" s="154">
        <v>0</v>
      </c>
      <c r="H52" s="24" t="e">
        <f t="shared" si="13"/>
        <v>#DIV/0!</v>
      </c>
      <c r="I52" s="25">
        <f t="shared" si="7"/>
        <v>0</v>
      </c>
      <c r="J52" s="24" t="e">
        <f t="shared" si="10"/>
        <v>#DIV/0!</v>
      </c>
      <c r="K52" s="24" t="e">
        <f t="shared" si="11"/>
        <v>#DIV/0!</v>
      </c>
      <c r="L52" s="23" t="e">
        <f t="shared" si="12"/>
        <v>#DIV/0!</v>
      </c>
    </row>
    <row r="53" spans="1:12" x14ac:dyDescent="0.4">
      <c r="A53" s="27" t="s">
        <v>75</v>
      </c>
      <c r="B53" s="154">
        <v>2605</v>
      </c>
      <c r="C53" s="154">
        <v>2043</v>
      </c>
      <c r="D53" s="34">
        <f t="shared" si="8"/>
        <v>1.2750856583455703</v>
      </c>
      <c r="E53" s="25">
        <f t="shared" si="9"/>
        <v>562</v>
      </c>
      <c r="F53" s="154">
        <v>3887</v>
      </c>
      <c r="G53" s="154">
        <v>3850</v>
      </c>
      <c r="H53" s="24">
        <f t="shared" si="13"/>
        <v>1.0096103896103896</v>
      </c>
      <c r="I53" s="25">
        <f t="shared" si="7"/>
        <v>37</v>
      </c>
      <c r="J53" s="24">
        <f t="shared" si="10"/>
        <v>0.67018266014921535</v>
      </c>
      <c r="K53" s="24">
        <f t="shared" si="11"/>
        <v>0.5306493506493507</v>
      </c>
      <c r="L53" s="23">
        <f t="shared" si="12"/>
        <v>0.13953330949986464</v>
      </c>
    </row>
    <row r="54" spans="1:12" x14ac:dyDescent="0.4">
      <c r="A54" s="27" t="s">
        <v>77</v>
      </c>
      <c r="B54" s="154">
        <v>768</v>
      </c>
      <c r="C54" s="154">
        <v>675</v>
      </c>
      <c r="D54" s="34">
        <f t="shared" si="8"/>
        <v>1.1377777777777778</v>
      </c>
      <c r="E54" s="25">
        <f t="shared" si="9"/>
        <v>93</v>
      </c>
      <c r="F54" s="154">
        <v>1260</v>
      </c>
      <c r="G54" s="154">
        <v>1330</v>
      </c>
      <c r="H54" s="24">
        <f t="shared" si="13"/>
        <v>0.94736842105263153</v>
      </c>
      <c r="I54" s="25">
        <f t="shared" si="7"/>
        <v>-70</v>
      </c>
      <c r="J54" s="24">
        <f t="shared" si="10"/>
        <v>0.60952380952380958</v>
      </c>
      <c r="K54" s="24">
        <f t="shared" si="11"/>
        <v>0.50751879699248126</v>
      </c>
      <c r="L54" s="23">
        <f t="shared" si="12"/>
        <v>0.10200501253132832</v>
      </c>
    </row>
    <row r="55" spans="1:12" x14ac:dyDescent="0.4">
      <c r="A55" s="27" t="s">
        <v>76</v>
      </c>
      <c r="B55" s="154">
        <v>902</v>
      </c>
      <c r="C55" s="154">
        <v>810</v>
      </c>
      <c r="D55" s="34">
        <f t="shared" si="8"/>
        <v>1.1135802469135803</v>
      </c>
      <c r="E55" s="25">
        <f t="shared" si="9"/>
        <v>92</v>
      </c>
      <c r="F55" s="154">
        <v>1660</v>
      </c>
      <c r="G55" s="154">
        <v>1260</v>
      </c>
      <c r="H55" s="24">
        <f t="shared" si="13"/>
        <v>1.3174603174603174</v>
      </c>
      <c r="I55" s="25">
        <f t="shared" si="7"/>
        <v>400</v>
      </c>
      <c r="J55" s="24">
        <f t="shared" si="10"/>
        <v>0.54337349397590362</v>
      </c>
      <c r="K55" s="24">
        <f t="shared" si="11"/>
        <v>0.6428571428571429</v>
      </c>
      <c r="L55" s="23">
        <f t="shared" si="12"/>
        <v>-9.9483648881239284E-2</v>
      </c>
    </row>
    <row r="56" spans="1:12" x14ac:dyDescent="0.4">
      <c r="A56" s="27" t="s">
        <v>146</v>
      </c>
      <c r="B56" s="154">
        <v>0</v>
      </c>
      <c r="C56" s="154">
        <v>747</v>
      </c>
      <c r="D56" s="34">
        <f t="shared" si="8"/>
        <v>0</v>
      </c>
      <c r="E56" s="25">
        <f t="shared" si="9"/>
        <v>-747</v>
      </c>
      <c r="F56" s="154">
        <v>0</v>
      </c>
      <c r="G56" s="154">
        <v>1260</v>
      </c>
      <c r="H56" s="24">
        <f t="shared" si="13"/>
        <v>0</v>
      </c>
      <c r="I56" s="25">
        <f t="shared" si="7"/>
        <v>-1260</v>
      </c>
      <c r="J56" s="24" t="e">
        <f t="shared" si="10"/>
        <v>#DIV/0!</v>
      </c>
      <c r="K56" s="24">
        <f t="shared" si="11"/>
        <v>0.59285714285714286</v>
      </c>
      <c r="L56" s="23" t="e">
        <f t="shared" si="12"/>
        <v>#DIV/0!</v>
      </c>
    </row>
    <row r="57" spans="1:12" x14ac:dyDescent="0.4">
      <c r="A57" s="27" t="s">
        <v>145</v>
      </c>
      <c r="B57" s="154">
        <v>0</v>
      </c>
      <c r="C57" s="154">
        <v>922</v>
      </c>
      <c r="D57" s="34">
        <f t="shared" si="8"/>
        <v>0</v>
      </c>
      <c r="E57" s="25">
        <f t="shared" si="9"/>
        <v>-922</v>
      </c>
      <c r="F57" s="154">
        <v>0</v>
      </c>
      <c r="G57" s="154">
        <v>1260</v>
      </c>
      <c r="H57" s="24">
        <f t="shared" si="13"/>
        <v>0</v>
      </c>
      <c r="I57" s="25">
        <f t="shared" si="7"/>
        <v>-1260</v>
      </c>
      <c r="J57" s="24" t="e">
        <f t="shared" si="10"/>
        <v>#DIV/0!</v>
      </c>
      <c r="K57" s="24">
        <f t="shared" si="11"/>
        <v>0.7317460317460317</v>
      </c>
      <c r="L57" s="23" t="e">
        <f t="shared" si="12"/>
        <v>#DIV/0!</v>
      </c>
    </row>
    <row r="58" spans="1:12" x14ac:dyDescent="0.4">
      <c r="A58" s="27" t="s">
        <v>144</v>
      </c>
      <c r="B58" s="154">
        <v>0</v>
      </c>
      <c r="C58" s="154">
        <v>1190</v>
      </c>
      <c r="D58" s="34">
        <f t="shared" si="8"/>
        <v>0</v>
      </c>
      <c r="E58" s="25">
        <f t="shared" si="9"/>
        <v>-1190</v>
      </c>
      <c r="F58" s="154">
        <v>0</v>
      </c>
      <c r="G58" s="154">
        <v>1330</v>
      </c>
      <c r="H58" s="24">
        <f t="shared" si="13"/>
        <v>0</v>
      </c>
      <c r="I58" s="25">
        <f t="shared" si="7"/>
        <v>-1330</v>
      </c>
      <c r="J58" s="24" t="e">
        <f t="shared" si="10"/>
        <v>#DIV/0!</v>
      </c>
      <c r="K58" s="24">
        <f t="shared" si="11"/>
        <v>0.89473684210526316</v>
      </c>
      <c r="L58" s="23" t="e">
        <f t="shared" si="12"/>
        <v>#DIV/0!</v>
      </c>
    </row>
    <row r="59" spans="1:12" x14ac:dyDescent="0.4">
      <c r="A59" s="27" t="s">
        <v>143</v>
      </c>
      <c r="B59" s="154">
        <v>0</v>
      </c>
      <c r="C59" s="154">
        <v>1185</v>
      </c>
      <c r="D59" s="34">
        <f t="shared" si="8"/>
        <v>0</v>
      </c>
      <c r="E59" s="25">
        <f t="shared" si="9"/>
        <v>-1185</v>
      </c>
      <c r="F59" s="154">
        <v>0</v>
      </c>
      <c r="G59" s="154">
        <v>1260</v>
      </c>
      <c r="H59" s="24">
        <f t="shared" si="13"/>
        <v>0</v>
      </c>
      <c r="I59" s="25">
        <f t="shared" si="7"/>
        <v>-1260</v>
      </c>
      <c r="J59" s="24" t="e">
        <f t="shared" si="10"/>
        <v>#DIV/0!</v>
      </c>
      <c r="K59" s="24">
        <f t="shared" si="11"/>
        <v>0.94047619047619047</v>
      </c>
      <c r="L59" s="23" t="e">
        <f t="shared" si="12"/>
        <v>#DIV/0!</v>
      </c>
    </row>
    <row r="60" spans="1:12" x14ac:dyDescent="0.4">
      <c r="A60" s="22" t="s">
        <v>142</v>
      </c>
      <c r="B60" s="179">
        <v>0</v>
      </c>
      <c r="C60" s="179">
        <v>1217</v>
      </c>
      <c r="D60" s="215">
        <f t="shared" si="8"/>
        <v>0</v>
      </c>
      <c r="E60" s="21">
        <f t="shared" si="9"/>
        <v>-1217</v>
      </c>
      <c r="F60" s="179">
        <v>0</v>
      </c>
      <c r="G60" s="179">
        <v>1260</v>
      </c>
      <c r="H60" s="20">
        <f t="shared" si="13"/>
        <v>0</v>
      </c>
      <c r="I60" s="21">
        <f t="shared" si="7"/>
        <v>-1260</v>
      </c>
      <c r="J60" s="20" t="e">
        <f t="shared" si="10"/>
        <v>#DIV/0!</v>
      </c>
      <c r="K60" s="20">
        <f t="shared" si="11"/>
        <v>0.96587301587301588</v>
      </c>
      <c r="L60" s="214" t="e">
        <f t="shared" si="12"/>
        <v>#DIV/0!</v>
      </c>
    </row>
    <row r="61" spans="1:12" x14ac:dyDescent="0.4">
      <c r="A61" s="55" t="s">
        <v>93</v>
      </c>
      <c r="B61" s="120"/>
      <c r="C61" s="120"/>
      <c r="D61" s="118"/>
      <c r="E61" s="119"/>
      <c r="F61" s="120"/>
      <c r="G61" s="120"/>
      <c r="H61" s="118"/>
      <c r="I61" s="119"/>
      <c r="J61" s="118"/>
      <c r="K61" s="118"/>
      <c r="L61" s="117"/>
    </row>
    <row r="62" spans="1:12" x14ac:dyDescent="0.4">
      <c r="A62" s="99" t="s">
        <v>209</v>
      </c>
      <c r="B62" s="168"/>
      <c r="C62" s="167"/>
      <c r="D62" s="116"/>
      <c r="E62" s="115"/>
      <c r="F62" s="168"/>
      <c r="G62" s="167"/>
      <c r="H62" s="116"/>
      <c r="I62" s="115"/>
      <c r="J62" s="114"/>
      <c r="K62" s="114"/>
      <c r="L62" s="113"/>
    </row>
    <row r="63" spans="1:12" x14ac:dyDescent="0.4">
      <c r="A63" s="22" t="s">
        <v>208</v>
      </c>
      <c r="B63" s="166"/>
      <c r="C63" s="165"/>
      <c r="D63" s="112"/>
      <c r="E63" s="111"/>
      <c r="F63" s="166"/>
      <c r="G63" s="165"/>
      <c r="H63" s="112"/>
      <c r="I63" s="111"/>
      <c r="J63" s="110"/>
      <c r="K63" s="110"/>
      <c r="L63" s="109"/>
    </row>
    <row r="64" spans="1:12" x14ac:dyDescent="0.4">
      <c r="C64" s="16"/>
      <c r="E64" s="17"/>
      <c r="G64" s="16"/>
      <c r="I64" s="17"/>
      <c r="K64" s="16"/>
    </row>
    <row r="65" spans="3:11" x14ac:dyDescent="0.4">
      <c r="C65" s="16"/>
      <c r="E65" s="17"/>
      <c r="G65" s="16"/>
      <c r="I65" s="17"/>
      <c r="K65" s="16"/>
    </row>
    <row r="66" spans="3:11" x14ac:dyDescent="0.4">
      <c r="C66" s="16"/>
      <c r="E66" s="17"/>
      <c r="G66" s="16"/>
      <c r="I66" s="17"/>
      <c r="K66" s="16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9'!A1" display="'h19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2007年9月上旬航空旅客輸送実績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66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9" bestFit="1" customWidth="1"/>
    <col min="2" max="3" width="11.25" style="50" customWidth="1"/>
    <col min="4" max="5" width="11.25" style="19" customWidth="1"/>
    <col min="6" max="7" width="11.25" style="50" customWidth="1"/>
    <col min="8" max="9" width="11.25" style="19" customWidth="1"/>
    <col min="10" max="11" width="11.25" style="50" customWidth="1"/>
    <col min="12" max="12" width="11.25" style="19" customWidth="1"/>
    <col min="13" max="13" width="9" style="19" bestFit="1" customWidth="1"/>
    <col min="14" max="14" width="6.5" style="19" bestFit="1" customWidth="1"/>
    <col min="15" max="16384" width="15.75" style="19"/>
  </cols>
  <sheetData>
    <row r="1" spans="1:46" s="1" customFormat="1" ht="17.25" customHeight="1" x14ac:dyDescent="0.4">
      <c r="A1" s="266" t="str">
        <f>'h19'!A1</f>
        <v>平成19年度</v>
      </c>
      <c r="B1" s="267"/>
      <c r="C1" s="267"/>
      <c r="D1" s="267"/>
      <c r="E1" s="268" t="str">
        <f ca="1">RIGHT(CELL("filename",$A$1),LEN(CELL("filename",$A$1))-FIND("]",CELL("filename",$A$1)))</f>
        <v>９月(中旬)</v>
      </c>
      <c r="F1" s="269" t="s">
        <v>70</v>
      </c>
      <c r="G1" s="270"/>
      <c r="H1" s="270"/>
      <c r="I1" s="271"/>
      <c r="J1" s="270"/>
      <c r="K1" s="270"/>
      <c r="L1" s="271"/>
      <c r="M1" s="258"/>
      <c r="N1" s="258"/>
      <c r="O1" s="258"/>
      <c r="P1" s="258"/>
      <c r="Q1" s="258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</row>
    <row r="2" spans="1:46" x14ac:dyDescent="0.4">
      <c r="A2" s="240"/>
      <c r="B2" s="260" t="s">
        <v>89</v>
      </c>
      <c r="C2" s="261"/>
      <c r="D2" s="261"/>
      <c r="E2" s="262"/>
      <c r="F2" s="260" t="s">
        <v>175</v>
      </c>
      <c r="G2" s="261"/>
      <c r="H2" s="261"/>
      <c r="I2" s="262"/>
      <c r="J2" s="260" t="s">
        <v>174</v>
      </c>
      <c r="K2" s="261"/>
      <c r="L2" s="262"/>
    </row>
    <row r="3" spans="1:46" x14ac:dyDescent="0.4">
      <c r="A3" s="232"/>
      <c r="B3" s="235"/>
      <c r="C3" s="236"/>
      <c r="D3" s="236"/>
      <c r="E3" s="237"/>
      <c r="F3" s="235"/>
      <c r="G3" s="236"/>
      <c r="H3" s="236"/>
      <c r="I3" s="237"/>
      <c r="J3" s="235"/>
      <c r="K3" s="236"/>
      <c r="L3" s="237"/>
    </row>
    <row r="4" spans="1:46" x14ac:dyDescent="0.4">
      <c r="A4" s="232"/>
      <c r="B4" s="241" t="s">
        <v>116</v>
      </c>
      <c r="C4" s="241" t="s">
        <v>224</v>
      </c>
      <c r="D4" s="232" t="s">
        <v>88</v>
      </c>
      <c r="E4" s="232"/>
      <c r="F4" s="238" t="str">
        <f>+B4</f>
        <v>(07'9/11～20)</v>
      </c>
      <c r="G4" s="238" t="str">
        <f>+C4</f>
        <v>(06'9/11～20)</v>
      </c>
      <c r="H4" s="232" t="s">
        <v>88</v>
      </c>
      <c r="I4" s="232"/>
      <c r="J4" s="238" t="str">
        <f>+B4</f>
        <v>(07'9/11～20)</v>
      </c>
      <c r="K4" s="238" t="str">
        <f>+C4</f>
        <v>(06'9/11～20)</v>
      </c>
      <c r="L4" s="239" t="s">
        <v>86</v>
      </c>
    </row>
    <row r="5" spans="1:46" s="53" customFormat="1" x14ac:dyDescent="0.4">
      <c r="A5" s="232"/>
      <c r="B5" s="241"/>
      <c r="C5" s="241"/>
      <c r="D5" s="108" t="s">
        <v>87</v>
      </c>
      <c r="E5" s="108" t="s">
        <v>86</v>
      </c>
      <c r="F5" s="238"/>
      <c r="G5" s="238"/>
      <c r="H5" s="108" t="s">
        <v>87</v>
      </c>
      <c r="I5" s="108" t="s">
        <v>86</v>
      </c>
      <c r="J5" s="238"/>
      <c r="K5" s="238"/>
      <c r="L5" s="240"/>
    </row>
    <row r="6" spans="1:46" s="46" customFormat="1" x14ac:dyDescent="0.4">
      <c r="A6" s="55" t="s">
        <v>97</v>
      </c>
      <c r="B6" s="100">
        <f>+B7+B39+B61</f>
        <v>186666</v>
      </c>
      <c r="C6" s="100">
        <f>+C7+C39+C61</f>
        <v>186453</v>
      </c>
      <c r="D6" s="64">
        <f t="shared" ref="D6:D37" si="0">+B6/C6</f>
        <v>1.001142379044585</v>
      </c>
      <c r="E6" s="65">
        <f t="shared" ref="E6:E37" si="1">+B6-C6</f>
        <v>213</v>
      </c>
      <c r="F6" s="100">
        <f>+F7+F39+F61</f>
        <v>230057</v>
      </c>
      <c r="G6" s="100">
        <f>+G7+G39+G61</f>
        <v>234037</v>
      </c>
      <c r="H6" s="64">
        <f t="shared" ref="H6:H37" si="2">+F6/G6</f>
        <v>0.98299414195191359</v>
      </c>
      <c r="I6" s="65">
        <f t="shared" ref="I6:I37" si="3">+F6-G6</f>
        <v>-3980</v>
      </c>
      <c r="J6" s="64">
        <f t="shared" ref="J6:J37" si="4">+B6/F6</f>
        <v>0.81139022068443911</v>
      </c>
      <c r="K6" s="64">
        <f t="shared" ref="K6:K37" si="5">+C6/G6</f>
        <v>0.79668172126629555</v>
      </c>
      <c r="L6" s="78">
        <f t="shared" ref="L6:L37" si="6">+J6-K6</f>
        <v>1.4708499418143561E-2</v>
      </c>
    </row>
    <row r="7" spans="1:46" s="46" customFormat="1" x14ac:dyDescent="0.4">
      <c r="A7" s="55" t="s">
        <v>85</v>
      </c>
      <c r="B7" s="100">
        <f>+B8+B18+B36</f>
        <v>94503</v>
      </c>
      <c r="C7" s="100">
        <f>+C8+C18+C36</f>
        <v>98203</v>
      </c>
      <c r="D7" s="64">
        <f t="shared" si="0"/>
        <v>0.96232294329093815</v>
      </c>
      <c r="E7" s="65">
        <f t="shared" si="1"/>
        <v>-3700</v>
      </c>
      <c r="F7" s="100">
        <f>+F8+F18+F36</f>
        <v>116924</v>
      </c>
      <c r="G7" s="100">
        <f>+G8+G18+G36</f>
        <v>121291</v>
      </c>
      <c r="H7" s="64">
        <f t="shared" si="2"/>
        <v>0.9639956798113628</v>
      </c>
      <c r="I7" s="65">
        <f t="shared" si="3"/>
        <v>-4367</v>
      </c>
      <c r="J7" s="64">
        <f t="shared" si="4"/>
        <v>0.80824296123977968</v>
      </c>
      <c r="K7" s="64">
        <f t="shared" si="5"/>
        <v>0.80964787164752539</v>
      </c>
      <c r="L7" s="78">
        <f t="shared" si="6"/>
        <v>-1.4049104077457075E-3</v>
      </c>
    </row>
    <row r="8" spans="1:46" x14ac:dyDescent="0.4">
      <c r="A8" s="89" t="s">
        <v>92</v>
      </c>
      <c r="B8" s="106">
        <f>SUM(B9:B17)</f>
        <v>78436</v>
      </c>
      <c r="C8" s="106">
        <f>SUM(C9:C17)</f>
        <v>82734</v>
      </c>
      <c r="D8" s="76">
        <f t="shared" si="0"/>
        <v>0.94805037832088379</v>
      </c>
      <c r="E8" s="62">
        <f t="shared" si="1"/>
        <v>-4298</v>
      </c>
      <c r="F8" s="106">
        <f>SUM(F9:F17)</f>
        <v>95317</v>
      </c>
      <c r="G8" s="106">
        <f>SUM(G9:G17)</f>
        <v>100959</v>
      </c>
      <c r="H8" s="76">
        <f t="shared" si="2"/>
        <v>0.94411592824810076</v>
      </c>
      <c r="I8" s="62">
        <f t="shared" si="3"/>
        <v>-5642</v>
      </c>
      <c r="J8" s="76">
        <f t="shared" si="4"/>
        <v>0.82289623047305305</v>
      </c>
      <c r="K8" s="76">
        <f t="shared" si="5"/>
        <v>0.81948117552669897</v>
      </c>
      <c r="L8" s="75">
        <f t="shared" si="6"/>
        <v>3.4150549463540791E-3</v>
      </c>
    </row>
    <row r="9" spans="1:46" x14ac:dyDescent="0.4">
      <c r="A9" s="26" t="s">
        <v>83</v>
      </c>
      <c r="B9" s="163">
        <v>49349</v>
      </c>
      <c r="C9" s="163">
        <v>50767</v>
      </c>
      <c r="D9" s="70">
        <f t="shared" si="0"/>
        <v>0.97206846967518268</v>
      </c>
      <c r="E9" s="71">
        <f t="shared" si="1"/>
        <v>-1418</v>
      </c>
      <c r="F9" s="163">
        <v>58650</v>
      </c>
      <c r="G9" s="163">
        <v>57006</v>
      </c>
      <c r="H9" s="70">
        <f t="shared" si="2"/>
        <v>1.0288390695716241</v>
      </c>
      <c r="I9" s="71">
        <f t="shared" si="3"/>
        <v>1644</v>
      </c>
      <c r="J9" s="70">
        <f t="shared" si="4"/>
        <v>0.84141517476555838</v>
      </c>
      <c r="K9" s="70">
        <f t="shared" si="5"/>
        <v>0.89055538013542435</v>
      </c>
      <c r="L9" s="69">
        <f t="shared" si="6"/>
        <v>-4.9140205369865964E-2</v>
      </c>
    </row>
    <row r="10" spans="1:46" x14ac:dyDescent="0.4">
      <c r="A10" s="27" t="s">
        <v>84</v>
      </c>
      <c r="B10" s="163">
        <v>4463</v>
      </c>
      <c r="C10" s="163">
        <v>3702</v>
      </c>
      <c r="D10" s="72">
        <f t="shared" si="0"/>
        <v>1.2055645596974609</v>
      </c>
      <c r="E10" s="59">
        <f t="shared" si="1"/>
        <v>761</v>
      </c>
      <c r="F10" s="163">
        <v>5000</v>
      </c>
      <c r="G10" s="163">
        <v>4064</v>
      </c>
      <c r="H10" s="72">
        <f t="shared" si="2"/>
        <v>1.2303149606299213</v>
      </c>
      <c r="I10" s="59">
        <f t="shared" si="3"/>
        <v>936</v>
      </c>
      <c r="J10" s="72">
        <f t="shared" si="4"/>
        <v>0.89259999999999995</v>
      </c>
      <c r="K10" s="72">
        <f t="shared" si="5"/>
        <v>0.91092519685039375</v>
      </c>
      <c r="L10" s="77">
        <f t="shared" si="6"/>
        <v>-1.8325196850393799E-2</v>
      </c>
    </row>
    <row r="11" spans="1:46" x14ac:dyDescent="0.4">
      <c r="A11" s="27" t="s">
        <v>215</v>
      </c>
      <c r="B11" s="163">
        <v>9593</v>
      </c>
      <c r="C11" s="163">
        <v>4879</v>
      </c>
      <c r="D11" s="72">
        <f t="shared" si="0"/>
        <v>1.9661815945890551</v>
      </c>
      <c r="E11" s="59">
        <f t="shared" si="1"/>
        <v>4714</v>
      </c>
      <c r="F11" s="163">
        <v>11161</v>
      </c>
      <c r="G11" s="163">
        <v>5220</v>
      </c>
      <c r="H11" s="72">
        <f t="shared" si="2"/>
        <v>2.1381226053639848</v>
      </c>
      <c r="I11" s="59">
        <f t="shared" si="3"/>
        <v>5941</v>
      </c>
      <c r="J11" s="72">
        <f t="shared" si="4"/>
        <v>0.85951079652360896</v>
      </c>
      <c r="K11" s="72">
        <f t="shared" si="5"/>
        <v>0.93467432950191576</v>
      </c>
      <c r="L11" s="77">
        <f t="shared" si="6"/>
        <v>-7.5163532978306802E-2</v>
      </c>
    </row>
    <row r="12" spans="1:46" x14ac:dyDescent="0.4">
      <c r="A12" s="27" t="s">
        <v>81</v>
      </c>
      <c r="B12" s="163">
        <v>5895</v>
      </c>
      <c r="C12" s="163">
        <v>6427</v>
      </c>
      <c r="D12" s="72">
        <f t="shared" si="0"/>
        <v>0.9172242103625331</v>
      </c>
      <c r="E12" s="59">
        <f t="shared" si="1"/>
        <v>-532</v>
      </c>
      <c r="F12" s="163">
        <v>7522</v>
      </c>
      <c r="G12" s="163">
        <v>8768</v>
      </c>
      <c r="H12" s="72">
        <f t="shared" si="2"/>
        <v>0.85789233576642332</v>
      </c>
      <c r="I12" s="59">
        <f t="shared" si="3"/>
        <v>-1246</v>
      </c>
      <c r="J12" s="72">
        <f t="shared" si="4"/>
        <v>0.78370114331294871</v>
      </c>
      <c r="K12" s="72">
        <f t="shared" si="5"/>
        <v>0.73300638686131392</v>
      </c>
      <c r="L12" s="77">
        <f t="shared" si="6"/>
        <v>5.0694756451634793E-2</v>
      </c>
    </row>
    <row r="13" spans="1:46" x14ac:dyDescent="0.4">
      <c r="A13" s="27" t="s">
        <v>82</v>
      </c>
      <c r="B13" s="163">
        <v>6638</v>
      </c>
      <c r="C13" s="163">
        <v>6528</v>
      </c>
      <c r="D13" s="72">
        <f t="shared" si="0"/>
        <v>1.0168504901960784</v>
      </c>
      <c r="E13" s="59">
        <f t="shared" si="1"/>
        <v>110</v>
      </c>
      <c r="F13" s="163">
        <v>10374</v>
      </c>
      <c r="G13" s="163">
        <v>10920</v>
      </c>
      <c r="H13" s="72">
        <f t="shared" si="2"/>
        <v>0.95</v>
      </c>
      <c r="I13" s="59">
        <f t="shared" si="3"/>
        <v>-546</v>
      </c>
      <c r="J13" s="72">
        <f t="shared" si="4"/>
        <v>0.63986890302679778</v>
      </c>
      <c r="K13" s="72">
        <f t="shared" si="5"/>
        <v>0.59780219780219779</v>
      </c>
      <c r="L13" s="77">
        <f t="shared" si="6"/>
        <v>4.2066705224599987E-2</v>
      </c>
    </row>
    <row r="14" spans="1:46" x14ac:dyDescent="0.4">
      <c r="A14" s="27" t="s">
        <v>206</v>
      </c>
      <c r="B14" s="163">
        <v>0</v>
      </c>
      <c r="C14" s="163">
        <v>3207</v>
      </c>
      <c r="D14" s="72">
        <f t="shared" si="0"/>
        <v>0</v>
      </c>
      <c r="E14" s="59">
        <f t="shared" si="1"/>
        <v>-3207</v>
      </c>
      <c r="F14" s="163">
        <v>0</v>
      </c>
      <c r="G14" s="163">
        <v>4768</v>
      </c>
      <c r="H14" s="72">
        <f t="shared" si="2"/>
        <v>0</v>
      </c>
      <c r="I14" s="59">
        <f t="shared" si="3"/>
        <v>-4768</v>
      </c>
      <c r="J14" s="72" t="e">
        <f t="shared" si="4"/>
        <v>#DIV/0!</v>
      </c>
      <c r="K14" s="72">
        <f t="shared" si="5"/>
        <v>0.67260906040268453</v>
      </c>
      <c r="L14" s="77" t="e">
        <f t="shared" si="6"/>
        <v>#DIV/0!</v>
      </c>
    </row>
    <row r="15" spans="1:46" x14ac:dyDescent="0.4">
      <c r="A15" s="29" t="s">
        <v>205</v>
      </c>
      <c r="B15" s="163">
        <v>0</v>
      </c>
      <c r="C15" s="163">
        <v>0</v>
      </c>
      <c r="D15" s="72" t="e">
        <f t="shared" si="0"/>
        <v>#DIV/0!</v>
      </c>
      <c r="E15" s="73">
        <f t="shared" si="1"/>
        <v>0</v>
      </c>
      <c r="F15" s="163">
        <v>0</v>
      </c>
      <c r="G15" s="163">
        <v>0</v>
      </c>
      <c r="H15" s="70" t="e">
        <f t="shared" si="2"/>
        <v>#DIV/0!</v>
      </c>
      <c r="I15" s="71">
        <f t="shared" si="3"/>
        <v>0</v>
      </c>
      <c r="J15" s="72" t="e">
        <f t="shared" si="4"/>
        <v>#DIV/0!</v>
      </c>
      <c r="K15" s="72" t="e">
        <f t="shared" si="5"/>
        <v>#DIV/0!</v>
      </c>
      <c r="L15" s="143" t="e">
        <f t="shared" si="6"/>
        <v>#DIV/0!</v>
      </c>
    </row>
    <row r="16" spans="1:46" x14ac:dyDescent="0.4">
      <c r="A16" s="33" t="s">
        <v>149</v>
      </c>
      <c r="B16" s="163">
        <v>2498</v>
      </c>
      <c r="C16" s="163">
        <v>6492</v>
      </c>
      <c r="D16" s="72">
        <f t="shared" si="0"/>
        <v>0.38478126925446704</v>
      </c>
      <c r="E16" s="59">
        <f t="shared" si="1"/>
        <v>-3994</v>
      </c>
      <c r="F16" s="163">
        <v>2610</v>
      </c>
      <c r="G16" s="163">
        <v>7864</v>
      </c>
      <c r="H16" s="70">
        <f t="shared" si="2"/>
        <v>0.33189216683621564</v>
      </c>
      <c r="I16" s="71">
        <f t="shared" si="3"/>
        <v>-5254</v>
      </c>
      <c r="J16" s="74">
        <f t="shared" si="4"/>
        <v>0.95708812260536402</v>
      </c>
      <c r="K16" s="74">
        <f t="shared" si="5"/>
        <v>0.82553407934893186</v>
      </c>
      <c r="L16" s="66">
        <f t="shared" si="6"/>
        <v>0.13155404325643216</v>
      </c>
    </row>
    <row r="17" spans="1:12" x14ac:dyDescent="0.4">
      <c r="A17" s="22" t="s">
        <v>177</v>
      </c>
      <c r="B17" s="163">
        <v>0</v>
      </c>
      <c r="C17" s="163">
        <v>732</v>
      </c>
      <c r="D17" s="72">
        <f t="shared" si="0"/>
        <v>0</v>
      </c>
      <c r="E17" s="73">
        <f t="shared" si="1"/>
        <v>-732</v>
      </c>
      <c r="F17" s="163">
        <v>0</v>
      </c>
      <c r="G17" s="163">
        <v>2349</v>
      </c>
      <c r="H17" s="70">
        <f t="shared" si="2"/>
        <v>0</v>
      </c>
      <c r="I17" s="71">
        <f t="shared" si="3"/>
        <v>-2349</v>
      </c>
      <c r="J17" s="83" t="e">
        <f t="shared" si="4"/>
        <v>#DIV/0!</v>
      </c>
      <c r="K17" s="83">
        <f t="shared" si="5"/>
        <v>0.31162196679438059</v>
      </c>
      <c r="L17" s="82" t="e">
        <f t="shared" si="6"/>
        <v>#DIV/0!</v>
      </c>
    </row>
    <row r="18" spans="1:12" x14ac:dyDescent="0.4">
      <c r="A18" s="89" t="s">
        <v>91</v>
      </c>
      <c r="B18" s="106">
        <f>SUM(B19:B35)</f>
        <v>15268</v>
      </c>
      <c r="C18" s="106">
        <f>SUM(C19:C35)</f>
        <v>14861</v>
      </c>
      <c r="D18" s="76">
        <f t="shared" si="0"/>
        <v>1.0273871206513694</v>
      </c>
      <c r="E18" s="62">
        <f t="shared" si="1"/>
        <v>407</v>
      </c>
      <c r="F18" s="106">
        <f>SUM(F19:F35)</f>
        <v>20320</v>
      </c>
      <c r="G18" s="106">
        <f>SUM(G19:G35)</f>
        <v>19513</v>
      </c>
      <c r="H18" s="76">
        <f t="shared" si="2"/>
        <v>1.0413570440219342</v>
      </c>
      <c r="I18" s="62">
        <f t="shared" si="3"/>
        <v>807</v>
      </c>
      <c r="J18" s="76">
        <f t="shared" si="4"/>
        <v>0.75137795275590546</v>
      </c>
      <c r="K18" s="76">
        <f t="shared" si="5"/>
        <v>0.76159483421308871</v>
      </c>
      <c r="L18" s="75">
        <f t="shared" si="6"/>
        <v>-1.0216881457183247E-2</v>
      </c>
    </row>
    <row r="19" spans="1:12" x14ac:dyDescent="0.4">
      <c r="A19" s="26" t="s">
        <v>168</v>
      </c>
      <c r="B19" s="163">
        <v>1140</v>
      </c>
      <c r="C19" s="163">
        <v>1429</v>
      </c>
      <c r="D19" s="70">
        <f t="shared" si="0"/>
        <v>0.79776067179846044</v>
      </c>
      <c r="E19" s="71">
        <f t="shared" si="1"/>
        <v>-289</v>
      </c>
      <c r="F19" s="163">
        <v>1500</v>
      </c>
      <c r="G19" s="158">
        <v>2095</v>
      </c>
      <c r="H19" s="70">
        <f t="shared" si="2"/>
        <v>0.71599045346062051</v>
      </c>
      <c r="I19" s="71">
        <f t="shared" si="3"/>
        <v>-595</v>
      </c>
      <c r="J19" s="70">
        <f t="shared" si="4"/>
        <v>0.76</v>
      </c>
      <c r="K19" s="70">
        <f t="shared" si="5"/>
        <v>0.68210023866348446</v>
      </c>
      <c r="L19" s="69">
        <f t="shared" si="6"/>
        <v>7.7899761336515549E-2</v>
      </c>
    </row>
    <row r="20" spans="1:12" x14ac:dyDescent="0.4">
      <c r="A20" s="27" t="s">
        <v>215</v>
      </c>
      <c r="B20" s="163">
        <v>991</v>
      </c>
      <c r="C20" s="163">
        <v>1357</v>
      </c>
      <c r="D20" s="72">
        <f t="shared" si="0"/>
        <v>0.73028739867354453</v>
      </c>
      <c r="E20" s="59">
        <f t="shared" si="1"/>
        <v>-366</v>
      </c>
      <c r="F20" s="163">
        <v>1350</v>
      </c>
      <c r="G20" s="158">
        <v>1512</v>
      </c>
      <c r="H20" s="72">
        <f t="shared" si="2"/>
        <v>0.8928571428571429</v>
      </c>
      <c r="I20" s="59">
        <f t="shared" si="3"/>
        <v>-162</v>
      </c>
      <c r="J20" s="72">
        <f t="shared" si="4"/>
        <v>0.7340740740740741</v>
      </c>
      <c r="K20" s="72">
        <f t="shared" si="5"/>
        <v>0.89748677248677244</v>
      </c>
      <c r="L20" s="77">
        <f t="shared" si="6"/>
        <v>-0.16341269841269834</v>
      </c>
    </row>
    <row r="21" spans="1:12" x14ac:dyDescent="0.4">
      <c r="A21" s="27" t="s">
        <v>167</v>
      </c>
      <c r="B21" s="163">
        <v>762</v>
      </c>
      <c r="C21" s="163">
        <v>879</v>
      </c>
      <c r="D21" s="72">
        <f t="shared" si="0"/>
        <v>0.86689419795221845</v>
      </c>
      <c r="E21" s="59">
        <f t="shared" si="1"/>
        <v>-117</v>
      </c>
      <c r="F21" s="163">
        <v>1305</v>
      </c>
      <c r="G21" s="158">
        <v>1320</v>
      </c>
      <c r="H21" s="72">
        <f t="shared" si="2"/>
        <v>0.98863636363636365</v>
      </c>
      <c r="I21" s="59">
        <f t="shared" si="3"/>
        <v>-15</v>
      </c>
      <c r="J21" s="72">
        <f t="shared" si="4"/>
        <v>0.58390804597701151</v>
      </c>
      <c r="K21" s="72">
        <f t="shared" si="5"/>
        <v>0.66590909090909089</v>
      </c>
      <c r="L21" s="77">
        <f t="shared" si="6"/>
        <v>-8.2001044932079381E-2</v>
      </c>
    </row>
    <row r="22" spans="1:12" x14ac:dyDescent="0.4">
      <c r="A22" s="27" t="s">
        <v>166</v>
      </c>
      <c r="B22" s="163">
        <v>1313</v>
      </c>
      <c r="C22" s="163">
        <v>1155</v>
      </c>
      <c r="D22" s="72">
        <f t="shared" si="0"/>
        <v>1.1367965367965367</v>
      </c>
      <c r="E22" s="59">
        <f t="shared" si="1"/>
        <v>158</v>
      </c>
      <c r="F22" s="163">
        <v>1350</v>
      </c>
      <c r="G22" s="158">
        <v>1350</v>
      </c>
      <c r="H22" s="72">
        <f t="shared" si="2"/>
        <v>1</v>
      </c>
      <c r="I22" s="59">
        <f t="shared" si="3"/>
        <v>0</v>
      </c>
      <c r="J22" s="72">
        <f t="shared" si="4"/>
        <v>0.97259259259259256</v>
      </c>
      <c r="K22" s="72">
        <f t="shared" si="5"/>
        <v>0.85555555555555551</v>
      </c>
      <c r="L22" s="77">
        <f t="shared" si="6"/>
        <v>0.11703703703703705</v>
      </c>
    </row>
    <row r="23" spans="1:12" x14ac:dyDescent="0.4">
      <c r="A23" s="27" t="s">
        <v>165</v>
      </c>
      <c r="B23" s="163">
        <v>1308</v>
      </c>
      <c r="C23" s="163">
        <v>1233</v>
      </c>
      <c r="D23" s="67">
        <f t="shared" si="0"/>
        <v>1.0608272506082725</v>
      </c>
      <c r="E23" s="58">
        <f t="shared" si="1"/>
        <v>75</v>
      </c>
      <c r="F23" s="163">
        <v>1345</v>
      </c>
      <c r="G23" s="158">
        <v>1350</v>
      </c>
      <c r="H23" s="67">
        <f t="shared" si="2"/>
        <v>0.99629629629629635</v>
      </c>
      <c r="I23" s="58">
        <f t="shared" si="3"/>
        <v>-5</v>
      </c>
      <c r="J23" s="67">
        <f t="shared" si="4"/>
        <v>0.97249070631970258</v>
      </c>
      <c r="K23" s="67">
        <f t="shared" si="5"/>
        <v>0.91333333333333333</v>
      </c>
      <c r="L23" s="66">
        <f t="shared" si="6"/>
        <v>5.915737298636925E-2</v>
      </c>
    </row>
    <row r="24" spans="1:12" x14ac:dyDescent="0.4">
      <c r="A24" s="33" t="s">
        <v>164</v>
      </c>
      <c r="B24" s="163">
        <v>701</v>
      </c>
      <c r="C24" s="163">
        <v>1067</v>
      </c>
      <c r="D24" s="72">
        <f t="shared" si="0"/>
        <v>0.65698219306466732</v>
      </c>
      <c r="E24" s="59">
        <f t="shared" si="1"/>
        <v>-366</v>
      </c>
      <c r="F24" s="163">
        <v>1500</v>
      </c>
      <c r="G24" s="158">
        <v>1350</v>
      </c>
      <c r="H24" s="72">
        <f t="shared" si="2"/>
        <v>1.1111111111111112</v>
      </c>
      <c r="I24" s="59">
        <f t="shared" si="3"/>
        <v>150</v>
      </c>
      <c r="J24" s="72">
        <f t="shared" si="4"/>
        <v>0.46733333333333332</v>
      </c>
      <c r="K24" s="72">
        <f t="shared" si="5"/>
        <v>0.79037037037037039</v>
      </c>
      <c r="L24" s="77">
        <f t="shared" si="6"/>
        <v>-0.32303703703703707</v>
      </c>
    </row>
    <row r="25" spans="1:12" x14ac:dyDescent="0.4">
      <c r="A25" s="33" t="s">
        <v>216</v>
      </c>
      <c r="B25" s="163">
        <v>1286</v>
      </c>
      <c r="C25" s="163">
        <v>998</v>
      </c>
      <c r="D25" s="72">
        <f t="shared" si="0"/>
        <v>1.2885771543086173</v>
      </c>
      <c r="E25" s="59">
        <f t="shared" si="1"/>
        <v>288</v>
      </c>
      <c r="F25" s="163">
        <v>1350</v>
      </c>
      <c r="G25" s="158">
        <v>1350</v>
      </c>
      <c r="H25" s="72">
        <f t="shared" si="2"/>
        <v>1</v>
      </c>
      <c r="I25" s="59">
        <f t="shared" si="3"/>
        <v>0</v>
      </c>
      <c r="J25" s="72">
        <f t="shared" si="4"/>
        <v>0.95259259259259255</v>
      </c>
      <c r="K25" s="72">
        <f t="shared" si="5"/>
        <v>0.73925925925925928</v>
      </c>
      <c r="L25" s="77">
        <f t="shared" si="6"/>
        <v>0.21333333333333326</v>
      </c>
    </row>
    <row r="26" spans="1:12" x14ac:dyDescent="0.4">
      <c r="A26" s="27" t="s">
        <v>211</v>
      </c>
      <c r="B26" s="163">
        <v>1102</v>
      </c>
      <c r="C26" s="163">
        <v>0</v>
      </c>
      <c r="D26" s="72" t="e">
        <f t="shared" si="0"/>
        <v>#DIV/0!</v>
      </c>
      <c r="E26" s="59">
        <f t="shared" si="1"/>
        <v>1102</v>
      </c>
      <c r="F26" s="163">
        <v>1350</v>
      </c>
      <c r="G26" s="158">
        <v>0</v>
      </c>
      <c r="H26" s="72" t="e">
        <f t="shared" si="2"/>
        <v>#DIV/0!</v>
      </c>
      <c r="I26" s="59">
        <f t="shared" si="3"/>
        <v>1350</v>
      </c>
      <c r="J26" s="72">
        <f t="shared" si="4"/>
        <v>0.8162962962962963</v>
      </c>
      <c r="K26" s="72" t="e">
        <f t="shared" si="5"/>
        <v>#DIV/0!</v>
      </c>
      <c r="L26" s="77" t="e">
        <f t="shared" si="6"/>
        <v>#DIV/0!</v>
      </c>
    </row>
    <row r="27" spans="1:12" x14ac:dyDescent="0.4">
      <c r="A27" s="27" t="s">
        <v>191</v>
      </c>
      <c r="B27" s="163">
        <v>0</v>
      </c>
      <c r="C27" s="163">
        <v>1076</v>
      </c>
      <c r="D27" s="72">
        <f t="shared" si="0"/>
        <v>0</v>
      </c>
      <c r="E27" s="59">
        <f t="shared" si="1"/>
        <v>-1076</v>
      </c>
      <c r="F27" s="163">
        <v>0</v>
      </c>
      <c r="G27" s="158">
        <v>1340</v>
      </c>
      <c r="H27" s="72">
        <f t="shared" si="2"/>
        <v>0</v>
      </c>
      <c r="I27" s="59">
        <f t="shared" si="3"/>
        <v>-1340</v>
      </c>
      <c r="J27" s="72" t="e">
        <f t="shared" si="4"/>
        <v>#DIV/0!</v>
      </c>
      <c r="K27" s="72">
        <f t="shared" si="5"/>
        <v>0.80298507462686564</v>
      </c>
      <c r="L27" s="77" t="e">
        <f t="shared" si="6"/>
        <v>#DIV/0!</v>
      </c>
    </row>
    <row r="28" spans="1:12" x14ac:dyDescent="0.4">
      <c r="A28" s="27" t="s">
        <v>161</v>
      </c>
      <c r="B28" s="163">
        <v>744</v>
      </c>
      <c r="C28" s="163">
        <v>620</v>
      </c>
      <c r="D28" s="67">
        <f t="shared" si="0"/>
        <v>1.2</v>
      </c>
      <c r="E28" s="58">
        <f t="shared" si="1"/>
        <v>124</v>
      </c>
      <c r="F28" s="163">
        <v>900</v>
      </c>
      <c r="G28" s="158">
        <v>900</v>
      </c>
      <c r="H28" s="67">
        <f t="shared" si="2"/>
        <v>1</v>
      </c>
      <c r="I28" s="58">
        <f t="shared" si="3"/>
        <v>0</v>
      </c>
      <c r="J28" s="67">
        <f t="shared" si="4"/>
        <v>0.82666666666666666</v>
      </c>
      <c r="K28" s="67">
        <f t="shared" si="5"/>
        <v>0.68888888888888888</v>
      </c>
      <c r="L28" s="66">
        <f t="shared" si="6"/>
        <v>0.13777777777777778</v>
      </c>
    </row>
    <row r="29" spans="1:12" x14ac:dyDescent="0.4">
      <c r="A29" s="33" t="s">
        <v>160</v>
      </c>
      <c r="B29" s="163">
        <v>437</v>
      </c>
      <c r="C29" s="163">
        <v>460</v>
      </c>
      <c r="D29" s="72">
        <f t="shared" si="0"/>
        <v>0.95</v>
      </c>
      <c r="E29" s="59">
        <f t="shared" si="1"/>
        <v>-23</v>
      </c>
      <c r="F29" s="163">
        <v>595</v>
      </c>
      <c r="G29" s="158">
        <v>600</v>
      </c>
      <c r="H29" s="72">
        <f t="shared" si="2"/>
        <v>0.9916666666666667</v>
      </c>
      <c r="I29" s="59">
        <f t="shared" si="3"/>
        <v>-5</v>
      </c>
      <c r="J29" s="72">
        <f t="shared" si="4"/>
        <v>0.7344537815126051</v>
      </c>
      <c r="K29" s="72">
        <f t="shared" si="5"/>
        <v>0.76666666666666672</v>
      </c>
      <c r="L29" s="77">
        <f t="shared" si="6"/>
        <v>-3.2212885154061621E-2</v>
      </c>
    </row>
    <row r="30" spans="1:12" x14ac:dyDescent="0.4">
      <c r="A30" s="27" t="s">
        <v>159</v>
      </c>
      <c r="B30" s="163">
        <v>1076</v>
      </c>
      <c r="C30" s="163">
        <v>1146</v>
      </c>
      <c r="D30" s="72">
        <f t="shared" si="0"/>
        <v>0.93891797556719025</v>
      </c>
      <c r="E30" s="59">
        <f t="shared" si="1"/>
        <v>-70</v>
      </c>
      <c r="F30" s="163">
        <v>1495</v>
      </c>
      <c r="G30" s="158">
        <v>1500</v>
      </c>
      <c r="H30" s="72">
        <f t="shared" si="2"/>
        <v>0.9966666666666667</v>
      </c>
      <c r="I30" s="59">
        <f t="shared" si="3"/>
        <v>-5</v>
      </c>
      <c r="J30" s="72">
        <f t="shared" si="4"/>
        <v>0.71973244147157189</v>
      </c>
      <c r="K30" s="72">
        <f t="shared" si="5"/>
        <v>0.76400000000000001</v>
      </c>
      <c r="L30" s="77">
        <f t="shared" si="6"/>
        <v>-4.4267558528428119E-2</v>
      </c>
    </row>
    <row r="31" spans="1:12" x14ac:dyDescent="0.4">
      <c r="A31" s="33" t="s">
        <v>158</v>
      </c>
      <c r="B31" s="163">
        <v>1058</v>
      </c>
      <c r="C31" s="163">
        <v>1048</v>
      </c>
      <c r="D31" s="67">
        <f t="shared" si="0"/>
        <v>1.0095419847328244</v>
      </c>
      <c r="E31" s="58">
        <f t="shared" si="1"/>
        <v>10</v>
      </c>
      <c r="F31" s="163">
        <v>1500</v>
      </c>
      <c r="G31" s="158">
        <v>1500</v>
      </c>
      <c r="H31" s="67">
        <f t="shared" si="2"/>
        <v>1</v>
      </c>
      <c r="I31" s="58">
        <f t="shared" si="3"/>
        <v>0</v>
      </c>
      <c r="J31" s="67">
        <f t="shared" si="4"/>
        <v>0.70533333333333337</v>
      </c>
      <c r="K31" s="67">
        <f t="shared" si="5"/>
        <v>0.69866666666666666</v>
      </c>
      <c r="L31" s="66">
        <f t="shared" si="6"/>
        <v>6.6666666666667096E-3</v>
      </c>
    </row>
    <row r="32" spans="1:12" x14ac:dyDescent="0.4">
      <c r="A32" s="33" t="s">
        <v>157</v>
      </c>
      <c r="B32" s="163">
        <v>1225</v>
      </c>
      <c r="C32" s="163">
        <v>1326</v>
      </c>
      <c r="D32" s="67">
        <f t="shared" si="0"/>
        <v>0.92383107088989447</v>
      </c>
      <c r="E32" s="58">
        <f t="shared" si="1"/>
        <v>-101</v>
      </c>
      <c r="F32" s="163">
        <v>1945</v>
      </c>
      <c r="G32" s="158">
        <v>1851</v>
      </c>
      <c r="H32" s="67">
        <f t="shared" si="2"/>
        <v>1.050783360345759</v>
      </c>
      <c r="I32" s="58">
        <f t="shared" si="3"/>
        <v>94</v>
      </c>
      <c r="J32" s="67">
        <f t="shared" si="4"/>
        <v>0.62982005141388175</v>
      </c>
      <c r="K32" s="67">
        <f t="shared" si="5"/>
        <v>0.71636952998379255</v>
      </c>
      <c r="L32" s="66">
        <f t="shared" si="6"/>
        <v>-8.6549478569910798E-2</v>
      </c>
    </row>
    <row r="33" spans="1:12" x14ac:dyDescent="0.4">
      <c r="A33" s="27" t="s">
        <v>156</v>
      </c>
      <c r="B33" s="163">
        <v>0</v>
      </c>
      <c r="C33" s="163">
        <v>0</v>
      </c>
      <c r="D33" s="72" t="e">
        <f t="shared" si="0"/>
        <v>#DIV/0!</v>
      </c>
      <c r="E33" s="59">
        <f t="shared" si="1"/>
        <v>0</v>
      </c>
      <c r="F33" s="163">
        <v>0</v>
      </c>
      <c r="G33" s="158">
        <v>0</v>
      </c>
      <c r="H33" s="72" t="e">
        <f t="shared" si="2"/>
        <v>#DIV/0!</v>
      </c>
      <c r="I33" s="59">
        <f t="shared" si="3"/>
        <v>0</v>
      </c>
      <c r="J33" s="72" t="e">
        <f t="shared" si="4"/>
        <v>#DIV/0!</v>
      </c>
      <c r="K33" s="72" t="e">
        <f t="shared" si="5"/>
        <v>#DIV/0!</v>
      </c>
      <c r="L33" s="77" t="e">
        <f t="shared" si="6"/>
        <v>#DIV/0!</v>
      </c>
    </row>
    <row r="34" spans="1:12" x14ac:dyDescent="0.4">
      <c r="A34" s="29" t="s">
        <v>155</v>
      </c>
      <c r="B34" s="163">
        <v>1318</v>
      </c>
      <c r="C34" s="163">
        <v>1067</v>
      </c>
      <c r="D34" s="72">
        <f t="shared" si="0"/>
        <v>1.2352389878163075</v>
      </c>
      <c r="E34" s="59">
        <f t="shared" si="1"/>
        <v>251</v>
      </c>
      <c r="F34" s="163">
        <v>1495</v>
      </c>
      <c r="G34" s="163">
        <v>1495</v>
      </c>
      <c r="H34" s="72">
        <f t="shared" si="2"/>
        <v>1</v>
      </c>
      <c r="I34" s="59">
        <f t="shared" si="3"/>
        <v>0</v>
      </c>
      <c r="J34" s="72">
        <f t="shared" si="4"/>
        <v>0.8816053511705686</v>
      </c>
      <c r="K34" s="72">
        <f t="shared" si="5"/>
        <v>0.71371237458193981</v>
      </c>
      <c r="L34" s="77">
        <f t="shared" si="6"/>
        <v>0.16789297658862878</v>
      </c>
    </row>
    <row r="35" spans="1:12" x14ac:dyDescent="0.4">
      <c r="A35" s="22" t="s">
        <v>210</v>
      </c>
      <c r="B35" s="163">
        <v>807</v>
      </c>
      <c r="C35" s="163">
        <v>0</v>
      </c>
      <c r="D35" s="72" t="e">
        <f t="shared" si="0"/>
        <v>#DIV/0!</v>
      </c>
      <c r="E35" s="59">
        <f t="shared" si="1"/>
        <v>807</v>
      </c>
      <c r="F35" s="163">
        <v>1340</v>
      </c>
      <c r="G35" s="158">
        <v>0</v>
      </c>
      <c r="H35" s="72" t="e">
        <f t="shared" si="2"/>
        <v>#DIV/0!</v>
      </c>
      <c r="I35" s="59">
        <f t="shared" si="3"/>
        <v>1340</v>
      </c>
      <c r="J35" s="72">
        <f t="shared" si="4"/>
        <v>0.60223880597014923</v>
      </c>
      <c r="K35" s="72" t="e">
        <f t="shared" si="5"/>
        <v>#DIV/0!</v>
      </c>
      <c r="L35" s="77" t="e">
        <f t="shared" si="6"/>
        <v>#DIV/0!</v>
      </c>
    </row>
    <row r="36" spans="1:12" x14ac:dyDescent="0.4">
      <c r="A36" s="89" t="s">
        <v>90</v>
      </c>
      <c r="B36" s="106">
        <f>SUM(B37:B38)</f>
        <v>799</v>
      </c>
      <c r="C36" s="106">
        <f>SUM(C37:C38)</f>
        <v>608</v>
      </c>
      <c r="D36" s="76">
        <f t="shared" si="0"/>
        <v>1.3141447368421053</v>
      </c>
      <c r="E36" s="62">
        <f t="shared" si="1"/>
        <v>191</v>
      </c>
      <c r="F36" s="106">
        <f>SUM(F37:F38)</f>
        <v>1287</v>
      </c>
      <c r="G36" s="106">
        <f>SUM(G37:G38)</f>
        <v>819</v>
      </c>
      <c r="H36" s="76">
        <f t="shared" si="2"/>
        <v>1.5714285714285714</v>
      </c>
      <c r="I36" s="62">
        <f t="shared" si="3"/>
        <v>468</v>
      </c>
      <c r="J36" s="76">
        <f t="shared" si="4"/>
        <v>0.62082362082362086</v>
      </c>
      <c r="K36" s="76">
        <f t="shared" si="5"/>
        <v>0.7423687423687424</v>
      </c>
      <c r="L36" s="75">
        <f t="shared" si="6"/>
        <v>-0.12154512154512154</v>
      </c>
    </row>
    <row r="37" spans="1:12" x14ac:dyDescent="0.4">
      <c r="A37" s="26" t="s">
        <v>154</v>
      </c>
      <c r="B37" s="163">
        <v>579</v>
      </c>
      <c r="C37" s="163">
        <v>372</v>
      </c>
      <c r="D37" s="70">
        <f t="shared" si="0"/>
        <v>1.5564516129032258</v>
      </c>
      <c r="E37" s="71">
        <f t="shared" si="1"/>
        <v>207</v>
      </c>
      <c r="F37" s="163">
        <v>936</v>
      </c>
      <c r="G37" s="163">
        <v>429</v>
      </c>
      <c r="H37" s="70">
        <f t="shared" si="2"/>
        <v>2.1818181818181817</v>
      </c>
      <c r="I37" s="71">
        <f t="shared" si="3"/>
        <v>507</v>
      </c>
      <c r="J37" s="70">
        <f t="shared" si="4"/>
        <v>0.61858974358974361</v>
      </c>
      <c r="K37" s="70">
        <f t="shared" si="5"/>
        <v>0.86713286713286708</v>
      </c>
      <c r="L37" s="69">
        <f t="shared" si="6"/>
        <v>-0.24854312354312347</v>
      </c>
    </row>
    <row r="38" spans="1:12" x14ac:dyDescent="0.4">
      <c r="A38" s="27" t="s">
        <v>153</v>
      </c>
      <c r="B38" s="163">
        <v>220</v>
      </c>
      <c r="C38" s="163">
        <v>236</v>
      </c>
      <c r="D38" s="72">
        <f t="shared" ref="D38:D60" si="7">+B38/C38</f>
        <v>0.93220338983050843</v>
      </c>
      <c r="E38" s="59">
        <f t="shared" ref="E38:E60" si="8">+B38-C38</f>
        <v>-16</v>
      </c>
      <c r="F38" s="163">
        <v>351</v>
      </c>
      <c r="G38" s="163">
        <v>390</v>
      </c>
      <c r="H38" s="72">
        <f t="shared" ref="H38:H60" si="9">+F38/G38</f>
        <v>0.9</v>
      </c>
      <c r="I38" s="59">
        <f t="shared" ref="I38:I60" si="10">+F38-G38</f>
        <v>-39</v>
      </c>
      <c r="J38" s="72">
        <f t="shared" ref="J38:J60" si="11">+B38/F38</f>
        <v>0.62678062678062674</v>
      </c>
      <c r="K38" s="72">
        <f t="shared" ref="K38:K60" si="12">+C38/G38</f>
        <v>0.60512820512820509</v>
      </c>
      <c r="L38" s="77">
        <f t="shared" ref="L38:L60" si="13">+J38-K38</f>
        <v>2.165242165242165E-2</v>
      </c>
    </row>
    <row r="39" spans="1:12" s="46" customFormat="1" x14ac:dyDescent="0.4">
      <c r="A39" s="55" t="s">
        <v>96</v>
      </c>
      <c r="B39" s="100">
        <f>SUM(B40:B60)</f>
        <v>92163</v>
      </c>
      <c r="C39" s="100">
        <f>SUM(C40:C60)</f>
        <v>88250</v>
      </c>
      <c r="D39" s="64">
        <f t="shared" si="7"/>
        <v>1.0443399433427762</v>
      </c>
      <c r="E39" s="65">
        <f t="shared" si="8"/>
        <v>3913</v>
      </c>
      <c r="F39" s="100">
        <f>SUM(F40:F60)</f>
        <v>113133</v>
      </c>
      <c r="G39" s="100">
        <f>SUM(G40:G60)</f>
        <v>112746</v>
      </c>
      <c r="H39" s="64">
        <f t="shared" si="9"/>
        <v>1.0034324942791761</v>
      </c>
      <c r="I39" s="65">
        <f t="shared" si="10"/>
        <v>387</v>
      </c>
      <c r="J39" s="64">
        <f t="shared" si="11"/>
        <v>0.81464294237755563</v>
      </c>
      <c r="K39" s="64">
        <f t="shared" si="12"/>
        <v>0.782732868571834</v>
      </c>
      <c r="L39" s="78">
        <f t="shared" si="13"/>
        <v>3.1910073805721639E-2</v>
      </c>
    </row>
    <row r="40" spans="1:12" x14ac:dyDescent="0.4">
      <c r="A40" s="27" t="s">
        <v>83</v>
      </c>
      <c r="B40" s="98">
        <f>'[5]9月動向(20)'!B39-'９月(上旬)'!B40</f>
        <v>40033</v>
      </c>
      <c r="C40" s="98">
        <f>'[5]9月動向(20)'!C39-'９月(上旬)'!C40</f>
        <v>39015</v>
      </c>
      <c r="D40" s="97">
        <f t="shared" si="7"/>
        <v>1.0260925285146738</v>
      </c>
      <c r="E40" s="58">
        <f t="shared" si="8"/>
        <v>1018</v>
      </c>
      <c r="F40" s="98">
        <f>'[5]9月動向(20)'!F39-'９月(上旬)'!F40</f>
        <v>44436</v>
      </c>
      <c r="G40" s="98">
        <f>'[5]9月動向(20)'!G39-'９月(上旬)'!G40</f>
        <v>43321</v>
      </c>
      <c r="H40" s="67">
        <f t="shared" si="9"/>
        <v>1.0257380946884882</v>
      </c>
      <c r="I40" s="58">
        <f t="shared" si="10"/>
        <v>1115</v>
      </c>
      <c r="J40" s="67">
        <f t="shared" si="11"/>
        <v>0.90091367359798358</v>
      </c>
      <c r="K40" s="67">
        <f t="shared" si="12"/>
        <v>0.90060247916714753</v>
      </c>
      <c r="L40" s="66">
        <f t="shared" si="13"/>
        <v>3.1119443083604814E-4</v>
      </c>
    </row>
    <row r="41" spans="1:12" x14ac:dyDescent="0.4">
      <c r="A41" s="27" t="s">
        <v>176</v>
      </c>
      <c r="B41" s="101">
        <f>'[5]9月動向(20)'!B40-'９月(上旬)'!B41</f>
        <v>1411</v>
      </c>
      <c r="C41" s="101">
        <f>'[5]9月動向(20)'!C40-'９月(上旬)'!C41</f>
        <v>0</v>
      </c>
      <c r="D41" s="72" t="e">
        <f t="shared" si="7"/>
        <v>#DIV/0!</v>
      </c>
      <c r="E41" s="59">
        <f t="shared" si="8"/>
        <v>1411</v>
      </c>
      <c r="F41" s="135">
        <f>'[5]9月動向(20)'!F40-'９月(上旬)'!F41</f>
        <v>1842</v>
      </c>
      <c r="G41" s="101">
        <f>'[5]9月動向(20)'!G40-'９月(上旬)'!G41</f>
        <v>0</v>
      </c>
      <c r="H41" s="72" t="e">
        <f t="shared" si="9"/>
        <v>#DIV/0!</v>
      </c>
      <c r="I41" s="59">
        <f t="shared" si="10"/>
        <v>1842</v>
      </c>
      <c r="J41" s="72">
        <f t="shared" si="11"/>
        <v>0.76601520086862107</v>
      </c>
      <c r="K41" s="72" t="e">
        <f t="shared" si="12"/>
        <v>#DIV/0!</v>
      </c>
      <c r="L41" s="77" t="e">
        <f t="shared" si="13"/>
        <v>#DIV/0!</v>
      </c>
    </row>
    <row r="42" spans="1:12" x14ac:dyDescent="0.4">
      <c r="A42" s="27" t="s">
        <v>151</v>
      </c>
      <c r="B42" s="101">
        <f>'[5]9月動向(20)'!B41-'９月(上旬)'!B42</f>
        <v>3670</v>
      </c>
      <c r="C42" s="101">
        <f>'[5]9月動向(20)'!C41-'９月(上旬)'!C42</f>
        <v>4240</v>
      </c>
      <c r="D42" s="72">
        <f t="shared" si="7"/>
        <v>0.86556603773584906</v>
      </c>
      <c r="E42" s="59">
        <f t="shared" si="8"/>
        <v>-570</v>
      </c>
      <c r="F42" s="135">
        <f>'[5]9月動向(20)'!F41-'９月(上旬)'!F42</f>
        <v>4150</v>
      </c>
      <c r="G42" s="101">
        <f>'[5]9月動向(20)'!G41-'９月(上旬)'!G42</f>
        <v>5240</v>
      </c>
      <c r="H42" s="141">
        <f t="shared" si="9"/>
        <v>0.7919847328244275</v>
      </c>
      <c r="I42" s="59">
        <f t="shared" si="10"/>
        <v>-1090</v>
      </c>
      <c r="J42" s="72">
        <f t="shared" si="11"/>
        <v>0.88433734939759034</v>
      </c>
      <c r="K42" s="72">
        <f t="shared" si="12"/>
        <v>0.80916030534351147</v>
      </c>
      <c r="L42" s="77">
        <f t="shared" si="13"/>
        <v>7.5177044054078879E-2</v>
      </c>
    </row>
    <row r="43" spans="1:12" x14ac:dyDescent="0.4">
      <c r="A43" s="33" t="s">
        <v>215</v>
      </c>
      <c r="B43" s="101">
        <f>'[5]9月動向(20)'!B42-'９月(上旬)'!B43</f>
        <v>8520</v>
      </c>
      <c r="C43" s="101">
        <f>'[5]9月動向(20)'!C42-'９月(上旬)'!C43</f>
        <v>8187</v>
      </c>
      <c r="D43" s="140">
        <f t="shared" si="7"/>
        <v>1.0406742396482227</v>
      </c>
      <c r="E43" s="79">
        <f t="shared" si="8"/>
        <v>333</v>
      </c>
      <c r="F43" s="101">
        <f>'[5]9月動向(20)'!F42-'９月(上旬)'!F43</f>
        <v>11241</v>
      </c>
      <c r="G43" s="101">
        <f>'[5]9月動向(20)'!G42-'９月(上旬)'!G43</f>
        <v>10381</v>
      </c>
      <c r="H43" s="141">
        <f t="shared" si="9"/>
        <v>1.082843656680474</v>
      </c>
      <c r="I43" s="59">
        <f t="shared" si="10"/>
        <v>860</v>
      </c>
      <c r="J43" s="72">
        <f t="shared" si="11"/>
        <v>0.75793968508139842</v>
      </c>
      <c r="K43" s="72">
        <f t="shared" si="12"/>
        <v>0.78865234563144204</v>
      </c>
      <c r="L43" s="77">
        <f t="shared" si="13"/>
        <v>-3.0712660550043624E-2</v>
      </c>
    </row>
    <row r="44" spans="1:12" x14ac:dyDescent="0.4">
      <c r="A44" s="33" t="s">
        <v>149</v>
      </c>
      <c r="B44" s="101">
        <f>'[5]9月動向(20)'!B43-'９月(上旬)'!B44</f>
        <v>6352</v>
      </c>
      <c r="C44" s="101">
        <f>'[5]9月動向(20)'!C43-'９月(上旬)'!C44</f>
        <v>4535</v>
      </c>
      <c r="D44" s="140">
        <f t="shared" si="7"/>
        <v>1.4006615214994487</v>
      </c>
      <c r="E44" s="79">
        <f t="shared" si="8"/>
        <v>1817</v>
      </c>
      <c r="F44" s="101">
        <f>'[5]9月動向(20)'!F43-'９月(上旬)'!F44</f>
        <v>6961</v>
      </c>
      <c r="G44" s="101">
        <f>'[5]9月動向(20)'!G43-'９月(上旬)'!G44</f>
        <v>6331</v>
      </c>
      <c r="H44" s="141">
        <f t="shared" si="9"/>
        <v>1.0995103459169167</v>
      </c>
      <c r="I44" s="59">
        <f t="shared" si="10"/>
        <v>630</v>
      </c>
      <c r="J44" s="72">
        <f t="shared" si="11"/>
        <v>0.9125125700330412</v>
      </c>
      <c r="K44" s="72">
        <f t="shared" si="12"/>
        <v>0.71631653767177383</v>
      </c>
      <c r="L44" s="77">
        <f t="shared" si="13"/>
        <v>0.19619603236126737</v>
      </c>
    </row>
    <row r="45" spans="1:12" x14ac:dyDescent="0.4">
      <c r="A45" s="27" t="s">
        <v>81</v>
      </c>
      <c r="B45" s="101">
        <f>'[5]9月動向(20)'!B44-'９月(上旬)'!B45</f>
        <v>13764</v>
      </c>
      <c r="C45" s="101">
        <f>'[5]9月動向(20)'!C44-'９月(上旬)'!C45</f>
        <v>11571</v>
      </c>
      <c r="D45" s="140">
        <f t="shared" si="7"/>
        <v>1.1895255379828882</v>
      </c>
      <c r="E45" s="79">
        <f t="shared" si="8"/>
        <v>2193</v>
      </c>
      <c r="F45" s="105">
        <f>'[5]9月動向(20)'!F44-'９月(上旬)'!F45</f>
        <v>20073</v>
      </c>
      <c r="G45" s="105">
        <f>'[5]9月動向(20)'!G44-'９月(上旬)'!G45</f>
        <v>16336</v>
      </c>
      <c r="H45" s="141">
        <f t="shared" si="9"/>
        <v>1.228758570029383</v>
      </c>
      <c r="I45" s="59">
        <f t="shared" si="10"/>
        <v>3737</v>
      </c>
      <c r="J45" s="72">
        <f t="shared" si="11"/>
        <v>0.68569720520101629</v>
      </c>
      <c r="K45" s="72">
        <f t="shared" si="12"/>
        <v>0.7083129285014691</v>
      </c>
      <c r="L45" s="77">
        <f t="shared" si="13"/>
        <v>-2.2615723300452806E-2</v>
      </c>
    </row>
    <row r="46" spans="1:12" x14ac:dyDescent="0.4">
      <c r="A46" s="27" t="s">
        <v>82</v>
      </c>
      <c r="B46" s="101">
        <f>'[5]9月動向(20)'!B45-'９月(上旬)'!B46</f>
        <v>8010</v>
      </c>
      <c r="C46" s="101">
        <f>'[5]9月動向(20)'!C45-'９月(上旬)'!C46</f>
        <v>7196</v>
      </c>
      <c r="D46" s="140">
        <f t="shared" si="7"/>
        <v>1.1131183991106171</v>
      </c>
      <c r="E46" s="58">
        <f t="shared" si="8"/>
        <v>814</v>
      </c>
      <c r="F46" s="135">
        <f>'[5]9月動向(20)'!F45-'９月(上旬)'!F46</f>
        <v>9379</v>
      </c>
      <c r="G46" s="101">
        <f>'[5]9月動向(20)'!G45-'９月(上旬)'!G46</f>
        <v>9862</v>
      </c>
      <c r="H46" s="141">
        <f t="shared" si="9"/>
        <v>0.95102413303589539</v>
      </c>
      <c r="I46" s="59">
        <f t="shared" si="10"/>
        <v>-483</v>
      </c>
      <c r="J46" s="72">
        <f t="shared" si="11"/>
        <v>0.85403561147243845</v>
      </c>
      <c r="K46" s="72">
        <f t="shared" si="12"/>
        <v>0.72966943824781993</v>
      </c>
      <c r="L46" s="77">
        <f t="shared" si="13"/>
        <v>0.12436617322461851</v>
      </c>
    </row>
    <row r="47" spans="1:12" x14ac:dyDescent="0.4">
      <c r="A47" s="27" t="s">
        <v>80</v>
      </c>
      <c r="B47" s="101">
        <f>'[5]9月動向(20)'!B46-'９月(上旬)'!B47</f>
        <v>2005</v>
      </c>
      <c r="C47" s="101">
        <f>'[5]9月動向(20)'!C46-'９月(上旬)'!C47</f>
        <v>2117</v>
      </c>
      <c r="D47" s="140">
        <f t="shared" si="7"/>
        <v>0.94709494567784602</v>
      </c>
      <c r="E47" s="58">
        <f t="shared" si="8"/>
        <v>-112</v>
      </c>
      <c r="F47" s="137">
        <f>'[5]9月動向(20)'!F46-'９月(上旬)'!F47</f>
        <v>2790</v>
      </c>
      <c r="G47" s="136">
        <f>'[5]9月動向(20)'!G46-'９月(上旬)'!G47</f>
        <v>2790</v>
      </c>
      <c r="H47" s="138">
        <f t="shared" si="9"/>
        <v>1</v>
      </c>
      <c r="I47" s="59">
        <f t="shared" si="10"/>
        <v>0</v>
      </c>
      <c r="J47" s="72">
        <f t="shared" si="11"/>
        <v>0.71863799283154117</v>
      </c>
      <c r="K47" s="72">
        <f t="shared" si="12"/>
        <v>0.7587813620071685</v>
      </c>
      <c r="L47" s="77">
        <f t="shared" si="13"/>
        <v>-4.014336917562733E-2</v>
      </c>
    </row>
    <row r="48" spans="1:12" x14ac:dyDescent="0.4">
      <c r="A48" s="27" t="s">
        <v>148</v>
      </c>
      <c r="B48" s="101">
        <f>'[5]9月動向(20)'!B47-'９月(上旬)'!B48</f>
        <v>0</v>
      </c>
      <c r="C48" s="101">
        <f>'[5]9月動向(20)'!C47-'９月(上旬)'!C48</f>
        <v>0</v>
      </c>
      <c r="D48" s="140" t="e">
        <f t="shared" si="7"/>
        <v>#DIV/0!</v>
      </c>
      <c r="E48" s="58">
        <f t="shared" si="8"/>
        <v>0</v>
      </c>
      <c r="F48" s="135">
        <f>'[5]9月動向(20)'!F47-'９月(上旬)'!F48</f>
        <v>0</v>
      </c>
      <c r="G48" s="101">
        <f>'[5]9月動向(20)'!G47-'９月(上旬)'!G48</f>
        <v>0</v>
      </c>
      <c r="H48" s="142" t="e">
        <f t="shared" si="9"/>
        <v>#DIV/0!</v>
      </c>
      <c r="I48" s="59">
        <f t="shared" si="10"/>
        <v>0</v>
      </c>
      <c r="J48" s="72" t="e">
        <f t="shared" si="11"/>
        <v>#DIV/0!</v>
      </c>
      <c r="K48" s="72" t="e">
        <f t="shared" si="12"/>
        <v>#DIV/0!</v>
      </c>
      <c r="L48" s="77" t="e">
        <f t="shared" si="13"/>
        <v>#DIV/0!</v>
      </c>
    </row>
    <row r="49" spans="1:12" x14ac:dyDescent="0.4">
      <c r="A49" s="27" t="s">
        <v>79</v>
      </c>
      <c r="B49" s="101">
        <f>'[5]9月動向(20)'!B48-'９月(上旬)'!B49</f>
        <v>2494</v>
      </c>
      <c r="C49" s="101">
        <f>'[5]9月動向(20)'!C48-'９月(上旬)'!C49</f>
        <v>1859</v>
      </c>
      <c r="D49" s="140">
        <f t="shared" si="7"/>
        <v>1.3415814954276493</v>
      </c>
      <c r="E49" s="58">
        <f t="shared" si="8"/>
        <v>635</v>
      </c>
      <c r="F49" s="135">
        <f>'[5]9月動向(20)'!F48-'９月(上旬)'!F49</f>
        <v>2790</v>
      </c>
      <c r="G49" s="101">
        <f>'[5]9月動向(20)'!G48-'９月(上旬)'!G49</f>
        <v>2511</v>
      </c>
      <c r="H49" s="141">
        <f t="shared" si="9"/>
        <v>1.1111111111111112</v>
      </c>
      <c r="I49" s="59">
        <f t="shared" si="10"/>
        <v>279</v>
      </c>
      <c r="J49" s="72">
        <f t="shared" si="11"/>
        <v>0.89390681003584227</v>
      </c>
      <c r="K49" s="72">
        <f t="shared" si="12"/>
        <v>0.74034249303066513</v>
      </c>
      <c r="L49" s="77">
        <f t="shared" si="13"/>
        <v>0.15356431700517714</v>
      </c>
    </row>
    <row r="50" spans="1:12" x14ac:dyDescent="0.4">
      <c r="A50" s="33" t="s">
        <v>78</v>
      </c>
      <c r="B50" s="101">
        <f>'[5]9月動向(20)'!B49-'９月(上旬)'!B50</f>
        <v>1496</v>
      </c>
      <c r="C50" s="101">
        <f>'[5]9月動向(20)'!C49-'９月(上旬)'!C50</f>
        <v>1274</v>
      </c>
      <c r="D50" s="140">
        <f t="shared" si="7"/>
        <v>1.1742543171114599</v>
      </c>
      <c r="E50" s="58">
        <f t="shared" si="8"/>
        <v>222</v>
      </c>
      <c r="F50" s="137">
        <f>'[5]9月動向(20)'!F49-'９月(上旬)'!F50</f>
        <v>2790</v>
      </c>
      <c r="G50" s="136">
        <f>'[5]9月動向(20)'!G49-'９月(上旬)'!G50</f>
        <v>2790</v>
      </c>
      <c r="H50" s="141">
        <f t="shared" si="9"/>
        <v>1</v>
      </c>
      <c r="I50" s="59">
        <f t="shared" si="10"/>
        <v>0</v>
      </c>
      <c r="J50" s="72">
        <f t="shared" si="11"/>
        <v>0.53620071684587811</v>
      </c>
      <c r="K50" s="67">
        <f t="shared" si="12"/>
        <v>0.45663082437275987</v>
      </c>
      <c r="L50" s="66">
        <f t="shared" si="13"/>
        <v>7.9569892473118242E-2</v>
      </c>
    </row>
    <row r="51" spans="1:12" x14ac:dyDescent="0.4">
      <c r="A51" s="27" t="s">
        <v>95</v>
      </c>
      <c r="B51" s="101">
        <f>'[5]9月動向(20)'!B50-'９月(上旬)'!B51</f>
        <v>0</v>
      </c>
      <c r="C51" s="101">
        <f>'[5]9月動向(20)'!C50-'９月(上旬)'!C51</f>
        <v>680</v>
      </c>
      <c r="D51" s="140">
        <f t="shared" si="7"/>
        <v>0</v>
      </c>
      <c r="E51" s="59">
        <f t="shared" si="8"/>
        <v>-680</v>
      </c>
      <c r="F51" s="135">
        <f>'[5]9月動向(20)'!F50-'９月(上旬)'!F51</f>
        <v>0</v>
      </c>
      <c r="G51" s="101">
        <f>'[5]9月動向(20)'!G50-'９月(上旬)'!G51</f>
        <v>1660</v>
      </c>
      <c r="H51" s="141">
        <f t="shared" si="9"/>
        <v>0</v>
      </c>
      <c r="I51" s="59">
        <f t="shared" si="10"/>
        <v>-1660</v>
      </c>
      <c r="J51" s="72" t="e">
        <f t="shared" si="11"/>
        <v>#DIV/0!</v>
      </c>
      <c r="K51" s="72">
        <f t="shared" si="12"/>
        <v>0.40963855421686746</v>
      </c>
      <c r="L51" s="77" t="e">
        <f t="shared" si="13"/>
        <v>#DIV/0!</v>
      </c>
    </row>
    <row r="52" spans="1:12" x14ac:dyDescent="0.4">
      <c r="A52" s="27" t="s">
        <v>94</v>
      </c>
      <c r="B52" s="101">
        <f>'[5]9月動向(20)'!B51-'９月(上旬)'!B52</f>
        <v>0</v>
      </c>
      <c r="C52" s="101">
        <f>'[5]9月動向(20)'!C51-'９月(上旬)'!C52</f>
        <v>0</v>
      </c>
      <c r="D52" s="140" t="e">
        <f t="shared" si="7"/>
        <v>#DIV/0!</v>
      </c>
      <c r="E52" s="59">
        <f t="shared" si="8"/>
        <v>0</v>
      </c>
      <c r="F52" s="135">
        <f>'[5]9月動向(20)'!F51-'９月(上旬)'!F52</f>
        <v>0</v>
      </c>
      <c r="G52" s="136">
        <f>'[5]9月動向(20)'!G51-'９月(上旬)'!G52</f>
        <v>0</v>
      </c>
      <c r="H52" s="138" t="e">
        <f t="shared" si="9"/>
        <v>#DIV/0!</v>
      </c>
      <c r="I52" s="59">
        <f t="shared" si="10"/>
        <v>0</v>
      </c>
      <c r="J52" s="72" t="e">
        <f t="shared" si="11"/>
        <v>#DIV/0!</v>
      </c>
      <c r="K52" s="72" t="e">
        <f t="shared" si="12"/>
        <v>#DIV/0!</v>
      </c>
      <c r="L52" s="77" t="e">
        <f t="shared" si="13"/>
        <v>#DIV/0!</v>
      </c>
    </row>
    <row r="53" spans="1:12" x14ac:dyDescent="0.4">
      <c r="A53" s="27" t="s">
        <v>75</v>
      </c>
      <c r="B53" s="101">
        <f>'[5]9月動向(20)'!B52-'９月(上旬)'!B53</f>
        <v>2643</v>
      </c>
      <c r="C53" s="101">
        <f>'[5]9月動向(20)'!C52-'９月(上旬)'!C53</f>
        <v>2064</v>
      </c>
      <c r="D53" s="140">
        <f t="shared" si="7"/>
        <v>1.2805232558139534</v>
      </c>
      <c r="E53" s="59">
        <f t="shared" si="8"/>
        <v>579</v>
      </c>
      <c r="F53" s="139">
        <f>'[5]9月動向(20)'!F52-'９月(上旬)'!F53</f>
        <v>3761</v>
      </c>
      <c r="G53" s="101">
        <f>'[5]9月動向(20)'!G52-'９月(上旬)'!G53</f>
        <v>3453</v>
      </c>
      <c r="H53" s="138">
        <f t="shared" si="9"/>
        <v>1.089197799015349</v>
      </c>
      <c r="I53" s="59">
        <f t="shared" si="10"/>
        <v>308</v>
      </c>
      <c r="J53" s="72">
        <f t="shared" si="11"/>
        <v>0.70273863334219622</v>
      </c>
      <c r="K53" s="72">
        <f t="shared" si="12"/>
        <v>0.5977410947002606</v>
      </c>
      <c r="L53" s="77">
        <f t="shared" si="13"/>
        <v>0.10499753864193562</v>
      </c>
    </row>
    <row r="54" spans="1:12" x14ac:dyDescent="0.4">
      <c r="A54" s="27" t="s">
        <v>77</v>
      </c>
      <c r="B54" s="101">
        <f>'[5]9月動向(20)'!B53-'９月(上旬)'!B54</f>
        <v>847</v>
      </c>
      <c r="C54" s="101">
        <f>'[5]9月動向(20)'!C53-'９月(上旬)'!C54</f>
        <v>639</v>
      </c>
      <c r="D54" s="70">
        <f t="shared" si="7"/>
        <v>1.3255086071987481</v>
      </c>
      <c r="E54" s="59">
        <f t="shared" si="8"/>
        <v>208</v>
      </c>
      <c r="F54" s="137">
        <f>'[5]9月動向(20)'!F53-'９月(上旬)'!F54</f>
        <v>1260</v>
      </c>
      <c r="G54" s="136">
        <f>'[5]9月動向(20)'!G53-'９月(上旬)'!G54</f>
        <v>1330</v>
      </c>
      <c r="H54" s="72">
        <f t="shared" si="9"/>
        <v>0.94736842105263153</v>
      </c>
      <c r="I54" s="59">
        <f t="shared" si="10"/>
        <v>-70</v>
      </c>
      <c r="J54" s="72">
        <f t="shared" si="11"/>
        <v>0.67222222222222228</v>
      </c>
      <c r="K54" s="72">
        <f t="shared" si="12"/>
        <v>0.48045112781954885</v>
      </c>
      <c r="L54" s="77">
        <f t="shared" si="13"/>
        <v>0.19177109440267343</v>
      </c>
    </row>
    <row r="55" spans="1:12" x14ac:dyDescent="0.4">
      <c r="A55" s="27" t="s">
        <v>76</v>
      </c>
      <c r="B55" s="101">
        <f>'[5]9月動向(20)'!B54-'９月(上旬)'!B55</f>
        <v>918</v>
      </c>
      <c r="C55" s="101">
        <f>'[5]9月動向(20)'!C54-'９月(上旬)'!C55</f>
        <v>660</v>
      </c>
      <c r="D55" s="70">
        <f t="shared" si="7"/>
        <v>1.3909090909090909</v>
      </c>
      <c r="E55" s="59">
        <f t="shared" si="8"/>
        <v>258</v>
      </c>
      <c r="F55" s="135">
        <f>'[5]9月動向(20)'!F54-'９月(上旬)'!F55</f>
        <v>1660</v>
      </c>
      <c r="G55" s="101">
        <f>'[5]9月動向(20)'!G54-'９月(上旬)'!G55</f>
        <v>1008</v>
      </c>
      <c r="H55" s="72">
        <f t="shared" si="9"/>
        <v>1.6468253968253967</v>
      </c>
      <c r="I55" s="59">
        <f t="shared" si="10"/>
        <v>652</v>
      </c>
      <c r="J55" s="72">
        <f t="shared" si="11"/>
        <v>0.55301204819277106</v>
      </c>
      <c r="K55" s="72">
        <f t="shared" si="12"/>
        <v>0.65476190476190477</v>
      </c>
      <c r="L55" s="77">
        <f t="shared" si="13"/>
        <v>-0.10174985656913371</v>
      </c>
    </row>
    <row r="56" spans="1:12" x14ac:dyDescent="0.4">
      <c r="A56" s="27" t="s">
        <v>146</v>
      </c>
      <c r="B56" s="101">
        <f>'[5]9月動向(20)'!B55-'９月(上旬)'!B56</f>
        <v>0</v>
      </c>
      <c r="C56" s="101">
        <f>'[5]9月動向(20)'!C55-'９月(上旬)'!C56</f>
        <v>728</v>
      </c>
      <c r="D56" s="70">
        <f t="shared" si="7"/>
        <v>0</v>
      </c>
      <c r="E56" s="59">
        <f t="shared" si="8"/>
        <v>-728</v>
      </c>
      <c r="F56" s="136">
        <f>'[5]9月動向(20)'!F55-'９月(上旬)'!F56</f>
        <v>0</v>
      </c>
      <c r="G56" s="136">
        <f>'[5]9月動向(20)'!G55-'９月(上旬)'!G56</f>
        <v>1134</v>
      </c>
      <c r="H56" s="72">
        <f t="shared" si="9"/>
        <v>0</v>
      </c>
      <c r="I56" s="59">
        <f t="shared" si="10"/>
        <v>-1134</v>
      </c>
      <c r="J56" s="72" t="e">
        <f t="shared" si="11"/>
        <v>#DIV/0!</v>
      </c>
      <c r="K56" s="72">
        <f t="shared" si="12"/>
        <v>0.64197530864197527</v>
      </c>
      <c r="L56" s="77" t="e">
        <f t="shared" si="13"/>
        <v>#DIV/0!</v>
      </c>
    </row>
    <row r="57" spans="1:12" x14ac:dyDescent="0.4">
      <c r="A57" s="27" t="s">
        <v>145</v>
      </c>
      <c r="B57" s="101">
        <f>'[5]9月動向(20)'!B56-'９月(上旬)'!B57</f>
        <v>0</v>
      </c>
      <c r="C57" s="101">
        <f>'[5]9月動向(20)'!C56-'９月(上旬)'!C57</f>
        <v>768</v>
      </c>
      <c r="D57" s="70">
        <f t="shared" si="7"/>
        <v>0</v>
      </c>
      <c r="E57" s="59">
        <f t="shared" si="8"/>
        <v>-768</v>
      </c>
      <c r="F57" s="101">
        <f>'[5]9月動向(20)'!F56-'９月(上旬)'!F57</f>
        <v>0</v>
      </c>
      <c r="G57" s="102">
        <f>'[5]9月動向(20)'!G56-'９月(上旬)'!G57</f>
        <v>1134</v>
      </c>
      <c r="H57" s="72">
        <f t="shared" si="9"/>
        <v>0</v>
      </c>
      <c r="I57" s="59">
        <f t="shared" si="10"/>
        <v>-1134</v>
      </c>
      <c r="J57" s="72" t="e">
        <f t="shared" si="11"/>
        <v>#DIV/0!</v>
      </c>
      <c r="K57" s="72">
        <f t="shared" si="12"/>
        <v>0.67724867724867721</v>
      </c>
      <c r="L57" s="77" t="e">
        <f t="shared" si="13"/>
        <v>#DIV/0!</v>
      </c>
    </row>
    <row r="58" spans="1:12" x14ac:dyDescent="0.4">
      <c r="A58" s="27" t="s">
        <v>144</v>
      </c>
      <c r="B58" s="101">
        <f>'[5]9月動向(20)'!B57-'９月(上旬)'!B58</f>
        <v>0</v>
      </c>
      <c r="C58" s="101">
        <f>'[5]9月動向(20)'!C57-'９月(上旬)'!C58</f>
        <v>807</v>
      </c>
      <c r="D58" s="70">
        <f t="shared" si="7"/>
        <v>0</v>
      </c>
      <c r="E58" s="59">
        <f t="shared" si="8"/>
        <v>-807</v>
      </c>
      <c r="F58" s="136">
        <f>'[5]9月動向(20)'!F57-'９月(上旬)'!F58</f>
        <v>0</v>
      </c>
      <c r="G58" s="102">
        <f>'[5]9月動向(20)'!G57-'９月(上旬)'!G58</f>
        <v>1197</v>
      </c>
      <c r="H58" s="72">
        <f t="shared" si="9"/>
        <v>0</v>
      </c>
      <c r="I58" s="59">
        <f t="shared" si="10"/>
        <v>-1197</v>
      </c>
      <c r="J58" s="72" t="e">
        <f t="shared" si="11"/>
        <v>#DIV/0!</v>
      </c>
      <c r="K58" s="72">
        <f t="shared" si="12"/>
        <v>0.67418546365914789</v>
      </c>
      <c r="L58" s="77" t="e">
        <f t="shared" si="13"/>
        <v>#DIV/0!</v>
      </c>
    </row>
    <row r="59" spans="1:12" x14ac:dyDescent="0.4">
      <c r="A59" s="27" t="s">
        <v>143</v>
      </c>
      <c r="B59" s="101">
        <f>'[5]9月動向(20)'!B58-'９月(上旬)'!B59</f>
        <v>0</v>
      </c>
      <c r="C59" s="101">
        <f>'[5]9月動向(20)'!C58-'９月(上旬)'!C59</f>
        <v>918</v>
      </c>
      <c r="D59" s="70">
        <f t="shared" si="7"/>
        <v>0</v>
      </c>
      <c r="E59" s="59">
        <f t="shared" si="8"/>
        <v>-918</v>
      </c>
      <c r="F59" s="102">
        <f>'[5]9月動向(20)'!F58-'９月(上旬)'!F59</f>
        <v>0</v>
      </c>
      <c r="G59" s="102">
        <f>'[5]9月動向(20)'!G58-'９月(上旬)'!G59</f>
        <v>1134</v>
      </c>
      <c r="H59" s="72">
        <f t="shared" si="9"/>
        <v>0</v>
      </c>
      <c r="I59" s="59">
        <f t="shared" si="10"/>
        <v>-1134</v>
      </c>
      <c r="J59" s="72" t="e">
        <f t="shared" si="11"/>
        <v>#DIV/0!</v>
      </c>
      <c r="K59" s="72">
        <f t="shared" si="12"/>
        <v>0.80952380952380953</v>
      </c>
      <c r="L59" s="77" t="e">
        <f t="shared" si="13"/>
        <v>#DIV/0!</v>
      </c>
    </row>
    <row r="60" spans="1:12" x14ac:dyDescent="0.4">
      <c r="A60" s="22" t="s">
        <v>142</v>
      </c>
      <c r="B60" s="93">
        <f>'[5]9月動向(20)'!B59-'９月(上旬)'!B60</f>
        <v>0</v>
      </c>
      <c r="C60" s="93">
        <f>'[5]9月動向(20)'!C59-'９月(上旬)'!C60</f>
        <v>992</v>
      </c>
      <c r="D60" s="151">
        <f t="shared" si="7"/>
        <v>0</v>
      </c>
      <c r="E60" s="56">
        <f t="shared" si="8"/>
        <v>-992</v>
      </c>
      <c r="F60" s="93">
        <f>'[5]9月動向(20)'!F59-'９月(上旬)'!F60</f>
        <v>0</v>
      </c>
      <c r="G60" s="93">
        <f>'[5]9月動向(20)'!G59-'９月(上旬)'!G60</f>
        <v>1134</v>
      </c>
      <c r="H60" s="83">
        <f t="shared" si="9"/>
        <v>0</v>
      </c>
      <c r="I60" s="56">
        <f t="shared" si="10"/>
        <v>-1134</v>
      </c>
      <c r="J60" s="83" t="e">
        <f t="shared" si="11"/>
        <v>#DIV/0!</v>
      </c>
      <c r="K60" s="83">
        <f t="shared" si="12"/>
        <v>0.87477954144620806</v>
      </c>
      <c r="L60" s="82" t="e">
        <f t="shared" si="13"/>
        <v>#DIV/0!</v>
      </c>
    </row>
    <row r="61" spans="1:12" x14ac:dyDescent="0.4">
      <c r="A61" s="55" t="s">
        <v>93</v>
      </c>
      <c r="B61" s="134"/>
      <c r="C61" s="134"/>
      <c r="D61" s="132"/>
      <c r="E61" s="133"/>
      <c r="F61" s="134"/>
      <c r="G61" s="134"/>
      <c r="H61" s="132"/>
      <c r="I61" s="133"/>
      <c r="J61" s="132"/>
      <c r="K61" s="132"/>
      <c r="L61" s="131"/>
    </row>
    <row r="62" spans="1:12" x14ac:dyDescent="0.4">
      <c r="A62" s="99" t="s">
        <v>209</v>
      </c>
      <c r="B62" s="176"/>
      <c r="C62" s="175"/>
      <c r="D62" s="130"/>
      <c r="E62" s="129"/>
      <c r="F62" s="176"/>
      <c r="G62" s="175"/>
      <c r="H62" s="130"/>
      <c r="I62" s="129"/>
      <c r="J62" s="128"/>
      <c r="K62" s="128"/>
      <c r="L62" s="127"/>
    </row>
    <row r="63" spans="1:12" x14ac:dyDescent="0.4">
      <c r="A63" s="22" t="s">
        <v>208</v>
      </c>
      <c r="B63" s="174"/>
      <c r="C63" s="173"/>
      <c r="D63" s="126"/>
      <c r="E63" s="125"/>
      <c r="F63" s="174"/>
      <c r="G63" s="173"/>
      <c r="H63" s="126"/>
      <c r="I63" s="125"/>
      <c r="J63" s="124"/>
      <c r="K63" s="124"/>
      <c r="L63" s="123"/>
    </row>
    <row r="64" spans="1:12" x14ac:dyDescent="0.4">
      <c r="C64" s="19"/>
      <c r="E64" s="50"/>
      <c r="G64" s="19"/>
      <c r="I64" s="50"/>
      <c r="K64" s="19"/>
    </row>
    <row r="65" spans="3:11" x14ac:dyDescent="0.4">
      <c r="C65" s="19"/>
      <c r="E65" s="50"/>
      <c r="G65" s="19"/>
      <c r="I65" s="50"/>
      <c r="K65" s="19"/>
    </row>
    <row r="66" spans="3:11" x14ac:dyDescent="0.4">
      <c r="C66" s="19"/>
      <c r="E66" s="50"/>
      <c r="G66" s="19"/>
      <c r="I66" s="50"/>
      <c r="K66" s="19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9'!A1" display="'h19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2007年9月中旬航空旅客輸送実績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66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9" bestFit="1" customWidth="1"/>
    <col min="2" max="3" width="11.25" style="50" customWidth="1"/>
    <col min="4" max="5" width="11.25" style="19" customWidth="1"/>
    <col min="6" max="7" width="11.25" style="50" customWidth="1"/>
    <col min="8" max="9" width="11.25" style="19" customWidth="1"/>
    <col min="10" max="11" width="11.25" style="50" customWidth="1"/>
    <col min="12" max="12" width="11.25" style="19" customWidth="1"/>
    <col min="13" max="13" width="9" style="19" bestFit="1" customWidth="1"/>
    <col min="14" max="14" width="6.5" style="19" bestFit="1" customWidth="1"/>
    <col min="15" max="16384" width="15.75" style="19"/>
  </cols>
  <sheetData>
    <row r="1" spans="1:46" s="1" customFormat="1" ht="17.25" customHeight="1" x14ac:dyDescent="0.4">
      <c r="A1" s="266" t="str">
        <f>'h19'!A1</f>
        <v>平成19年度</v>
      </c>
      <c r="B1" s="267"/>
      <c r="C1" s="267"/>
      <c r="D1" s="267"/>
      <c r="E1" s="268" t="str">
        <f ca="1">RIGHT(CELL("filename",$A$1),LEN(CELL("filename",$A$1))-FIND("]",CELL("filename",$A$1)))</f>
        <v>９月(下旬)</v>
      </c>
      <c r="F1" s="269" t="s">
        <v>70</v>
      </c>
      <c r="G1" s="270"/>
      <c r="H1" s="270"/>
      <c r="I1" s="271"/>
      <c r="J1" s="270"/>
      <c r="K1" s="270"/>
      <c r="L1" s="271"/>
      <c r="M1" s="258"/>
      <c r="N1" s="258"/>
      <c r="O1" s="258"/>
      <c r="P1" s="258"/>
      <c r="Q1" s="258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</row>
    <row r="2" spans="1:46" x14ac:dyDescent="0.4">
      <c r="A2" s="240"/>
      <c r="B2" s="261" t="s">
        <v>89</v>
      </c>
      <c r="C2" s="261"/>
      <c r="D2" s="261"/>
      <c r="E2" s="262"/>
      <c r="F2" s="260" t="s">
        <v>175</v>
      </c>
      <c r="G2" s="261"/>
      <c r="H2" s="261"/>
      <c r="I2" s="262"/>
      <c r="J2" s="260" t="s">
        <v>174</v>
      </c>
      <c r="K2" s="261"/>
      <c r="L2" s="262"/>
    </row>
    <row r="3" spans="1:46" x14ac:dyDescent="0.4">
      <c r="A3" s="232"/>
      <c r="B3" s="236"/>
      <c r="C3" s="236"/>
      <c r="D3" s="236"/>
      <c r="E3" s="237"/>
      <c r="F3" s="235"/>
      <c r="G3" s="236"/>
      <c r="H3" s="236"/>
      <c r="I3" s="237"/>
      <c r="J3" s="235"/>
      <c r="K3" s="236"/>
      <c r="L3" s="237"/>
    </row>
    <row r="4" spans="1:46" x14ac:dyDescent="0.4">
      <c r="A4" s="232"/>
      <c r="B4" s="242" t="s">
        <v>226</v>
      </c>
      <c r="C4" s="241" t="s">
        <v>225</v>
      </c>
      <c r="D4" s="232" t="s">
        <v>88</v>
      </c>
      <c r="E4" s="232"/>
      <c r="F4" s="238" t="str">
        <f>+B4</f>
        <v>(07'9/21～30)</v>
      </c>
      <c r="G4" s="238" t="str">
        <f>+C4</f>
        <v>(06'9/21～30)</v>
      </c>
      <c r="H4" s="232" t="s">
        <v>88</v>
      </c>
      <c r="I4" s="232"/>
      <c r="J4" s="238" t="str">
        <f>+B4</f>
        <v>(07'9/21～30)</v>
      </c>
      <c r="K4" s="238" t="str">
        <f>+C4</f>
        <v>(06'9/21～30)</v>
      </c>
      <c r="L4" s="239" t="s">
        <v>86</v>
      </c>
    </row>
    <row r="5" spans="1:46" s="53" customFormat="1" x14ac:dyDescent="0.4">
      <c r="A5" s="232"/>
      <c r="B5" s="242"/>
      <c r="C5" s="241"/>
      <c r="D5" s="108" t="s">
        <v>87</v>
      </c>
      <c r="E5" s="108" t="s">
        <v>86</v>
      </c>
      <c r="F5" s="238"/>
      <c r="G5" s="238"/>
      <c r="H5" s="108" t="s">
        <v>87</v>
      </c>
      <c r="I5" s="108" t="s">
        <v>86</v>
      </c>
      <c r="J5" s="238"/>
      <c r="K5" s="238"/>
      <c r="L5" s="240"/>
    </row>
    <row r="6" spans="1:46" s="46" customFormat="1" x14ac:dyDescent="0.4">
      <c r="A6" s="55" t="s">
        <v>97</v>
      </c>
      <c r="B6" s="100">
        <f>+B7+B39+B61</f>
        <v>177182</v>
      </c>
      <c r="C6" s="100">
        <f>+C7+C39+C61</f>
        <v>165539</v>
      </c>
      <c r="D6" s="64">
        <f t="shared" ref="D6:D37" si="0">+B6/C6</f>
        <v>1.0703338790254864</v>
      </c>
      <c r="E6" s="65">
        <f t="shared" ref="E6:E37" si="1">+B6-C6</f>
        <v>11643</v>
      </c>
      <c r="F6" s="100">
        <f>+F7+F39+F61</f>
        <v>233388</v>
      </c>
      <c r="G6" s="100">
        <f>+G7+G39+G61</f>
        <v>235615</v>
      </c>
      <c r="H6" s="64">
        <f t="shared" ref="H6:H37" si="2">+F6/G6</f>
        <v>0.99054813997411029</v>
      </c>
      <c r="I6" s="65">
        <f t="shared" ref="I6:I37" si="3">+F6-G6</f>
        <v>-2227</v>
      </c>
      <c r="J6" s="64">
        <f t="shared" ref="J6:J37" si="4">+B6/F6</f>
        <v>0.75917356505047384</v>
      </c>
      <c r="K6" s="64">
        <f t="shared" ref="K6:K37" si="5">+C6/G6</f>
        <v>0.70258260297519259</v>
      </c>
      <c r="L6" s="78">
        <f t="shared" ref="L6:L37" si="6">+J6-K6</f>
        <v>5.6590962075281248E-2</v>
      </c>
    </row>
    <row r="7" spans="1:46" s="46" customFormat="1" x14ac:dyDescent="0.4">
      <c r="A7" s="55" t="s">
        <v>85</v>
      </c>
      <c r="B7" s="148">
        <f>+B8+B18+B36</f>
        <v>89064</v>
      </c>
      <c r="C7" s="100">
        <f>+C8+C18+C36</f>
        <v>86374</v>
      </c>
      <c r="D7" s="64">
        <f t="shared" si="0"/>
        <v>1.0311436311853104</v>
      </c>
      <c r="E7" s="65">
        <f t="shared" si="1"/>
        <v>2690</v>
      </c>
      <c r="F7" s="100">
        <f>+F8+F18+F36</f>
        <v>117081</v>
      </c>
      <c r="G7" s="100">
        <f>+G8+G18+G36</f>
        <v>120567</v>
      </c>
      <c r="H7" s="64">
        <f t="shared" si="2"/>
        <v>0.97108661574062549</v>
      </c>
      <c r="I7" s="147">
        <f t="shared" si="3"/>
        <v>-3486</v>
      </c>
      <c r="J7" s="64">
        <f t="shared" si="4"/>
        <v>0.76070412791144593</v>
      </c>
      <c r="K7" s="64">
        <f t="shared" si="5"/>
        <v>0.71639835112427119</v>
      </c>
      <c r="L7" s="78">
        <f t="shared" si="6"/>
        <v>4.4305776787174733E-2</v>
      </c>
    </row>
    <row r="8" spans="1:46" x14ac:dyDescent="0.4">
      <c r="A8" s="89" t="s">
        <v>92</v>
      </c>
      <c r="B8" s="149">
        <f>SUM(B9:B17)</f>
        <v>71971</v>
      </c>
      <c r="C8" s="106">
        <f>SUM(C9:C17)</f>
        <v>70837</v>
      </c>
      <c r="D8" s="76">
        <f t="shared" si="0"/>
        <v>1.0160085830851109</v>
      </c>
      <c r="E8" s="81">
        <f t="shared" si="1"/>
        <v>1134</v>
      </c>
      <c r="F8" s="106">
        <f>SUM(F9:F17)</f>
        <v>93996</v>
      </c>
      <c r="G8" s="106">
        <f>SUM(G9:G17)</f>
        <v>99826</v>
      </c>
      <c r="H8" s="76">
        <f t="shared" si="2"/>
        <v>0.94159838118325889</v>
      </c>
      <c r="I8" s="81">
        <f t="shared" si="3"/>
        <v>-5830</v>
      </c>
      <c r="J8" s="76">
        <f t="shared" si="4"/>
        <v>0.76568151836248355</v>
      </c>
      <c r="K8" s="76">
        <f t="shared" si="5"/>
        <v>0.70960471219922661</v>
      </c>
      <c r="L8" s="75">
        <f t="shared" si="6"/>
        <v>5.6076806163256943E-2</v>
      </c>
    </row>
    <row r="9" spans="1:46" x14ac:dyDescent="0.4">
      <c r="A9" s="26" t="s">
        <v>83</v>
      </c>
      <c r="B9" s="139">
        <f>'９月(月間)'!B9-'[5]9月動向(20)'!B8</f>
        <v>44692</v>
      </c>
      <c r="C9" s="105">
        <f>'９月(月間)'!C9-'[5]9月動向(20)'!C8</f>
        <v>41740</v>
      </c>
      <c r="D9" s="70">
        <f t="shared" si="0"/>
        <v>1.070723526593196</v>
      </c>
      <c r="E9" s="80">
        <f t="shared" si="1"/>
        <v>2952</v>
      </c>
      <c r="F9" s="105">
        <f>'９月(月間)'!F9-'[5]9月動向(20)'!F8</f>
        <v>56407</v>
      </c>
      <c r="G9" s="105">
        <f>'９月(月間)'!G9-'[5]9月動向(20)'!G8</f>
        <v>55236</v>
      </c>
      <c r="H9" s="70">
        <f t="shared" si="2"/>
        <v>1.0211999420667681</v>
      </c>
      <c r="I9" s="80">
        <f t="shared" si="3"/>
        <v>1171</v>
      </c>
      <c r="J9" s="70">
        <f t="shared" si="4"/>
        <v>0.79231301079653238</v>
      </c>
      <c r="K9" s="70">
        <f t="shared" si="5"/>
        <v>0.75566659425012672</v>
      </c>
      <c r="L9" s="69">
        <f t="shared" si="6"/>
        <v>3.6646416546405658E-2</v>
      </c>
    </row>
    <row r="10" spans="1:46" x14ac:dyDescent="0.4">
      <c r="A10" s="27" t="s">
        <v>84</v>
      </c>
      <c r="B10" s="139">
        <f>'９月(月間)'!B10-'[5]9月動向(20)'!B9</f>
        <v>3977</v>
      </c>
      <c r="C10" s="105">
        <f>'９月(月間)'!C10-'[5]9月動向(20)'!C9</f>
        <v>3462</v>
      </c>
      <c r="D10" s="72">
        <f t="shared" si="0"/>
        <v>1.1487579433853263</v>
      </c>
      <c r="E10" s="79">
        <f t="shared" si="1"/>
        <v>515</v>
      </c>
      <c r="F10" s="105">
        <f>'９月(月間)'!F10-'[5]9月動向(20)'!F9</f>
        <v>5000</v>
      </c>
      <c r="G10" s="105">
        <f>'９月(月間)'!G10-'[5]9月動向(20)'!G9</f>
        <v>3960</v>
      </c>
      <c r="H10" s="72">
        <f t="shared" si="2"/>
        <v>1.2626262626262625</v>
      </c>
      <c r="I10" s="79">
        <f t="shared" si="3"/>
        <v>1040</v>
      </c>
      <c r="J10" s="72">
        <f t="shared" si="4"/>
        <v>0.7954</v>
      </c>
      <c r="K10" s="72">
        <f t="shared" si="5"/>
        <v>0.87424242424242427</v>
      </c>
      <c r="L10" s="77">
        <f t="shared" si="6"/>
        <v>-7.8842424242424269E-2</v>
      </c>
    </row>
    <row r="11" spans="1:46" x14ac:dyDescent="0.4">
      <c r="A11" s="27" t="s">
        <v>215</v>
      </c>
      <c r="B11" s="139">
        <f>'９月(月間)'!B11-'[5]9月動向(20)'!B10</f>
        <v>8620</v>
      </c>
      <c r="C11" s="105">
        <f>'９月(月間)'!C11-'[5]9月動向(20)'!C10</f>
        <v>4686</v>
      </c>
      <c r="D11" s="72">
        <f t="shared" si="0"/>
        <v>1.8395219803670508</v>
      </c>
      <c r="E11" s="79">
        <f t="shared" si="1"/>
        <v>3934</v>
      </c>
      <c r="F11" s="105">
        <f>'９月(月間)'!F11-'[5]9月動向(20)'!F10</f>
        <v>11794</v>
      </c>
      <c r="G11" s="105">
        <f>'９月(月間)'!G11-'[5]9月動向(20)'!G10</f>
        <v>5220</v>
      </c>
      <c r="H11" s="72">
        <f t="shared" si="2"/>
        <v>2.2593869731800766</v>
      </c>
      <c r="I11" s="79">
        <f t="shared" si="3"/>
        <v>6574</v>
      </c>
      <c r="J11" s="72">
        <f t="shared" si="4"/>
        <v>0.73088010852976093</v>
      </c>
      <c r="K11" s="72">
        <f t="shared" si="5"/>
        <v>0.89770114942528734</v>
      </c>
      <c r="L11" s="77">
        <f t="shared" si="6"/>
        <v>-0.16682104089552641</v>
      </c>
    </row>
    <row r="12" spans="1:46" x14ac:dyDescent="0.4">
      <c r="A12" s="27" t="s">
        <v>81</v>
      </c>
      <c r="B12" s="139">
        <f>'９月(月間)'!B12-'[5]9月動向(20)'!B11</f>
        <v>5944</v>
      </c>
      <c r="C12" s="105">
        <f>'９月(月間)'!C12-'[5]9月動向(20)'!C11</f>
        <v>6527</v>
      </c>
      <c r="D12" s="72">
        <f t="shared" si="0"/>
        <v>0.91067871916653897</v>
      </c>
      <c r="E12" s="79">
        <f t="shared" si="1"/>
        <v>-583</v>
      </c>
      <c r="F12" s="105">
        <f>'９月(月間)'!F12-'[5]9月動向(20)'!F11</f>
        <v>7265</v>
      </c>
      <c r="G12" s="105">
        <f>'９月(月間)'!G12-'[5]9月動向(20)'!G11</f>
        <v>9290</v>
      </c>
      <c r="H12" s="72">
        <f t="shared" si="2"/>
        <v>0.78202368137782563</v>
      </c>
      <c r="I12" s="79">
        <f t="shared" si="3"/>
        <v>-2025</v>
      </c>
      <c r="J12" s="72">
        <f t="shared" si="4"/>
        <v>0.81816930488644179</v>
      </c>
      <c r="K12" s="72">
        <f t="shared" si="5"/>
        <v>0.70258342303552201</v>
      </c>
      <c r="L12" s="77">
        <f t="shared" si="6"/>
        <v>0.11558588185091978</v>
      </c>
    </row>
    <row r="13" spans="1:46" x14ac:dyDescent="0.4">
      <c r="A13" s="27" t="s">
        <v>82</v>
      </c>
      <c r="B13" s="139">
        <f>'９月(月間)'!B13-'[5]9月動向(20)'!B12</f>
        <v>6512</v>
      </c>
      <c r="C13" s="105">
        <f>'９月(月間)'!C13-'[5]9月動向(20)'!C12</f>
        <v>6333</v>
      </c>
      <c r="D13" s="72">
        <f t="shared" si="0"/>
        <v>1.0282646455076583</v>
      </c>
      <c r="E13" s="79">
        <f t="shared" si="1"/>
        <v>179</v>
      </c>
      <c r="F13" s="105">
        <f>'９月(月間)'!F13-'[5]9月動向(20)'!F12</f>
        <v>10920</v>
      </c>
      <c r="G13" s="105">
        <f>'９月(月間)'!G13-'[5]9月動向(20)'!G12</f>
        <v>10920</v>
      </c>
      <c r="H13" s="72">
        <f t="shared" si="2"/>
        <v>1</v>
      </c>
      <c r="I13" s="79">
        <f t="shared" si="3"/>
        <v>0</v>
      </c>
      <c r="J13" s="72">
        <f t="shared" si="4"/>
        <v>0.59633699633699633</v>
      </c>
      <c r="K13" s="72">
        <f t="shared" si="5"/>
        <v>0.57994505494505499</v>
      </c>
      <c r="L13" s="77">
        <f t="shared" si="6"/>
        <v>1.6391941391941334E-2</v>
      </c>
    </row>
    <row r="14" spans="1:46" x14ac:dyDescent="0.4">
      <c r="A14" s="27" t="s">
        <v>206</v>
      </c>
      <c r="B14" s="139">
        <f>'９月(月間)'!B14-'[5]9月動向(20)'!B13</f>
        <v>0</v>
      </c>
      <c r="C14" s="105">
        <f>'９月(月間)'!C14-'[5]9月動向(20)'!C13</f>
        <v>2674</v>
      </c>
      <c r="D14" s="72">
        <f t="shared" si="0"/>
        <v>0</v>
      </c>
      <c r="E14" s="79">
        <f t="shared" si="1"/>
        <v>-2674</v>
      </c>
      <c r="F14" s="105">
        <f>'９月(月間)'!F14-'[5]9月動向(20)'!F13</f>
        <v>0</v>
      </c>
      <c r="G14" s="105">
        <f>'９月(月間)'!G14-'[5]9月動向(20)'!G13</f>
        <v>4830</v>
      </c>
      <c r="H14" s="72">
        <f t="shared" si="2"/>
        <v>0</v>
      </c>
      <c r="I14" s="79">
        <f t="shared" si="3"/>
        <v>-4830</v>
      </c>
      <c r="J14" s="72" t="e">
        <f t="shared" si="4"/>
        <v>#DIV/0!</v>
      </c>
      <c r="K14" s="72">
        <f t="shared" si="5"/>
        <v>0.55362318840579705</v>
      </c>
      <c r="L14" s="77" t="e">
        <f t="shared" si="6"/>
        <v>#DIV/0!</v>
      </c>
    </row>
    <row r="15" spans="1:46" x14ac:dyDescent="0.4">
      <c r="A15" s="29" t="s">
        <v>205</v>
      </c>
      <c r="B15" s="139">
        <f>'９月(月間)'!B15-'[5]9月動向(20)'!B14</f>
        <v>0</v>
      </c>
      <c r="C15" s="105">
        <f>'９月(月間)'!C15-'[5]9月動向(20)'!C14</f>
        <v>0</v>
      </c>
      <c r="D15" s="24" t="e">
        <f t="shared" si="0"/>
        <v>#DIV/0!</v>
      </c>
      <c r="E15" s="37">
        <f t="shared" si="1"/>
        <v>0</v>
      </c>
      <c r="F15" s="105">
        <f>'９月(月間)'!F15-'[5]9月動向(20)'!F14</f>
        <v>0</v>
      </c>
      <c r="G15" s="105">
        <f>'９月(月間)'!G15-'[5]9月動向(20)'!G14</f>
        <v>0</v>
      </c>
      <c r="H15" s="72" t="e">
        <f t="shared" si="2"/>
        <v>#DIV/0!</v>
      </c>
      <c r="I15" s="79">
        <f t="shared" si="3"/>
        <v>0</v>
      </c>
      <c r="J15" s="72" t="e">
        <f t="shared" si="4"/>
        <v>#DIV/0!</v>
      </c>
      <c r="K15" s="72" t="e">
        <f t="shared" si="5"/>
        <v>#DIV/0!</v>
      </c>
      <c r="L15" s="77" t="e">
        <f t="shared" si="6"/>
        <v>#DIV/0!</v>
      </c>
    </row>
    <row r="16" spans="1:46" s="16" customFormat="1" x14ac:dyDescent="0.4">
      <c r="A16" s="33" t="s">
        <v>149</v>
      </c>
      <c r="B16" s="139">
        <f>'９月(月間)'!B16-'[5]9月動向(20)'!B15</f>
        <v>2226</v>
      </c>
      <c r="C16" s="105">
        <f>'９月(月間)'!C16-'[5]9月動向(20)'!C15</f>
        <v>4828</v>
      </c>
      <c r="D16" s="72">
        <f t="shared" si="0"/>
        <v>0.46106048053024029</v>
      </c>
      <c r="E16" s="79">
        <f t="shared" si="1"/>
        <v>-2602</v>
      </c>
      <c r="F16" s="105">
        <f>'９月(月間)'!F16-'[5]9月動向(20)'!F15</f>
        <v>2610</v>
      </c>
      <c r="G16" s="105">
        <f>'９月(月間)'!G16-'[5]9月動向(20)'!G15</f>
        <v>7760</v>
      </c>
      <c r="H16" s="24">
        <f t="shared" si="2"/>
        <v>0.33634020618556704</v>
      </c>
      <c r="I16" s="37">
        <f t="shared" si="3"/>
        <v>-5150</v>
      </c>
      <c r="J16" s="24">
        <f t="shared" si="4"/>
        <v>0.85287356321839081</v>
      </c>
      <c r="K16" s="24">
        <f t="shared" si="5"/>
        <v>0.62216494845360826</v>
      </c>
      <c r="L16" s="23">
        <f t="shared" si="6"/>
        <v>0.23070861476478255</v>
      </c>
    </row>
    <row r="17" spans="1:12" s="16" customFormat="1" x14ac:dyDescent="0.4">
      <c r="A17" s="22" t="s">
        <v>177</v>
      </c>
      <c r="B17" s="139">
        <f>'９月(月間)'!B17-'[5]9月動向(20)'!B16</f>
        <v>0</v>
      </c>
      <c r="C17" s="105">
        <f>'９月(月間)'!C17-'[5]9月動向(20)'!C16</f>
        <v>587</v>
      </c>
      <c r="D17" s="24">
        <f t="shared" si="0"/>
        <v>0</v>
      </c>
      <c r="E17" s="37">
        <f t="shared" si="1"/>
        <v>-587</v>
      </c>
      <c r="F17" s="105">
        <f>'９月(月間)'!F17-'[5]9月動向(20)'!F16</f>
        <v>0</v>
      </c>
      <c r="G17" s="105">
        <f>'９月(月間)'!G17-'[5]9月動向(20)'!G16</f>
        <v>2610</v>
      </c>
      <c r="H17" s="34">
        <f t="shared" si="2"/>
        <v>0</v>
      </c>
      <c r="I17" s="37">
        <f t="shared" si="3"/>
        <v>-2610</v>
      </c>
      <c r="J17" s="24" t="e">
        <f t="shared" si="4"/>
        <v>#DIV/0!</v>
      </c>
      <c r="K17" s="24">
        <f t="shared" si="5"/>
        <v>0.22490421455938697</v>
      </c>
      <c r="L17" s="23" t="e">
        <f t="shared" si="6"/>
        <v>#DIV/0!</v>
      </c>
    </row>
    <row r="18" spans="1:12" x14ac:dyDescent="0.4">
      <c r="A18" s="89" t="s">
        <v>91</v>
      </c>
      <c r="B18" s="149">
        <f>SUM(B19:B35)</f>
        <v>16024</v>
      </c>
      <c r="C18" s="149">
        <f>SUM(C19:C35)</f>
        <v>14857</v>
      </c>
      <c r="D18" s="76">
        <f t="shared" si="0"/>
        <v>1.0785488322003096</v>
      </c>
      <c r="E18" s="81">
        <f t="shared" si="1"/>
        <v>1167</v>
      </c>
      <c r="F18" s="106">
        <f>SUM(F19:F35)</f>
        <v>21525</v>
      </c>
      <c r="G18" s="106">
        <f>SUM(G19:G35)</f>
        <v>19844</v>
      </c>
      <c r="H18" s="76">
        <f t="shared" si="2"/>
        <v>1.084710743801653</v>
      </c>
      <c r="I18" s="81">
        <f t="shared" si="3"/>
        <v>1681</v>
      </c>
      <c r="J18" s="76">
        <f t="shared" si="4"/>
        <v>0.74443670150987229</v>
      </c>
      <c r="K18" s="76">
        <f t="shared" si="5"/>
        <v>0.74868978028623256</v>
      </c>
      <c r="L18" s="75">
        <f t="shared" si="6"/>
        <v>-4.2530787763602751E-3</v>
      </c>
    </row>
    <row r="19" spans="1:12" x14ac:dyDescent="0.4">
      <c r="A19" s="26" t="s">
        <v>168</v>
      </c>
      <c r="B19" s="139">
        <f>'９月(月間)'!B19-'[5]9月動向(20)'!B18</f>
        <v>1253</v>
      </c>
      <c r="C19" s="105">
        <f>'９月(月間)'!C19-'[5]9月動向(20)'!C18</f>
        <v>1082</v>
      </c>
      <c r="D19" s="70">
        <f t="shared" si="0"/>
        <v>1.1580406654343807</v>
      </c>
      <c r="E19" s="80">
        <f t="shared" si="1"/>
        <v>171</v>
      </c>
      <c r="F19" s="105">
        <f>'９月(月間)'!F19-'[5]9月動向(20)'!F18</f>
        <v>1490</v>
      </c>
      <c r="G19" s="105">
        <f>'９月(月間)'!G19-'[5]9月動向(20)'!G18</f>
        <v>1500</v>
      </c>
      <c r="H19" s="70">
        <f t="shared" si="2"/>
        <v>0.99333333333333329</v>
      </c>
      <c r="I19" s="80">
        <f t="shared" si="3"/>
        <v>-10</v>
      </c>
      <c r="J19" s="70">
        <f t="shared" si="4"/>
        <v>0.84093959731543622</v>
      </c>
      <c r="K19" s="70">
        <f t="shared" si="5"/>
        <v>0.72133333333333338</v>
      </c>
      <c r="L19" s="69">
        <f t="shared" si="6"/>
        <v>0.11960626398210283</v>
      </c>
    </row>
    <row r="20" spans="1:12" x14ac:dyDescent="0.4">
      <c r="A20" s="27" t="s">
        <v>215</v>
      </c>
      <c r="B20" s="139">
        <f>'９月(月間)'!B20-'[5]9月動向(20)'!B19</f>
        <v>1199</v>
      </c>
      <c r="C20" s="105">
        <f>'９月(月間)'!C20-'[5]9月動向(20)'!C19</f>
        <v>1307</v>
      </c>
      <c r="D20" s="72">
        <f t="shared" si="0"/>
        <v>0.91736801836266257</v>
      </c>
      <c r="E20" s="79">
        <f t="shared" si="1"/>
        <v>-108</v>
      </c>
      <c r="F20" s="105">
        <f>'９月(月間)'!F20-'[5]9月動向(20)'!F19</f>
        <v>1650</v>
      </c>
      <c r="G20" s="105">
        <f>'９月(月間)'!G20-'[5]9月動向(20)'!G19</f>
        <v>1500</v>
      </c>
      <c r="H20" s="72">
        <f t="shared" si="2"/>
        <v>1.1000000000000001</v>
      </c>
      <c r="I20" s="79">
        <f t="shared" si="3"/>
        <v>150</v>
      </c>
      <c r="J20" s="72">
        <f t="shared" si="4"/>
        <v>0.72666666666666668</v>
      </c>
      <c r="K20" s="72">
        <f t="shared" si="5"/>
        <v>0.87133333333333329</v>
      </c>
      <c r="L20" s="77">
        <f t="shared" si="6"/>
        <v>-0.14466666666666661</v>
      </c>
    </row>
    <row r="21" spans="1:12" x14ac:dyDescent="0.4">
      <c r="A21" s="27" t="s">
        <v>167</v>
      </c>
      <c r="B21" s="139">
        <f>'９月(月間)'!B21-'[5]9月動向(20)'!B20</f>
        <v>870</v>
      </c>
      <c r="C21" s="105">
        <f>'９月(月間)'!C21-'[5]9月動向(20)'!C20</f>
        <v>937</v>
      </c>
      <c r="D21" s="72">
        <f t="shared" si="0"/>
        <v>0.92849519743863396</v>
      </c>
      <c r="E21" s="79">
        <f t="shared" si="1"/>
        <v>-67</v>
      </c>
      <c r="F21" s="105">
        <f>'９月(月間)'!F21-'[5]9月動向(20)'!F20</f>
        <v>1455</v>
      </c>
      <c r="G21" s="105">
        <f>'９月(月間)'!G21-'[5]9月動向(20)'!G20</f>
        <v>1460</v>
      </c>
      <c r="H21" s="72">
        <f t="shared" si="2"/>
        <v>0.99657534246575341</v>
      </c>
      <c r="I21" s="79">
        <f t="shared" si="3"/>
        <v>-5</v>
      </c>
      <c r="J21" s="72">
        <f t="shared" si="4"/>
        <v>0.59793814432989689</v>
      </c>
      <c r="K21" s="72">
        <f t="shared" si="5"/>
        <v>0.64178082191780816</v>
      </c>
      <c r="L21" s="77">
        <f t="shared" si="6"/>
        <v>-4.3842677587911272E-2</v>
      </c>
    </row>
    <row r="22" spans="1:12" x14ac:dyDescent="0.4">
      <c r="A22" s="27" t="s">
        <v>166</v>
      </c>
      <c r="B22" s="139">
        <f>'９月(月間)'!B22-'[5]9月動向(20)'!B21</f>
        <v>1453</v>
      </c>
      <c r="C22" s="105">
        <f>'９月(月間)'!C22-'[5]9月動向(20)'!C21</f>
        <v>1460</v>
      </c>
      <c r="D22" s="72">
        <f t="shared" si="0"/>
        <v>0.99520547945205484</v>
      </c>
      <c r="E22" s="79">
        <f t="shared" si="1"/>
        <v>-7</v>
      </c>
      <c r="F22" s="105">
        <f>'９月(月間)'!F22-'[5]9月動向(20)'!F21</f>
        <v>1500</v>
      </c>
      <c r="G22" s="105">
        <f>'９月(月間)'!G22-'[5]9月動向(20)'!G21</f>
        <v>1449</v>
      </c>
      <c r="H22" s="72">
        <f t="shared" si="2"/>
        <v>1.0351966873706004</v>
      </c>
      <c r="I22" s="79">
        <f t="shared" si="3"/>
        <v>51</v>
      </c>
      <c r="J22" s="72">
        <f t="shared" si="4"/>
        <v>0.96866666666666668</v>
      </c>
      <c r="K22" s="72">
        <f t="shared" si="5"/>
        <v>1.0075914423740511</v>
      </c>
      <c r="L22" s="77">
        <f t="shared" si="6"/>
        <v>-3.8924775707384396E-2</v>
      </c>
    </row>
    <row r="23" spans="1:12" x14ac:dyDescent="0.4">
      <c r="A23" s="27" t="s">
        <v>165</v>
      </c>
      <c r="B23" s="139">
        <f>'９月(月間)'!B23-'[5]9月動向(20)'!B22</f>
        <v>1451</v>
      </c>
      <c r="C23" s="105">
        <f>'９月(月間)'!C23-'[5]9月動向(20)'!C22</f>
        <v>1402</v>
      </c>
      <c r="D23" s="67">
        <f t="shared" si="0"/>
        <v>1.0349500713266762</v>
      </c>
      <c r="E23" s="85">
        <f t="shared" si="1"/>
        <v>49</v>
      </c>
      <c r="F23" s="105">
        <f>'９月(月間)'!F23-'[5]9月動向(20)'!F22</f>
        <v>1500</v>
      </c>
      <c r="G23" s="105">
        <f>'９月(月間)'!G23-'[5]9月動向(20)'!G22</f>
        <v>1500</v>
      </c>
      <c r="H23" s="67">
        <f t="shared" si="2"/>
        <v>1</v>
      </c>
      <c r="I23" s="85">
        <f t="shared" si="3"/>
        <v>0</v>
      </c>
      <c r="J23" s="67">
        <f t="shared" si="4"/>
        <v>0.96733333333333338</v>
      </c>
      <c r="K23" s="67">
        <f t="shared" si="5"/>
        <v>0.93466666666666665</v>
      </c>
      <c r="L23" s="66">
        <f t="shared" si="6"/>
        <v>3.2666666666666733E-2</v>
      </c>
    </row>
    <row r="24" spans="1:12" x14ac:dyDescent="0.4">
      <c r="A24" s="33" t="s">
        <v>164</v>
      </c>
      <c r="B24" s="139">
        <f>'９月(月間)'!B24-'[5]9月動向(20)'!B23</f>
        <v>867</v>
      </c>
      <c r="C24" s="105">
        <f>'９月(月間)'!C24-'[5]9月動向(20)'!C23</f>
        <v>853</v>
      </c>
      <c r="D24" s="72">
        <f t="shared" si="0"/>
        <v>1.0164126611957796</v>
      </c>
      <c r="E24" s="79">
        <f t="shared" si="1"/>
        <v>14</v>
      </c>
      <c r="F24" s="105">
        <f>'９月(月間)'!F24-'[5]9月動向(20)'!F23</f>
        <v>1500</v>
      </c>
      <c r="G24" s="105">
        <f>'９月(月間)'!G24-'[5]9月動向(20)'!G23</f>
        <v>1500</v>
      </c>
      <c r="H24" s="72">
        <f t="shared" si="2"/>
        <v>1</v>
      </c>
      <c r="I24" s="79">
        <f t="shared" si="3"/>
        <v>0</v>
      </c>
      <c r="J24" s="72">
        <f t="shared" si="4"/>
        <v>0.57799999999999996</v>
      </c>
      <c r="K24" s="72">
        <f t="shared" si="5"/>
        <v>0.56866666666666665</v>
      </c>
      <c r="L24" s="77">
        <f t="shared" si="6"/>
        <v>9.3333333333333046E-3</v>
      </c>
    </row>
    <row r="25" spans="1:12" x14ac:dyDescent="0.4">
      <c r="A25" s="33" t="s">
        <v>216</v>
      </c>
      <c r="B25" s="139">
        <f>'９月(月間)'!B25-'[5]9月動向(20)'!B24</f>
        <v>1249</v>
      </c>
      <c r="C25" s="105">
        <f>'９月(月間)'!C25-'[5]9月動向(20)'!C24</f>
        <v>959</v>
      </c>
      <c r="D25" s="72">
        <f t="shared" si="0"/>
        <v>1.302398331595412</v>
      </c>
      <c r="E25" s="79">
        <f t="shared" si="1"/>
        <v>290</v>
      </c>
      <c r="F25" s="105">
        <f>'９月(月間)'!F25-'[5]9月動向(20)'!F24</f>
        <v>1500</v>
      </c>
      <c r="G25" s="105">
        <f>'９月(月間)'!G25-'[5]9月動向(20)'!G24</f>
        <v>1500</v>
      </c>
      <c r="H25" s="72">
        <f t="shared" si="2"/>
        <v>1</v>
      </c>
      <c r="I25" s="79">
        <f t="shared" si="3"/>
        <v>0</v>
      </c>
      <c r="J25" s="72">
        <f t="shared" si="4"/>
        <v>0.83266666666666667</v>
      </c>
      <c r="K25" s="72">
        <f t="shared" si="5"/>
        <v>0.63933333333333331</v>
      </c>
      <c r="L25" s="77">
        <f t="shared" si="6"/>
        <v>0.19333333333333336</v>
      </c>
    </row>
    <row r="26" spans="1:12" x14ac:dyDescent="0.4">
      <c r="A26" s="27" t="s">
        <v>211</v>
      </c>
      <c r="B26" s="139">
        <f>'９月(月間)'!B26-'[5]9月動向(20)'!B25</f>
        <v>1046</v>
      </c>
      <c r="C26" s="105">
        <f>'９月(月間)'!C26-'[5]9月動向(20)'!C25</f>
        <v>0</v>
      </c>
      <c r="D26" s="72" t="e">
        <f t="shared" si="0"/>
        <v>#DIV/0!</v>
      </c>
      <c r="E26" s="79">
        <f t="shared" si="1"/>
        <v>1046</v>
      </c>
      <c r="F26" s="105">
        <f>'９月(月間)'!F26-'[5]9月動向(20)'!F25</f>
        <v>1500</v>
      </c>
      <c r="G26" s="105">
        <f>'９月(月間)'!G26-'[5]9月動向(20)'!G25</f>
        <v>0</v>
      </c>
      <c r="H26" s="72" t="e">
        <f t="shared" si="2"/>
        <v>#DIV/0!</v>
      </c>
      <c r="I26" s="79">
        <f t="shared" si="3"/>
        <v>1500</v>
      </c>
      <c r="J26" s="72">
        <f t="shared" si="4"/>
        <v>0.69733333333333336</v>
      </c>
      <c r="K26" s="72" t="e">
        <f t="shared" si="5"/>
        <v>#DIV/0!</v>
      </c>
      <c r="L26" s="77" t="e">
        <f t="shared" si="6"/>
        <v>#DIV/0!</v>
      </c>
    </row>
    <row r="27" spans="1:12" x14ac:dyDescent="0.4">
      <c r="A27" s="27" t="s">
        <v>191</v>
      </c>
      <c r="B27" s="139">
        <f>'９月(月間)'!B27-'[5]9月動向(20)'!B26</f>
        <v>0</v>
      </c>
      <c r="C27" s="105">
        <f>'９月(月間)'!C27-'[5]9月動向(20)'!C26</f>
        <v>1262</v>
      </c>
      <c r="D27" s="72">
        <f t="shared" si="0"/>
        <v>0</v>
      </c>
      <c r="E27" s="79">
        <f t="shared" si="1"/>
        <v>-1262</v>
      </c>
      <c r="F27" s="105">
        <f>'９月(月間)'!F27-'[5]9月動向(20)'!F26</f>
        <v>0</v>
      </c>
      <c r="G27" s="105">
        <f>'９月(月間)'!G27-'[5]9月動向(20)'!G26</f>
        <v>1490</v>
      </c>
      <c r="H27" s="72">
        <f t="shared" si="2"/>
        <v>0</v>
      </c>
      <c r="I27" s="79">
        <f t="shared" si="3"/>
        <v>-1490</v>
      </c>
      <c r="J27" s="72" t="e">
        <f t="shared" si="4"/>
        <v>#DIV/0!</v>
      </c>
      <c r="K27" s="72">
        <f t="shared" si="5"/>
        <v>0.84697986577181206</v>
      </c>
      <c r="L27" s="77" t="e">
        <f t="shared" si="6"/>
        <v>#DIV/0!</v>
      </c>
    </row>
    <row r="28" spans="1:12" x14ac:dyDescent="0.4">
      <c r="A28" s="27" t="s">
        <v>161</v>
      </c>
      <c r="B28" s="139">
        <f>'９月(月間)'!B28-'[5]9月動向(20)'!B27</f>
        <v>810</v>
      </c>
      <c r="C28" s="105">
        <f>'９月(月間)'!C28-'[5]9月動向(20)'!C27</f>
        <v>594</v>
      </c>
      <c r="D28" s="67">
        <f t="shared" si="0"/>
        <v>1.3636363636363635</v>
      </c>
      <c r="E28" s="85">
        <f t="shared" si="1"/>
        <v>216</v>
      </c>
      <c r="F28" s="105">
        <f>'９月(月間)'!F28-'[5]9月動向(20)'!F27</f>
        <v>895</v>
      </c>
      <c r="G28" s="103">
        <f>'９月(月間)'!G28-'[5]9月動向(20)'!G27</f>
        <v>750</v>
      </c>
      <c r="H28" s="67">
        <f t="shared" si="2"/>
        <v>1.1933333333333334</v>
      </c>
      <c r="I28" s="85">
        <f t="shared" si="3"/>
        <v>145</v>
      </c>
      <c r="J28" s="67">
        <f t="shared" si="4"/>
        <v>0.9050279329608939</v>
      </c>
      <c r="K28" s="67">
        <f t="shared" si="5"/>
        <v>0.79200000000000004</v>
      </c>
      <c r="L28" s="66">
        <f t="shared" si="6"/>
        <v>0.11302793296089386</v>
      </c>
    </row>
    <row r="29" spans="1:12" x14ac:dyDescent="0.4">
      <c r="A29" s="33" t="s">
        <v>160</v>
      </c>
      <c r="B29" s="139">
        <f>'９月(月間)'!B29-'[5]9月動向(20)'!B28</f>
        <v>331</v>
      </c>
      <c r="C29" s="105">
        <f>'９月(月間)'!C29-'[5]9月動向(20)'!C28</f>
        <v>406</v>
      </c>
      <c r="D29" s="72">
        <f t="shared" si="0"/>
        <v>0.81527093596059108</v>
      </c>
      <c r="E29" s="79">
        <f t="shared" si="1"/>
        <v>-75</v>
      </c>
      <c r="F29" s="105">
        <f>'９月(月間)'!F29-'[5]9月動向(20)'!F28</f>
        <v>600</v>
      </c>
      <c r="G29" s="103">
        <f>'９月(月間)'!G29-'[5]9月動向(20)'!G28</f>
        <v>750</v>
      </c>
      <c r="H29" s="72">
        <f t="shared" si="2"/>
        <v>0.8</v>
      </c>
      <c r="I29" s="79">
        <f t="shared" si="3"/>
        <v>-150</v>
      </c>
      <c r="J29" s="72">
        <f t="shared" si="4"/>
        <v>0.55166666666666664</v>
      </c>
      <c r="K29" s="72">
        <f t="shared" si="5"/>
        <v>0.54133333333333333</v>
      </c>
      <c r="L29" s="77">
        <f t="shared" si="6"/>
        <v>1.0333333333333306E-2</v>
      </c>
    </row>
    <row r="30" spans="1:12" x14ac:dyDescent="0.4">
      <c r="A30" s="27" t="s">
        <v>159</v>
      </c>
      <c r="B30" s="139">
        <f>'９月(月間)'!B30-'[5]9月動向(20)'!B29</f>
        <v>1177</v>
      </c>
      <c r="C30" s="105">
        <f>'９月(月間)'!C30-'[5]9月動向(20)'!C29</f>
        <v>1158</v>
      </c>
      <c r="D30" s="72">
        <f t="shared" si="0"/>
        <v>1.0164075993091537</v>
      </c>
      <c r="E30" s="79">
        <f t="shared" si="1"/>
        <v>19</v>
      </c>
      <c r="F30" s="105">
        <f>'９月(月間)'!F30-'[5]9月動向(20)'!F29</f>
        <v>1495</v>
      </c>
      <c r="G30" s="103">
        <f>'９月(月間)'!G30-'[5]9月動向(20)'!G29</f>
        <v>1495</v>
      </c>
      <c r="H30" s="72">
        <f t="shared" si="2"/>
        <v>1</v>
      </c>
      <c r="I30" s="79">
        <f t="shared" si="3"/>
        <v>0</v>
      </c>
      <c r="J30" s="72">
        <f t="shared" si="4"/>
        <v>0.78729096989966552</v>
      </c>
      <c r="K30" s="72">
        <f t="shared" si="5"/>
        <v>0.7745819397993311</v>
      </c>
      <c r="L30" s="77">
        <f t="shared" si="6"/>
        <v>1.2709030100334417E-2</v>
      </c>
    </row>
    <row r="31" spans="1:12" x14ac:dyDescent="0.4">
      <c r="A31" s="33" t="s">
        <v>158</v>
      </c>
      <c r="B31" s="139">
        <f>'９月(月間)'!B31-'[5]9月動向(20)'!B30</f>
        <v>786</v>
      </c>
      <c r="C31" s="105">
        <f>'９月(月間)'!C31-'[5]9月動向(20)'!C30</f>
        <v>880</v>
      </c>
      <c r="D31" s="67">
        <f t="shared" si="0"/>
        <v>0.89318181818181819</v>
      </c>
      <c r="E31" s="85">
        <f t="shared" si="1"/>
        <v>-94</v>
      </c>
      <c r="F31" s="105">
        <f>'９月(月間)'!F31-'[5]9月動向(20)'!F30</f>
        <v>1500</v>
      </c>
      <c r="G31" s="105">
        <f>'９月(月間)'!G31-'[5]9月動向(20)'!G30</f>
        <v>1500</v>
      </c>
      <c r="H31" s="67">
        <f t="shared" si="2"/>
        <v>1</v>
      </c>
      <c r="I31" s="85">
        <f t="shared" si="3"/>
        <v>0</v>
      </c>
      <c r="J31" s="67">
        <f t="shared" si="4"/>
        <v>0.52400000000000002</v>
      </c>
      <c r="K31" s="67">
        <f t="shared" si="5"/>
        <v>0.58666666666666667</v>
      </c>
      <c r="L31" s="66">
        <f t="shared" si="6"/>
        <v>-6.2666666666666648E-2</v>
      </c>
    </row>
    <row r="32" spans="1:12" x14ac:dyDescent="0.4">
      <c r="A32" s="33" t="s">
        <v>157</v>
      </c>
      <c r="B32" s="139">
        <f>'９月(月間)'!B32-'[5]9月動向(20)'!B31</f>
        <v>1553</v>
      </c>
      <c r="C32" s="105">
        <f>'９月(月間)'!C32-'[5]9月動向(20)'!C31</f>
        <v>1363</v>
      </c>
      <c r="D32" s="67">
        <f t="shared" si="0"/>
        <v>1.1393983859134262</v>
      </c>
      <c r="E32" s="85">
        <f t="shared" si="1"/>
        <v>190</v>
      </c>
      <c r="F32" s="105">
        <f>'９月(月間)'!F32-'[5]9月動向(20)'!F31</f>
        <v>1950</v>
      </c>
      <c r="G32" s="105">
        <f>'９月(月間)'!G32-'[5]9月動向(20)'!G31</f>
        <v>1950</v>
      </c>
      <c r="H32" s="67">
        <f t="shared" si="2"/>
        <v>1</v>
      </c>
      <c r="I32" s="85">
        <f t="shared" si="3"/>
        <v>0</v>
      </c>
      <c r="J32" s="67">
        <f t="shared" si="4"/>
        <v>0.79641025641025642</v>
      </c>
      <c r="K32" s="67">
        <f t="shared" si="5"/>
        <v>0.698974358974359</v>
      </c>
      <c r="L32" s="66">
        <f t="shared" si="6"/>
        <v>9.7435897435897423E-2</v>
      </c>
    </row>
    <row r="33" spans="1:12" x14ac:dyDescent="0.4">
      <c r="A33" s="27" t="s">
        <v>156</v>
      </c>
      <c r="B33" s="139">
        <f>'９月(月間)'!B33-'[5]9月動向(20)'!B32</f>
        <v>0</v>
      </c>
      <c r="C33" s="105">
        <f>'９月(月間)'!C33-'[5]9月動向(20)'!C32</f>
        <v>0</v>
      </c>
      <c r="D33" s="72" t="e">
        <f t="shared" si="0"/>
        <v>#DIV/0!</v>
      </c>
      <c r="E33" s="79">
        <f t="shared" si="1"/>
        <v>0</v>
      </c>
      <c r="F33" s="105">
        <f>'９月(月間)'!F33-'[5]9月動向(20)'!F32</f>
        <v>0</v>
      </c>
      <c r="G33" s="105">
        <f>'９月(月間)'!G33-'[5]9月動向(20)'!G32</f>
        <v>0</v>
      </c>
      <c r="H33" s="72" t="e">
        <f t="shared" si="2"/>
        <v>#DIV/0!</v>
      </c>
      <c r="I33" s="79">
        <f t="shared" si="3"/>
        <v>0</v>
      </c>
      <c r="J33" s="72" t="e">
        <f t="shared" si="4"/>
        <v>#DIV/0!</v>
      </c>
      <c r="K33" s="72" t="e">
        <f t="shared" si="5"/>
        <v>#DIV/0!</v>
      </c>
      <c r="L33" s="77" t="e">
        <f t="shared" si="6"/>
        <v>#DIV/0!</v>
      </c>
    </row>
    <row r="34" spans="1:12" x14ac:dyDescent="0.4">
      <c r="A34" s="29" t="s">
        <v>155</v>
      </c>
      <c r="B34" s="139">
        <f>'９月(月間)'!B34-'[5]9月動向(20)'!B33</f>
        <v>1037</v>
      </c>
      <c r="C34" s="105">
        <f>'９月(月間)'!C34-'[5]9月動向(20)'!C33</f>
        <v>1194</v>
      </c>
      <c r="D34" s="72">
        <f t="shared" si="0"/>
        <v>0.86850921273031823</v>
      </c>
      <c r="E34" s="79">
        <f t="shared" si="1"/>
        <v>-157</v>
      </c>
      <c r="F34" s="105">
        <f>'９月(月間)'!F34-'[5]9月動向(20)'!F33</f>
        <v>1495</v>
      </c>
      <c r="G34" s="105">
        <f>'９月(月間)'!G34-'[5]9月動向(20)'!G33</f>
        <v>1500</v>
      </c>
      <c r="H34" s="72">
        <f t="shared" si="2"/>
        <v>0.9966666666666667</v>
      </c>
      <c r="I34" s="79">
        <f t="shared" si="3"/>
        <v>-5</v>
      </c>
      <c r="J34" s="72">
        <f t="shared" si="4"/>
        <v>0.6936454849498328</v>
      </c>
      <c r="K34" s="72">
        <f t="shared" si="5"/>
        <v>0.79600000000000004</v>
      </c>
      <c r="L34" s="77">
        <f t="shared" si="6"/>
        <v>-0.10235451505016724</v>
      </c>
    </row>
    <row r="35" spans="1:12" x14ac:dyDescent="0.4">
      <c r="A35" s="22" t="s">
        <v>210</v>
      </c>
      <c r="B35" s="139">
        <f>'９月(月間)'!B35-'[5]9月動向(20)'!B34</f>
        <v>942</v>
      </c>
      <c r="C35" s="105">
        <f>'９月(月間)'!C35-'[5]9月動向(20)'!C34</f>
        <v>0</v>
      </c>
      <c r="D35" s="72" t="e">
        <f t="shared" si="0"/>
        <v>#DIV/0!</v>
      </c>
      <c r="E35" s="79">
        <f t="shared" si="1"/>
        <v>942</v>
      </c>
      <c r="F35" s="105">
        <f>'９月(月間)'!F35-'[5]9月動向(20)'!F34</f>
        <v>1495</v>
      </c>
      <c r="G35" s="105">
        <f>'９月(月間)'!G35-'[5]9月動向(20)'!G34</f>
        <v>0</v>
      </c>
      <c r="H35" s="72" t="e">
        <f t="shared" si="2"/>
        <v>#DIV/0!</v>
      </c>
      <c r="I35" s="79">
        <f t="shared" si="3"/>
        <v>1495</v>
      </c>
      <c r="J35" s="72">
        <f t="shared" si="4"/>
        <v>0.63010033444816049</v>
      </c>
      <c r="K35" s="72" t="e">
        <f t="shared" si="5"/>
        <v>#DIV/0!</v>
      </c>
      <c r="L35" s="77" t="e">
        <f t="shared" si="6"/>
        <v>#DIV/0!</v>
      </c>
    </row>
    <row r="36" spans="1:12" x14ac:dyDescent="0.4">
      <c r="A36" s="89" t="s">
        <v>90</v>
      </c>
      <c r="B36" s="149">
        <f>SUM(B37:B38)</f>
        <v>1069</v>
      </c>
      <c r="C36" s="106">
        <f>SUM(C37:C38)</f>
        <v>680</v>
      </c>
      <c r="D36" s="76">
        <f t="shared" si="0"/>
        <v>1.5720588235294117</v>
      </c>
      <c r="E36" s="81">
        <f t="shared" si="1"/>
        <v>389</v>
      </c>
      <c r="F36" s="106">
        <f>SUM(F37:F38)</f>
        <v>1560</v>
      </c>
      <c r="G36" s="106">
        <f>SUM(G37:G38)</f>
        <v>897</v>
      </c>
      <c r="H36" s="76">
        <f t="shared" si="2"/>
        <v>1.7391304347826086</v>
      </c>
      <c r="I36" s="81">
        <f t="shared" si="3"/>
        <v>663</v>
      </c>
      <c r="J36" s="76">
        <f t="shared" si="4"/>
        <v>0.68525641025641026</v>
      </c>
      <c r="K36" s="76">
        <f t="shared" si="5"/>
        <v>0.75808249721293197</v>
      </c>
      <c r="L36" s="75">
        <f t="shared" si="6"/>
        <v>-7.2826086956521707E-2</v>
      </c>
    </row>
    <row r="37" spans="1:12" x14ac:dyDescent="0.4">
      <c r="A37" s="26" t="s">
        <v>154</v>
      </c>
      <c r="B37" s="139">
        <f>'９月(月間)'!B37-'[5]9月動向(20)'!B36</f>
        <v>783</v>
      </c>
      <c r="C37" s="105">
        <f>'９月(月間)'!C37-'[5]9月動向(20)'!C36</f>
        <v>427</v>
      </c>
      <c r="D37" s="70">
        <f t="shared" si="0"/>
        <v>1.8337236533957846</v>
      </c>
      <c r="E37" s="80">
        <f t="shared" si="1"/>
        <v>356</v>
      </c>
      <c r="F37" s="105">
        <f>'９月(月間)'!F37-'[5]9月動向(20)'!F36</f>
        <v>1170</v>
      </c>
      <c r="G37" s="105">
        <f>'９月(月間)'!G37-'[5]9月動向(20)'!G36</f>
        <v>507</v>
      </c>
      <c r="H37" s="70">
        <f t="shared" si="2"/>
        <v>2.3076923076923075</v>
      </c>
      <c r="I37" s="80">
        <f t="shared" si="3"/>
        <v>663</v>
      </c>
      <c r="J37" s="70">
        <f t="shared" si="4"/>
        <v>0.66923076923076918</v>
      </c>
      <c r="K37" s="70">
        <f t="shared" si="5"/>
        <v>0.84220907297830372</v>
      </c>
      <c r="L37" s="69">
        <f t="shared" si="6"/>
        <v>-0.17297830374753453</v>
      </c>
    </row>
    <row r="38" spans="1:12" x14ac:dyDescent="0.4">
      <c r="A38" s="27" t="s">
        <v>153</v>
      </c>
      <c r="B38" s="139">
        <f>'９月(月間)'!B38-'[5]9月動向(20)'!B37</f>
        <v>286</v>
      </c>
      <c r="C38" s="105">
        <f>'９月(月間)'!C38-'[5]9月動向(20)'!C37</f>
        <v>253</v>
      </c>
      <c r="D38" s="72">
        <f t="shared" ref="D38:D60" si="7">+B38/C38</f>
        <v>1.1304347826086956</v>
      </c>
      <c r="E38" s="79">
        <f t="shared" ref="E38:E60" si="8">+B38-C38</f>
        <v>33</v>
      </c>
      <c r="F38" s="105">
        <f>'９月(月間)'!F38-'[5]9月動向(20)'!F37</f>
        <v>390</v>
      </c>
      <c r="G38" s="105">
        <f>'９月(月間)'!G38-'[5]9月動向(20)'!G37</f>
        <v>390</v>
      </c>
      <c r="H38" s="72">
        <f t="shared" ref="H38:H60" si="9">+F38/G38</f>
        <v>1</v>
      </c>
      <c r="I38" s="79">
        <f t="shared" ref="I38:I60" si="10">+F38-G38</f>
        <v>0</v>
      </c>
      <c r="J38" s="72">
        <f t="shared" ref="J38:J60" si="11">+B38/F38</f>
        <v>0.73333333333333328</v>
      </c>
      <c r="K38" s="72">
        <f t="shared" ref="K38:K60" si="12">+C38/G38</f>
        <v>0.64871794871794874</v>
      </c>
      <c r="L38" s="77">
        <f t="shared" ref="L38:L60" si="13">+J38-K38</f>
        <v>8.4615384615384537E-2</v>
      </c>
    </row>
    <row r="39" spans="1:12" s="46" customFormat="1" x14ac:dyDescent="0.4">
      <c r="A39" s="55" t="s">
        <v>96</v>
      </c>
      <c r="B39" s="148">
        <f>SUM(B40:B60)</f>
        <v>88118</v>
      </c>
      <c r="C39" s="100">
        <f>SUM(C40:C60)</f>
        <v>79165</v>
      </c>
      <c r="D39" s="64">
        <f t="shared" si="7"/>
        <v>1.1130929072190994</v>
      </c>
      <c r="E39" s="147">
        <f t="shared" si="8"/>
        <v>8953</v>
      </c>
      <c r="F39" s="148">
        <f>SUM(F40:F60)</f>
        <v>116307</v>
      </c>
      <c r="G39" s="100">
        <f>SUM(G40:G60)</f>
        <v>115048</v>
      </c>
      <c r="H39" s="64">
        <f t="shared" si="9"/>
        <v>1.0109432584660316</v>
      </c>
      <c r="I39" s="147">
        <f t="shared" si="10"/>
        <v>1259</v>
      </c>
      <c r="J39" s="64">
        <f t="shared" si="11"/>
        <v>0.7576328165974533</v>
      </c>
      <c r="K39" s="64">
        <f t="shared" si="12"/>
        <v>0.68810409568180242</v>
      </c>
      <c r="L39" s="78">
        <f t="shared" si="13"/>
        <v>6.9528720915650877E-2</v>
      </c>
    </row>
    <row r="40" spans="1:12" x14ac:dyDescent="0.4">
      <c r="A40" s="27" t="s">
        <v>83</v>
      </c>
      <c r="B40" s="146">
        <f>'９月(月間)'!B40-'[5]9月動向(20)'!B39</f>
        <v>37901</v>
      </c>
      <c r="C40" s="104">
        <f>'９月(月間)'!C40-'[5]9月動向(20)'!C39</f>
        <v>33498</v>
      </c>
      <c r="D40" s="86">
        <f t="shared" si="7"/>
        <v>1.1314406830258523</v>
      </c>
      <c r="E40" s="85">
        <f t="shared" si="8"/>
        <v>4403</v>
      </c>
      <c r="F40" s="145">
        <f>'９月(月間)'!F40-'[5]9月動向(20)'!F39</f>
        <v>44387</v>
      </c>
      <c r="G40" s="145">
        <f>'９月(月間)'!G40-'[5]9月動向(20)'!G39</f>
        <v>42170</v>
      </c>
      <c r="H40" s="67">
        <f t="shared" si="9"/>
        <v>1.0525729191368272</v>
      </c>
      <c r="I40" s="79">
        <f t="shared" si="10"/>
        <v>2217</v>
      </c>
      <c r="J40" s="72">
        <f t="shared" si="11"/>
        <v>0.85387613490436387</v>
      </c>
      <c r="K40" s="72">
        <f t="shared" si="12"/>
        <v>0.79435617737728248</v>
      </c>
      <c r="L40" s="77">
        <f t="shared" si="13"/>
        <v>5.9519957527081391E-2</v>
      </c>
    </row>
    <row r="41" spans="1:12" x14ac:dyDescent="0.4">
      <c r="A41" s="27" t="s">
        <v>176</v>
      </c>
      <c r="B41" s="135">
        <f>'９月(月間)'!B41-'[5]9月動向(20)'!B40</f>
        <v>1550</v>
      </c>
      <c r="C41" s="101">
        <f>'９月(月間)'!C41-'[5]9月動向(20)'!C40</f>
        <v>0</v>
      </c>
      <c r="D41" s="70" t="e">
        <f t="shared" si="7"/>
        <v>#DIV/0!</v>
      </c>
      <c r="E41" s="85">
        <f t="shared" si="8"/>
        <v>1550</v>
      </c>
      <c r="F41" s="135">
        <f>'９月(月間)'!F41-'[5]9月動向(20)'!F40</f>
        <v>2000</v>
      </c>
      <c r="G41" s="135">
        <f>'９月(月間)'!G41-'[5]9月動向(20)'!G40</f>
        <v>0</v>
      </c>
      <c r="H41" s="67" t="e">
        <f t="shared" si="9"/>
        <v>#DIV/0!</v>
      </c>
      <c r="I41" s="79">
        <f t="shared" si="10"/>
        <v>2000</v>
      </c>
      <c r="J41" s="72">
        <f t="shared" si="11"/>
        <v>0.77500000000000002</v>
      </c>
      <c r="K41" s="72" t="e">
        <f t="shared" si="12"/>
        <v>#DIV/0!</v>
      </c>
      <c r="L41" s="77" t="e">
        <f t="shared" si="13"/>
        <v>#DIV/0!</v>
      </c>
    </row>
    <row r="42" spans="1:12" x14ac:dyDescent="0.4">
      <c r="A42" s="27" t="s">
        <v>151</v>
      </c>
      <c r="B42" s="135">
        <f>'９月(月間)'!B42-'[5]9月動向(20)'!B41</f>
        <v>3239</v>
      </c>
      <c r="C42" s="101">
        <f>'９月(月間)'!C42-'[5]9月動向(20)'!C41</f>
        <v>4063</v>
      </c>
      <c r="D42" s="70">
        <f t="shared" si="7"/>
        <v>0.79719419148412507</v>
      </c>
      <c r="E42" s="85">
        <f t="shared" si="8"/>
        <v>-824</v>
      </c>
      <c r="F42" s="135">
        <f>'９月(月間)'!F42-'[5]9月動向(20)'!F41</f>
        <v>4150</v>
      </c>
      <c r="G42" s="135">
        <f>'９月(月間)'!G42-'[5]9月動向(20)'!G41</f>
        <v>5240</v>
      </c>
      <c r="H42" s="67">
        <f t="shared" si="9"/>
        <v>0.7919847328244275</v>
      </c>
      <c r="I42" s="79">
        <f t="shared" si="10"/>
        <v>-1090</v>
      </c>
      <c r="J42" s="72">
        <f t="shared" si="11"/>
        <v>0.78048192771084335</v>
      </c>
      <c r="K42" s="72">
        <f t="shared" si="12"/>
        <v>0.77538167938931302</v>
      </c>
      <c r="L42" s="77">
        <f t="shared" si="13"/>
        <v>5.1002483215303318E-3</v>
      </c>
    </row>
    <row r="43" spans="1:12" x14ac:dyDescent="0.4">
      <c r="A43" s="33" t="s">
        <v>215</v>
      </c>
      <c r="B43" s="135">
        <f>'９月(月間)'!B43-'[5]9月動向(20)'!B42</f>
        <v>7923</v>
      </c>
      <c r="C43" s="101">
        <f>'９月(月間)'!C43-'[5]9月動向(20)'!C42</f>
        <v>7665</v>
      </c>
      <c r="D43" s="70">
        <f t="shared" si="7"/>
        <v>1.0336594911937378</v>
      </c>
      <c r="E43" s="85">
        <f t="shared" si="8"/>
        <v>258</v>
      </c>
      <c r="F43" s="137">
        <f>'９月(月間)'!F43-'[5]9月動向(20)'!F42</f>
        <v>12350</v>
      </c>
      <c r="G43" s="137">
        <f>'９月(月間)'!G43-'[5]9月動向(20)'!G42</f>
        <v>10660</v>
      </c>
      <c r="H43" s="67">
        <f t="shared" si="9"/>
        <v>1.1585365853658536</v>
      </c>
      <c r="I43" s="79">
        <f t="shared" si="10"/>
        <v>1690</v>
      </c>
      <c r="J43" s="72">
        <f t="shared" si="11"/>
        <v>0.6415384615384615</v>
      </c>
      <c r="K43" s="72">
        <f t="shared" si="12"/>
        <v>0.71904315196998125</v>
      </c>
      <c r="L43" s="77">
        <f t="shared" si="13"/>
        <v>-7.7504690431519752E-2</v>
      </c>
    </row>
    <row r="44" spans="1:12" x14ac:dyDescent="0.4">
      <c r="A44" s="33" t="s">
        <v>149</v>
      </c>
      <c r="B44" s="137">
        <f>'９月(月間)'!B44-'[5]9月動向(20)'!B43</f>
        <v>5972</v>
      </c>
      <c r="C44" s="136">
        <f>'９月(月間)'!C44-'[5]9月動向(20)'!C43</f>
        <v>3650</v>
      </c>
      <c r="D44" s="70">
        <f t="shared" si="7"/>
        <v>1.6361643835616437</v>
      </c>
      <c r="E44" s="85">
        <f t="shared" si="8"/>
        <v>2322</v>
      </c>
      <c r="F44" s="144">
        <f>'９月(月間)'!F44-'[5]9月動向(20)'!F43</f>
        <v>7240</v>
      </c>
      <c r="G44" s="144">
        <f>'９月(月間)'!G44-'[5]9月動向(20)'!G43</f>
        <v>6610</v>
      </c>
      <c r="H44" s="67">
        <f t="shared" si="9"/>
        <v>1.0953101361573374</v>
      </c>
      <c r="I44" s="79">
        <f t="shared" si="10"/>
        <v>630</v>
      </c>
      <c r="J44" s="72">
        <f t="shared" si="11"/>
        <v>0.82486187845303871</v>
      </c>
      <c r="K44" s="72">
        <f t="shared" si="12"/>
        <v>0.5521936459909228</v>
      </c>
      <c r="L44" s="77">
        <f t="shared" si="13"/>
        <v>0.27266823246211591</v>
      </c>
    </row>
    <row r="45" spans="1:12" x14ac:dyDescent="0.4">
      <c r="A45" s="27" t="s">
        <v>81</v>
      </c>
      <c r="B45" s="135">
        <f>'９月(月間)'!B45-'[5]9月動向(20)'!B44</f>
        <v>13382</v>
      </c>
      <c r="C45" s="101">
        <f>'９月(月間)'!C45-'[5]9月動向(20)'!C44</f>
        <v>10544</v>
      </c>
      <c r="D45" s="70">
        <f t="shared" si="7"/>
        <v>1.2691578148710168</v>
      </c>
      <c r="E45" s="85">
        <f t="shared" si="8"/>
        <v>2838</v>
      </c>
      <c r="F45" s="135">
        <f>'９月(月間)'!F45-'[5]9月動向(20)'!F44</f>
        <v>21043</v>
      </c>
      <c r="G45" s="135">
        <f>'９月(月間)'!G45-'[5]9月動向(20)'!G44</f>
        <v>17425</v>
      </c>
      <c r="H45" s="67">
        <f t="shared" si="9"/>
        <v>1.2076327116212338</v>
      </c>
      <c r="I45" s="79">
        <f t="shared" si="10"/>
        <v>3618</v>
      </c>
      <c r="J45" s="72">
        <f t="shared" si="11"/>
        <v>0.63593594069286696</v>
      </c>
      <c r="K45" s="72">
        <f t="shared" si="12"/>
        <v>0.60510760401721664</v>
      </c>
      <c r="L45" s="77">
        <f t="shared" si="13"/>
        <v>3.0828336675650325E-2</v>
      </c>
    </row>
    <row r="46" spans="1:12" x14ac:dyDescent="0.4">
      <c r="A46" s="27" t="s">
        <v>82</v>
      </c>
      <c r="B46" s="137">
        <f>'９月(月間)'!B46-'[5]9月動向(20)'!B45</f>
        <v>7981</v>
      </c>
      <c r="C46" s="136">
        <f>'９月(月間)'!C46-'[5]9月動向(20)'!C45</f>
        <v>5927</v>
      </c>
      <c r="D46" s="74">
        <f t="shared" si="7"/>
        <v>1.3465496878690737</v>
      </c>
      <c r="E46" s="85">
        <f t="shared" si="8"/>
        <v>2054</v>
      </c>
      <c r="F46" s="135">
        <f>'９月(月間)'!F46-'[5]9月動向(20)'!F45</f>
        <v>9960</v>
      </c>
      <c r="G46" s="135">
        <f>'９月(月間)'!G46-'[5]9月動向(20)'!G45</f>
        <v>10030</v>
      </c>
      <c r="H46" s="67">
        <f t="shared" si="9"/>
        <v>0.99302093718843465</v>
      </c>
      <c r="I46" s="79">
        <f t="shared" si="10"/>
        <v>-70</v>
      </c>
      <c r="J46" s="72">
        <f t="shared" si="11"/>
        <v>0.80130522088353417</v>
      </c>
      <c r="K46" s="72">
        <f t="shared" si="12"/>
        <v>0.59092721834496509</v>
      </c>
      <c r="L46" s="77">
        <f t="shared" si="13"/>
        <v>0.21037800253856909</v>
      </c>
    </row>
    <row r="47" spans="1:12" x14ac:dyDescent="0.4">
      <c r="A47" s="27" t="s">
        <v>80</v>
      </c>
      <c r="B47" s="135">
        <f>'９月(月間)'!B47-'[5]9月動向(20)'!B46</f>
        <v>2078</v>
      </c>
      <c r="C47" s="101">
        <f>'９月(月間)'!C47-'[5]9月動向(20)'!C46</f>
        <v>1752</v>
      </c>
      <c r="D47" s="72">
        <f t="shared" si="7"/>
        <v>1.1860730593607305</v>
      </c>
      <c r="E47" s="85">
        <f t="shared" si="8"/>
        <v>326</v>
      </c>
      <c r="F47" s="139">
        <f>'９月(月間)'!F47-'[5]9月動向(20)'!F46</f>
        <v>2790</v>
      </c>
      <c r="G47" s="139">
        <f>'９月(月間)'!G47-'[5]9月動向(20)'!G46</f>
        <v>2790</v>
      </c>
      <c r="H47" s="67">
        <f t="shared" si="9"/>
        <v>1</v>
      </c>
      <c r="I47" s="79">
        <f t="shared" si="10"/>
        <v>0</v>
      </c>
      <c r="J47" s="72">
        <f t="shared" si="11"/>
        <v>0.74480286738351253</v>
      </c>
      <c r="K47" s="72">
        <f t="shared" si="12"/>
        <v>0.6279569892473118</v>
      </c>
      <c r="L47" s="77">
        <f t="shared" si="13"/>
        <v>0.11684587813620073</v>
      </c>
    </row>
    <row r="48" spans="1:12" x14ac:dyDescent="0.4">
      <c r="A48" s="27" t="s">
        <v>148</v>
      </c>
      <c r="B48" s="137">
        <f>'９月(月間)'!B48-'[5]9月動向(20)'!B47</f>
        <v>0</v>
      </c>
      <c r="C48" s="136">
        <f>'９月(月間)'!C48-'[5]9月動向(20)'!C47</f>
        <v>0</v>
      </c>
      <c r="D48" s="70" t="e">
        <f t="shared" si="7"/>
        <v>#DIV/0!</v>
      </c>
      <c r="E48" s="85">
        <f t="shared" si="8"/>
        <v>0</v>
      </c>
      <c r="F48" s="137">
        <f>'９月(月間)'!F48-'[5]9月動向(20)'!F47</f>
        <v>0</v>
      </c>
      <c r="G48" s="135">
        <f>'９月(月間)'!G48-'[5]9月動向(20)'!G47</f>
        <v>0</v>
      </c>
      <c r="H48" s="67" t="e">
        <f t="shared" si="9"/>
        <v>#DIV/0!</v>
      </c>
      <c r="I48" s="79">
        <f t="shared" si="10"/>
        <v>0</v>
      </c>
      <c r="J48" s="72" t="e">
        <f t="shared" si="11"/>
        <v>#DIV/0!</v>
      </c>
      <c r="K48" s="72" t="e">
        <f t="shared" si="12"/>
        <v>#DIV/0!</v>
      </c>
      <c r="L48" s="77" t="e">
        <f t="shared" si="13"/>
        <v>#DIV/0!</v>
      </c>
    </row>
    <row r="49" spans="1:12" x14ac:dyDescent="0.4">
      <c r="A49" s="27" t="s">
        <v>79</v>
      </c>
      <c r="B49" s="135">
        <f>'９月(月間)'!B49-'[5]9月動向(20)'!B48</f>
        <v>2465</v>
      </c>
      <c r="C49" s="101">
        <f>'９月(月間)'!C49-'[5]9月動向(20)'!C48</f>
        <v>2182</v>
      </c>
      <c r="D49" s="70">
        <f t="shared" si="7"/>
        <v>1.1296975252062329</v>
      </c>
      <c r="E49" s="85">
        <f t="shared" si="8"/>
        <v>283</v>
      </c>
      <c r="F49" s="135">
        <f>'９月(月間)'!F49-'[5]9月動向(20)'!F48</f>
        <v>2790</v>
      </c>
      <c r="G49" s="135">
        <f>'９月(月間)'!G49-'[5]9月動向(20)'!G48</f>
        <v>2790</v>
      </c>
      <c r="H49" s="67">
        <f t="shared" si="9"/>
        <v>1</v>
      </c>
      <c r="I49" s="79">
        <f t="shared" si="10"/>
        <v>0</v>
      </c>
      <c r="J49" s="72">
        <f t="shared" si="11"/>
        <v>0.88351254480286734</v>
      </c>
      <c r="K49" s="72">
        <f t="shared" si="12"/>
        <v>0.78207885304659497</v>
      </c>
      <c r="L49" s="77">
        <f t="shared" si="13"/>
        <v>0.10143369175627237</v>
      </c>
    </row>
    <row r="50" spans="1:12" x14ac:dyDescent="0.4">
      <c r="A50" s="33" t="s">
        <v>78</v>
      </c>
      <c r="B50" s="137">
        <f>'９月(月間)'!B50-'[5]9月動向(20)'!B49</f>
        <v>1435</v>
      </c>
      <c r="C50" s="136">
        <f>'９月(月間)'!C50-'[5]9月動向(20)'!C49</f>
        <v>960</v>
      </c>
      <c r="D50" s="70">
        <f t="shared" si="7"/>
        <v>1.4947916666666667</v>
      </c>
      <c r="E50" s="85">
        <f t="shared" si="8"/>
        <v>475</v>
      </c>
      <c r="F50" s="135">
        <f>'９月(月間)'!F50-'[5]9月動向(20)'!F49</f>
        <v>2790</v>
      </c>
      <c r="G50" s="135">
        <f>'９月(月間)'!G50-'[5]9月動向(20)'!G49</f>
        <v>2790</v>
      </c>
      <c r="H50" s="67">
        <f t="shared" si="9"/>
        <v>1</v>
      </c>
      <c r="I50" s="79">
        <f t="shared" si="10"/>
        <v>0</v>
      </c>
      <c r="J50" s="72">
        <f t="shared" si="11"/>
        <v>0.51433691756272404</v>
      </c>
      <c r="K50" s="67">
        <f t="shared" si="12"/>
        <v>0.34408602150537637</v>
      </c>
      <c r="L50" s="66">
        <f t="shared" si="13"/>
        <v>0.17025089605734767</v>
      </c>
    </row>
    <row r="51" spans="1:12" x14ac:dyDescent="0.4">
      <c r="A51" s="27" t="s">
        <v>95</v>
      </c>
      <c r="B51" s="135">
        <f>'９月(月間)'!B51-'[5]9月動向(20)'!B50</f>
        <v>0</v>
      </c>
      <c r="C51" s="101">
        <f>'９月(月間)'!C51-'[5]9月動向(20)'!C50</f>
        <v>535</v>
      </c>
      <c r="D51" s="70">
        <f t="shared" si="7"/>
        <v>0</v>
      </c>
      <c r="E51" s="79">
        <f t="shared" si="8"/>
        <v>-535</v>
      </c>
      <c r="F51" s="139">
        <f>'９月(月間)'!F51-'[5]9月動向(20)'!F50</f>
        <v>0</v>
      </c>
      <c r="G51" s="139">
        <f>'９月(月間)'!G51-'[5]9月動向(20)'!G50</f>
        <v>1660</v>
      </c>
      <c r="H51" s="67">
        <f t="shared" si="9"/>
        <v>0</v>
      </c>
      <c r="I51" s="79">
        <f t="shared" si="10"/>
        <v>-1660</v>
      </c>
      <c r="J51" s="72" t="e">
        <f t="shared" si="11"/>
        <v>#DIV/0!</v>
      </c>
      <c r="K51" s="72">
        <f t="shared" si="12"/>
        <v>0.32228915662650603</v>
      </c>
      <c r="L51" s="77" t="e">
        <f t="shared" si="13"/>
        <v>#DIV/0!</v>
      </c>
    </row>
    <row r="52" spans="1:12" x14ac:dyDescent="0.4">
      <c r="A52" s="27" t="s">
        <v>94</v>
      </c>
      <c r="B52" s="137">
        <f>'９月(月間)'!B52-'[5]9月動向(20)'!B51</f>
        <v>0</v>
      </c>
      <c r="C52" s="136">
        <f>'９月(月間)'!C52-'[5]9月動向(20)'!C51</f>
        <v>0</v>
      </c>
      <c r="D52" s="70" t="e">
        <f t="shared" si="7"/>
        <v>#DIV/0!</v>
      </c>
      <c r="E52" s="79">
        <f t="shared" si="8"/>
        <v>0</v>
      </c>
      <c r="F52" s="137">
        <f>'９月(月間)'!F52-'[5]9月動向(20)'!F51</f>
        <v>0</v>
      </c>
      <c r="G52" s="137">
        <f>'９月(月間)'!G52-'[5]9月動向(20)'!G51</f>
        <v>0</v>
      </c>
      <c r="H52" s="72" t="e">
        <f t="shared" si="9"/>
        <v>#DIV/0!</v>
      </c>
      <c r="I52" s="79">
        <f t="shared" si="10"/>
        <v>0</v>
      </c>
      <c r="J52" s="72" t="e">
        <f t="shared" si="11"/>
        <v>#DIV/0!</v>
      </c>
      <c r="K52" s="72" t="e">
        <f t="shared" si="12"/>
        <v>#DIV/0!</v>
      </c>
      <c r="L52" s="77" t="e">
        <f t="shared" si="13"/>
        <v>#DIV/0!</v>
      </c>
    </row>
    <row r="53" spans="1:12" x14ac:dyDescent="0.4">
      <c r="A53" s="27" t="s">
        <v>75</v>
      </c>
      <c r="B53" s="135">
        <f>'９月(月間)'!B53-'[5]9月動向(20)'!B52</f>
        <v>2374</v>
      </c>
      <c r="C53" s="101">
        <f>'９月(月間)'!C53-'[5]9月動向(20)'!C52</f>
        <v>1914</v>
      </c>
      <c r="D53" s="70">
        <f t="shared" si="7"/>
        <v>1.2403343782654128</v>
      </c>
      <c r="E53" s="79">
        <f t="shared" si="8"/>
        <v>460</v>
      </c>
      <c r="F53" s="135">
        <f>'９月(月間)'!F53-'[5]9月動向(20)'!F52</f>
        <v>3887</v>
      </c>
      <c r="G53" s="135">
        <f>'９月(月間)'!G53-'[5]9月動向(20)'!G52</f>
        <v>3850</v>
      </c>
      <c r="H53" s="72">
        <f t="shared" si="9"/>
        <v>1.0096103896103896</v>
      </c>
      <c r="I53" s="79">
        <f t="shared" si="10"/>
        <v>37</v>
      </c>
      <c r="J53" s="72">
        <f t="shared" si="11"/>
        <v>0.61075379470028301</v>
      </c>
      <c r="K53" s="72">
        <f t="shared" si="12"/>
        <v>0.49714285714285716</v>
      </c>
      <c r="L53" s="77">
        <f t="shared" si="13"/>
        <v>0.11361093755742585</v>
      </c>
    </row>
    <row r="54" spans="1:12" x14ac:dyDescent="0.4">
      <c r="A54" s="27" t="s">
        <v>77</v>
      </c>
      <c r="B54" s="137">
        <f>'９月(月間)'!B54-'[5]9月動向(20)'!B53</f>
        <v>847</v>
      </c>
      <c r="C54" s="136">
        <f>'９月(月間)'!C54-'[5]9月動向(20)'!C53</f>
        <v>669</v>
      </c>
      <c r="D54" s="70">
        <f t="shared" si="7"/>
        <v>1.2660687593423019</v>
      </c>
      <c r="E54" s="79">
        <f t="shared" si="8"/>
        <v>178</v>
      </c>
      <c r="F54" s="135">
        <f>'９月(月間)'!F54-'[5]9月動向(20)'!F53</f>
        <v>1260</v>
      </c>
      <c r="G54" s="135">
        <f>'９月(月間)'!G54-'[5]9月動向(20)'!G53</f>
        <v>1323</v>
      </c>
      <c r="H54" s="72">
        <f t="shared" si="9"/>
        <v>0.95238095238095233</v>
      </c>
      <c r="I54" s="79">
        <f t="shared" si="10"/>
        <v>-63</v>
      </c>
      <c r="J54" s="72">
        <f t="shared" si="11"/>
        <v>0.67222222222222228</v>
      </c>
      <c r="K54" s="72">
        <f t="shared" si="12"/>
        <v>0.50566893424036286</v>
      </c>
      <c r="L54" s="77">
        <f t="shared" si="13"/>
        <v>0.16655328798185942</v>
      </c>
    </row>
    <row r="55" spans="1:12" x14ac:dyDescent="0.4">
      <c r="A55" s="27" t="s">
        <v>76</v>
      </c>
      <c r="B55" s="135">
        <f>'９月(月間)'!B55-'[5]9月動向(20)'!B54</f>
        <v>971</v>
      </c>
      <c r="C55" s="101">
        <f>'９月(月間)'!C55-'[5]9月動向(20)'!C54</f>
        <v>784</v>
      </c>
      <c r="D55" s="70">
        <f t="shared" si="7"/>
        <v>1.2385204081632653</v>
      </c>
      <c r="E55" s="79">
        <f t="shared" si="8"/>
        <v>187</v>
      </c>
      <c r="F55" s="137">
        <f>'９月(月間)'!F55-'[5]9月動向(20)'!F54</f>
        <v>1660</v>
      </c>
      <c r="G55" s="137">
        <f>'９月(月間)'!G55-'[5]9月動向(20)'!G54</f>
        <v>1260</v>
      </c>
      <c r="H55" s="72">
        <f t="shared" si="9"/>
        <v>1.3174603174603174</v>
      </c>
      <c r="I55" s="79">
        <f t="shared" si="10"/>
        <v>400</v>
      </c>
      <c r="J55" s="72">
        <f t="shared" si="11"/>
        <v>0.58493975903614459</v>
      </c>
      <c r="K55" s="72">
        <f t="shared" si="12"/>
        <v>0.62222222222222223</v>
      </c>
      <c r="L55" s="77">
        <f t="shared" si="13"/>
        <v>-3.7282463186077641E-2</v>
      </c>
    </row>
    <row r="56" spans="1:12" x14ac:dyDescent="0.4">
      <c r="A56" s="27" t="s">
        <v>146</v>
      </c>
      <c r="B56" s="137">
        <f>'９月(月間)'!B56-'[5]9月動向(20)'!B55</f>
        <v>0</v>
      </c>
      <c r="C56" s="136">
        <f>'９月(月間)'!C56-'[5]9月動向(20)'!C55</f>
        <v>790</v>
      </c>
      <c r="D56" s="70">
        <f t="shared" si="7"/>
        <v>0</v>
      </c>
      <c r="E56" s="79">
        <f t="shared" si="8"/>
        <v>-790</v>
      </c>
      <c r="F56" s="135">
        <f>'９月(月間)'!F56-'[5]9月動向(20)'!F55</f>
        <v>0</v>
      </c>
      <c r="G56" s="135">
        <f>'９月(月間)'!G56-'[5]9月動向(20)'!G55</f>
        <v>1340</v>
      </c>
      <c r="H56" s="72">
        <f t="shared" si="9"/>
        <v>0</v>
      </c>
      <c r="I56" s="79">
        <f t="shared" si="10"/>
        <v>-1340</v>
      </c>
      <c r="J56" s="72" t="e">
        <f t="shared" si="11"/>
        <v>#DIV/0!</v>
      </c>
      <c r="K56" s="72">
        <f t="shared" si="12"/>
        <v>0.58955223880597019</v>
      </c>
      <c r="L56" s="77" t="e">
        <f t="shared" si="13"/>
        <v>#DIV/0!</v>
      </c>
    </row>
    <row r="57" spans="1:12" x14ac:dyDescent="0.4">
      <c r="A57" s="27" t="s">
        <v>145</v>
      </c>
      <c r="B57" s="135">
        <f>'９月(月間)'!B57-'[5]9月動向(20)'!B56</f>
        <v>0</v>
      </c>
      <c r="C57" s="101">
        <f>'９月(月間)'!C57-'[5]9月動向(20)'!C56</f>
        <v>900</v>
      </c>
      <c r="D57" s="70">
        <f t="shared" si="7"/>
        <v>0</v>
      </c>
      <c r="E57" s="79">
        <f t="shared" si="8"/>
        <v>-900</v>
      </c>
      <c r="F57" s="135">
        <f>'９月(月間)'!F57-'[5]9月動向(20)'!F56</f>
        <v>0</v>
      </c>
      <c r="G57" s="135">
        <f>'９月(月間)'!G57-'[5]9月動向(20)'!G56</f>
        <v>1260</v>
      </c>
      <c r="H57" s="72">
        <f t="shared" si="9"/>
        <v>0</v>
      </c>
      <c r="I57" s="79">
        <f t="shared" si="10"/>
        <v>-1260</v>
      </c>
      <c r="J57" s="72" t="e">
        <f t="shared" si="11"/>
        <v>#DIV/0!</v>
      </c>
      <c r="K57" s="72">
        <f t="shared" si="12"/>
        <v>0.7142857142857143</v>
      </c>
      <c r="L57" s="77" t="e">
        <f t="shared" si="13"/>
        <v>#DIV/0!</v>
      </c>
    </row>
    <row r="58" spans="1:12" x14ac:dyDescent="0.4">
      <c r="A58" s="27" t="s">
        <v>144</v>
      </c>
      <c r="B58" s="135">
        <f>'９月(月間)'!B58-'[5]9月動向(20)'!B57</f>
        <v>0</v>
      </c>
      <c r="C58" s="101">
        <f>'９月(月間)'!C58-'[5]9月動向(20)'!C57</f>
        <v>1037</v>
      </c>
      <c r="D58" s="70">
        <f t="shared" si="7"/>
        <v>0</v>
      </c>
      <c r="E58" s="79">
        <f t="shared" si="8"/>
        <v>-1037</v>
      </c>
      <c r="F58" s="139">
        <f>'９月(月間)'!F58-'[5]9月動向(20)'!F57</f>
        <v>0</v>
      </c>
      <c r="G58" s="139">
        <f>'９月(月間)'!G58-'[5]9月動向(20)'!G57</f>
        <v>1330</v>
      </c>
      <c r="H58" s="72">
        <f t="shared" si="9"/>
        <v>0</v>
      </c>
      <c r="I58" s="79">
        <f t="shared" si="10"/>
        <v>-1330</v>
      </c>
      <c r="J58" s="72" t="e">
        <f t="shared" si="11"/>
        <v>#DIV/0!</v>
      </c>
      <c r="K58" s="72">
        <f t="shared" si="12"/>
        <v>0.77969924812030078</v>
      </c>
      <c r="L58" s="77" t="e">
        <f t="shared" si="13"/>
        <v>#DIV/0!</v>
      </c>
    </row>
    <row r="59" spans="1:12" x14ac:dyDescent="0.4">
      <c r="A59" s="27" t="s">
        <v>143</v>
      </c>
      <c r="B59" s="135">
        <f>'９月(月間)'!B59-'[5]9月動向(20)'!B58</f>
        <v>0</v>
      </c>
      <c r="C59" s="101">
        <f>'９月(月間)'!C59-'[5]9月動向(20)'!C58</f>
        <v>1083</v>
      </c>
      <c r="D59" s="70">
        <f t="shared" si="7"/>
        <v>0</v>
      </c>
      <c r="E59" s="79">
        <f t="shared" si="8"/>
        <v>-1083</v>
      </c>
      <c r="F59" s="135">
        <f>'９月(月間)'!F59-'[5]9月動向(20)'!F58</f>
        <v>0</v>
      </c>
      <c r="G59" s="135">
        <f>'９月(月間)'!G59-'[5]9月動向(20)'!G58</f>
        <v>1260</v>
      </c>
      <c r="H59" s="70">
        <f t="shared" si="9"/>
        <v>0</v>
      </c>
      <c r="I59" s="79">
        <f t="shared" si="10"/>
        <v>-1260</v>
      </c>
      <c r="J59" s="72" t="e">
        <f t="shared" si="11"/>
        <v>#DIV/0!</v>
      </c>
      <c r="K59" s="72">
        <f t="shared" si="12"/>
        <v>0.85952380952380958</v>
      </c>
      <c r="L59" s="77" t="e">
        <f t="shared" si="13"/>
        <v>#DIV/0!</v>
      </c>
    </row>
    <row r="60" spans="1:12" x14ac:dyDescent="0.4">
      <c r="A60" s="22" t="s">
        <v>142</v>
      </c>
      <c r="B60" s="211">
        <f>'９月(月間)'!B60-'[5]9月動向(20)'!B59</f>
        <v>0</v>
      </c>
      <c r="C60" s="212">
        <f>'９月(月間)'!C60-'[5]9月動向(20)'!C59</f>
        <v>1212</v>
      </c>
      <c r="D60" s="151">
        <f t="shared" si="7"/>
        <v>0</v>
      </c>
      <c r="E60" s="84">
        <f t="shared" si="8"/>
        <v>-1212</v>
      </c>
      <c r="F60" s="211">
        <f>'９月(月間)'!F60-'[5]9月動向(20)'!F59</f>
        <v>0</v>
      </c>
      <c r="G60" s="211">
        <f>'９月(月間)'!G60-'[5]9月動向(20)'!G59</f>
        <v>1260</v>
      </c>
      <c r="H60" s="83">
        <f t="shared" si="9"/>
        <v>0</v>
      </c>
      <c r="I60" s="84">
        <f t="shared" si="10"/>
        <v>-1260</v>
      </c>
      <c r="J60" s="83" t="e">
        <f t="shared" si="11"/>
        <v>#DIV/0!</v>
      </c>
      <c r="K60" s="83">
        <f t="shared" si="12"/>
        <v>0.96190476190476193</v>
      </c>
      <c r="L60" s="82" t="e">
        <f t="shared" si="13"/>
        <v>#DIV/0!</v>
      </c>
    </row>
    <row r="61" spans="1:12" x14ac:dyDescent="0.4">
      <c r="A61" s="55" t="s">
        <v>93</v>
      </c>
      <c r="B61" s="134"/>
      <c r="C61" s="134"/>
      <c r="D61" s="132"/>
      <c r="E61" s="133"/>
      <c r="F61" s="134"/>
      <c r="G61" s="134"/>
      <c r="H61" s="132"/>
      <c r="I61" s="133"/>
      <c r="J61" s="132"/>
      <c r="K61" s="132"/>
      <c r="L61" s="131"/>
    </row>
    <row r="62" spans="1:12" x14ac:dyDescent="0.4">
      <c r="A62" s="99" t="s">
        <v>209</v>
      </c>
      <c r="B62" s="176"/>
      <c r="C62" s="175"/>
      <c r="D62" s="130"/>
      <c r="E62" s="129"/>
      <c r="F62" s="176"/>
      <c r="G62" s="175"/>
      <c r="H62" s="130"/>
      <c r="I62" s="129"/>
      <c r="J62" s="128"/>
      <c r="K62" s="128"/>
      <c r="L62" s="127"/>
    </row>
    <row r="63" spans="1:12" x14ac:dyDescent="0.4">
      <c r="A63" s="22" t="s">
        <v>208</v>
      </c>
      <c r="B63" s="174"/>
      <c r="C63" s="173"/>
      <c r="D63" s="126"/>
      <c r="E63" s="125"/>
      <c r="F63" s="174"/>
      <c r="G63" s="173"/>
      <c r="H63" s="126"/>
      <c r="I63" s="125"/>
      <c r="J63" s="124"/>
      <c r="K63" s="124"/>
      <c r="L63" s="123"/>
    </row>
    <row r="64" spans="1:12" x14ac:dyDescent="0.4">
      <c r="C64" s="19"/>
      <c r="E64" s="50"/>
      <c r="G64" s="19"/>
      <c r="I64" s="50"/>
      <c r="K64" s="19"/>
    </row>
    <row r="65" spans="3:11" x14ac:dyDescent="0.4">
      <c r="C65" s="19"/>
      <c r="E65" s="50"/>
      <c r="G65" s="19"/>
      <c r="I65" s="50"/>
      <c r="K65" s="19"/>
    </row>
    <row r="66" spans="3:11" x14ac:dyDescent="0.4">
      <c r="C66" s="19"/>
      <c r="E66" s="50"/>
      <c r="G66" s="19"/>
      <c r="I66" s="50"/>
      <c r="K66" s="19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9'!A1" display="'h19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2007年9月下旬航空旅客輸送実績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67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.75" style="19" customWidth="1"/>
    <col min="2" max="3" width="11.25" style="50" customWidth="1"/>
    <col min="4" max="5" width="11.25" style="19" customWidth="1"/>
    <col min="6" max="7" width="11.25" style="50" customWidth="1"/>
    <col min="8" max="9" width="11.25" style="19" customWidth="1"/>
    <col min="10" max="11" width="11.25" style="50" customWidth="1"/>
    <col min="12" max="12" width="11.25" style="19" customWidth="1"/>
    <col min="13" max="13" width="9" style="19" bestFit="1" customWidth="1"/>
    <col min="14" max="14" width="6.5" style="19" bestFit="1" customWidth="1"/>
    <col min="15" max="16384" width="15.75" style="19"/>
  </cols>
  <sheetData>
    <row r="1" spans="1:46" s="1" customFormat="1" ht="17.25" customHeight="1" x14ac:dyDescent="0.4">
      <c r="A1" s="266" t="str">
        <f>'h19'!A1</f>
        <v>平成19年度</v>
      </c>
      <c r="B1" s="267"/>
      <c r="C1" s="267"/>
      <c r="D1" s="267"/>
      <c r="E1" s="268" t="str">
        <f ca="1">RIGHT(CELL("filename",$A$1),LEN(CELL("filename",$A$1))-FIND("]",CELL("filename",$A$1)))</f>
        <v>10月(月間)</v>
      </c>
      <c r="F1" s="269" t="s">
        <v>70</v>
      </c>
      <c r="G1" s="270"/>
      <c r="H1" s="270"/>
      <c r="I1" s="271"/>
      <c r="J1" s="270"/>
      <c r="K1" s="270"/>
      <c r="L1" s="271"/>
      <c r="M1" s="258"/>
      <c r="N1" s="258"/>
      <c r="O1" s="258"/>
      <c r="P1" s="258"/>
      <c r="Q1" s="258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</row>
    <row r="2" spans="1:46" x14ac:dyDescent="0.4">
      <c r="A2" s="240"/>
      <c r="B2" s="260" t="s">
        <v>89</v>
      </c>
      <c r="C2" s="261"/>
      <c r="D2" s="261"/>
      <c r="E2" s="262"/>
      <c r="F2" s="260" t="s">
        <v>175</v>
      </c>
      <c r="G2" s="261"/>
      <c r="H2" s="261"/>
      <c r="I2" s="262"/>
      <c r="J2" s="260" t="s">
        <v>174</v>
      </c>
      <c r="K2" s="261"/>
      <c r="L2" s="262"/>
    </row>
    <row r="3" spans="1:46" x14ac:dyDescent="0.4">
      <c r="A3" s="232"/>
      <c r="B3" s="235"/>
      <c r="C3" s="236"/>
      <c r="D3" s="236"/>
      <c r="E3" s="237"/>
      <c r="F3" s="235"/>
      <c r="G3" s="236"/>
      <c r="H3" s="236"/>
      <c r="I3" s="237"/>
      <c r="J3" s="235"/>
      <c r="K3" s="236"/>
      <c r="L3" s="237"/>
    </row>
    <row r="4" spans="1:46" x14ac:dyDescent="0.4">
      <c r="A4" s="232"/>
      <c r="B4" s="233" t="s">
        <v>117</v>
      </c>
      <c r="C4" s="233" t="s">
        <v>229</v>
      </c>
      <c r="D4" s="232" t="s">
        <v>88</v>
      </c>
      <c r="E4" s="232"/>
      <c r="F4" s="238" t="str">
        <f>+B4</f>
        <v>(07'10/1～31)</v>
      </c>
      <c r="G4" s="238" t="str">
        <f>+C4</f>
        <v>(06'10/1～31)</v>
      </c>
      <c r="H4" s="232" t="s">
        <v>88</v>
      </c>
      <c r="I4" s="232"/>
      <c r="J4" s="238" t="str">
        <f>+B4</f>
        <v>(07'10/1～31)</v>
      </c>
      <c r="K4" s="238" t="str">
        <f>+C4</f>
        <v>(06'10/1～31)</v>
      </c>
      <c r="L4" s="239" t="s">
        <v>86</v>
      </c>
    </row>
    <row r="5" spans="1:46" s="53" customFormat="1" x14ac:dyDescent="0.4">
      <c r="A5" s="232"/>
      <c r="B5" s="234"/>
      <c r="C5" s="234"/>
      <c r="D5" s="108" t="s">
        <v>87</v>
      </c>
      <c r="E5" s="108" t="s">
        <v>86</v>
      </c>
      <c r="F5" s="238"/>
      <c r="G5" s="238"/>
      <c r="H5" s="108" t="s">
        <v>87</v>
      </c>
      <c r="I5" s="108" t="s">
        <v>86</v>
      </c>
      <c r="J5" s="238"/>
      <c r="K5" s="238"/>
      <c r="L5" s="240"/>
    </row>
    <row r="6" spans="1:46" s="46" customFormat="1" x14ac:dyDescent="0.4">
      <c r="A6" s="55" t="s">
        <v>97</v>
      </c>
      <c r="B6" s="100">
        <f>+B7+B41+B63</f>
        <v>535743</v>
      </c>
      <c r="C6" s="100">
        <f>+C7+C41+C63</f>
        <v>560329</v>
      </c>
      <c r="D6" s="64">
        <f t="shared" ref="D6:D37" si="0">+B6/C6</f>
        <v>0.9561222067749483</v>
      </c>
      <c r="E6" s="65">
        <f t="shared" ref="E6:E37" si="1">+B6-C6</f>
        <v>-24586</v>
      </c>
      <c r="F6" s="100">
        <f>+F7+F41+F63</f>
        <v>744678</v>
      </c>
      <c r="G6" s="100">
        <f>+G7+G41+G63</f>
        <v>750610</v>
      </c>
      <c r="H6" s="64">
        <f t="shared" ref="H6:H37" si="2">+F6/G6</f>
        <v>0.99209709436325122</v>
      </c>
      <c r="I6" s="65">
        <f t="shared" ref="I6:I37" si="3">+F6-G6</f>
        <v>-5932</v>
      </c>
      <c r="J6" s="64">
        <f t="shared" ref="J6:J37" si="4">+B6/F6</f>
        <v>0.71942906867129153</v>
      </c>
      <c r="K6" s="64">
        <f t="shared" ref="K6:K37" si="5">+C6/G6</f>
        <v>0.74649818147906366</v>
      </c>
      <c r="L6" s="78">
        <f t="shared" ref="L6:L37" si="6">+J6-K6</f>
        <v>-2.7069112807772133E-2</v>
      </c>
    </row>
    <row r="7" spans="1:46" s="46" customFormat="1" x14ac:dyDescent="0.4">
      <c r="A7" s="55" t="s">
        <v>85</v>
      </c>
      <c r="B7" s="100">
        <f>+B8+B19+B38</f>
        <v>252472</v>
      </c>
      <c r="C7" s="100">
        <f>+C8+C19+C38</f>
        <v>272850</v>
      </c>
      <c r="D7" s="64">
        <f t="shared" si="0"/>
        <v>0.9253142752428074</v>
      </c>
      <c r="E7" s="65">
        <f t="shared" si="1"/>
        <v>-20378</v>
      </c>
      <c r="F7" s="100">
        <f>+F8+F19+F38</f>
        <v>350342</v>
      </c>
      <c r="G7" s="100">
        <f>+G8+G19+G38</f>
        <v>360783</v>
      </c>
      <c r="H7" s="64">
        <f t="shared" si="2"/>
        <v>0.97106016636038839</v>
      </c>
      <c r="I7" s="65">
        <f t="shared" si="3"/>
        <v>-10441</v>
      </c>
      <c r="J7" s="64">
        <f t="shared" si="4"/>
        <v>0.72064439890164467</v>
      </c>
      <c r="K7" s="64">
        <f t="shared" si="5"/>
        <v>0.75627177555483494</v>
      </c>
      <c r="L7" s="78">
        <f t="shared" si="6"/>
        <v>-3.5627376653190268E-2</v>
      </c>
    </row>
    <row r="8" spans="1:46" x14ac:dyDescent="0.4">
      <c r="A8" s="89" t="s">
        <v>92</v>
      </c>
      <c r="B8" s="106">
        <f>SUM(B9:B18)</f>
        <v>203470</v>
      </c>
      <c r="C8" s="106">
        <f>SUM(C9:C18)</f>
        <v>222880</v>
      </c>
      <c r="D8" s="76">
        <f t="shared" si="0"/>
        <v>0.91291277817659722</v>
      </c>
      <c r="E8" s="62">
        <f t="shared" si="1"/>
        <v>-19410</v>
      </c>
      <c r="F8" s="106">
        <f>SUM(F9:F18)</f>
        <v>280675</v>
      </c>
      <c r="G8" s="106">
        <f>SUM(G9:G18)</f>
        <v>295292</v>
      </c>
      <c r="H8" s="76">
        <f t="shared" si="2"/>
        <v>0.95049984422199041</v>
      </c>
      <c r="I8" s="62">
        <f t="shared" si="3"/>
        <v>-14617</v>
      </c>
      <c r="J8" s="76">
        <f t="shared" si="4"/>
        <v>0.72493096998307649</v>
      </c>
      <c r="K8" s="76">
        <f t="shared" si="5"/>
        <v>0.75477832111943433</v>
      </c>
      <c r="L8" s="75">
        <f t="shared" si="6"/>
        <v>-2.9847351136357836E-2</v>
      </c>
    </row>
    <row r="9" spans="1:46" x14ac:dyDescent="0.4">
      <c r="A9" s="26" t="s">
        <v>83</v>
      </c>
      <c r="B9" s="163">
        <v>123530</v>
      </c>
      <c r="C9" s="163">
        <v>133839</v>
      </c>
      <c r="D9" s="70">
        <f t="shared" si="0"/>
        <v>0.92297461875835896</v>
      </c>
      <c r="E9" s="71">
        <f t="shared" si="1"/>
        <v>-10309</v>
      </c>
      <c r="F9" s="163">
        <v>157975</v>
      </c>
      <c r="G9" s="163">
        <v>159350</v>
      </c>
      <c r="H9" s="70">
        <f t="shared" si="2"/>
        <v>0.99137119548164421</v>
      </c>
      <c r="I9" s="71">
        <f t="shared" si="3"/>
        <v>-1375</v>
      </c>
      <c r="J9" s="70">
        <f t="shared" si="4"/>
        <v>0.78195917075486632</v>
      </c>
      <c r="K9" s="70">
        <f t="shared" si="5"/>
        <v>0.83990586758707253</v>
      </c>
      <c r="L9" s="69">
        <f t="shared" si="6"/>
        <v>-5.7946696832206213E-2</v>
      </c>
    </row>
    <row r="10" spans="1:46" x14ac:dyDescent="0.4">
      <c r="A10" s="27" t="s">
        <v>84</v>
      </c>
      <c r="B10" s="155">
        <v>11257</v>
      </c>
      <c r="C10" s="155">
        <v>10783</v>
      </c>
      <c r="D10" s="72">
        <f t="shared" si="0"/>
        <v>1.043958082166373</v>
      </c>
      <c r="E10" s="59">
        <f t="shared" si="1"/>
        <v>474</v>
      </c>
      <c r="F10" s="155">
        <v>15500</v>
      </c>
      <c r="G10" s="155">
        <v>12276</v>
      </c>
      <c r="H10" s="72">
        <f t="shared" si="2"/>
        <v>1.2626262626262625</v>
      </c>
      <c r="I10" s="59">
        <f t="shared" si="3"/>
        <v>3224</v>
      </c>
      <c r="J10" s="72">
        <f t="shared" si="4"/>
        <v>0.72625806451612906</v>
      </c>
      <c r="K10" s="72">
        <f t="shared" si="5"/>
        <v>0.87838057999348318</v>
      </c>
      <c r="L10" s="77">
        <f t="shared" si="6"/>
        <v>-0.15212251547735411</v>
      </c>
    </row>
    <row r="11" spans="1:46" x14ac:dyDescent="0.4">
      <c r="A11" s="27" t="s">
        <v>215</v>
      </c>
      <c r="B11" s="155">
        <v>19745</v>
      </c>
      <c r="C11" s="155">
        <v>11602</v>
      </c>
      <c r="D11" s="72">
        <f t="shared" si="0"/>
        <v>1.7018617479744871</v>
      </c>
      <c r="E11" s="59">
        <f t="shared" si="1"/>
        <v>8143</v>
      </c>
      <c r="F11" s="155">
        <v>35942</v>
      </c>
      <c r="G11" s="155">
        <v>15921</v>
      </c>
      <c r="H11" s="72">
        <f t="shared" si="2"/>
        <v>2.2575215124678096</v>
      </c>
      <c r="I11" s="59">
        <f t="shared" si="3"/>
        <v>20021</v>
      </c>
      <c r="J11" s="72">
        <f t="shared" si="4"/>
        <v>0.54935729786878862</v>
      </c>
      <c r="K11" s="72">
        <f t="shared" si="5"/>
        <v>0.72872307015890958</v>
      </c>
      <c r="L11" s="77">
        <f t="shared" si="6"/>
        <v>-0.17936577229012096</v>
      </c>
    </row>
    <row r="12" spans="1:46" x14ac:dyDescent="0.4">
      <c r="A12" s="27" t="s">
        <v>81</v>
      </c>
      <c r="B12" s="155">
        <v>17147</v>
      </c>
      <c r="C12" s="155">
        <v>19271</v>
      </c>
      <c r="D12" s="72">
        <f t="shared" si="0"/>
        <v>0.88978257485340673</v>
      </c>
      <c r="E12" s="59">
        <f t="shared" si="1"/>
        <v>-2124</v>
      </c>
      <c r="F12" s="155">
        <v>22545</v>
      </c>
      <c r="G12" s="155">
        <v>28773</v>
      </c>
      <c r="H12" s="72">
        <f t="shared" si="2"/>
        <v>0.7835470753831717</v>
      </c>
      <c r="I12" s="59">
        <f t="shared" si="3"/>
        <v>-6228</v>
      </c>
      <c r="J12" s="72">
        <f t="shared" si="4"/>
        <v>0.76056775338212468</v>
      </c>
      <c r="K12" s="72">
        <f t="shared" si="5"/>
        <v>0.66975984429847424</v>
      </c>
      <c r="L12" s="77">
        <f t="shared" si="6"/>
        <v>9.080790908365044E-2</v>
      </c>
    </row>
    <row r="13" spans="1:46" x14ac:dyDescent="0.4">
      <c r="A13" s="27" t="s">
        <v>82</v>
      </c>
      <c r="B13" s="155">
        <v>19981</v>
      </c>
      <c r="C13" s="155">
        <v>22294</v>
      </c>
      <c r="D13" s="72">
        <f t="shared" si="0"/>
        <v>0.89625011213779493</v>
      </c>
      <c r="E13" s="59">
        <f t="shared" si="1"/>
        <v>-2313</v>
      </c>
      <c r="F13" s="155">
        <v>33852</v>
      </c>
      <c r="G13" s="155">
        <v>33852</v>
      </c>
      <c r="H13" s="72">
        <f t="shared" si="2"/>
        <v>1</v>
      </c>
      <c r="I13" s="59">
        <f t="shared" si="3"/>
        <v>0</v>
      </c>
      <c r="J13" s="72">
        <f t="shared" si="4"/>
        <v>0.59024577572964665</v>
      </c>
      <c r="K13" s="72">
        <f t="shared" si="5"/>
        <v>0.65857261018551339</v>
      </c>
      <c r="L13" s="77">
        <f t="shared" si="6"/>
        <v>-6.8326834455866736E-2</v>
      </c>
    </row>
    <row r="14" spans="1:46" x14ac:dyDescent="0.4">
      <c r="A14" s="27" t="s">
        <v>206</v>
      </c>
      <c r="B14" s="155">
        <v>5222</v>
      </c>
      <c r="C14" s="154">
        <v>10416</v>
      </c>
      <c r="D14" s="72">
        <f t="shared" si="0"/>
        <v>0.50134408602150538</v>
      </c>
      <c r="E14" s="59">
        <f t="shared" si="1"/>
        <v>-5194</v>
      </c>
      <c r="F14" s="155">
        <v>6158</v>
      </c>
      <c r="G14" s="155">
        <v>13108</v>
      </c>
      <c r="H14" s="72">
        <f t="shared" si="2"/>
        <v>0.46978944156240465</v>
      </c>
      <c r="I14" s="59">
        <f t="shared" si="3"/>
        <v>-6950</v>
      </c>
      <c r="J14" s="72">
        <f t="shared" si="4"/>
        <v>0.84800259824618385</v>
      </c>
      <c r="K14" s="72">
        <f t="shared" si="5"/>
        <v>0.79462923405553865</v>
      </c>
      <c r="L14" s="77">
        <f t="shared" si="6"/>
        <v>5.3373364190645201E-2</v>
      </c>
    </row>
    <row r="15" spans="1:46" x14ac:dyDescent="0.4">
      <c r="A15" s="29" t="s">
        <v>205</v>
      </c>
      <c r="B15" s="155">
        <v>0</v>
      </c>
      <c r="C15" s="154">
        <v>0</v>
      </c>
      <c r="D15" s="24" t="e">
        <f t="shared" si="0"/>
        <v>#DIV/0!</v>
      </c>
      <c r="E15" s="25">
        <f t="shared" si="1"/>
        <v>0</v>
      </c>
      <c r="F15" s="154">
        <v>0</v>
      </c>
      <c r="G15" s="154">
        <v>0</v>
      </c>
      <c r="H15" s="72" t="e">
        <f t="shared" si="2"/>
        <v>#DIV/0!</v>
      </c>
      <c r="I15" s="59">
        <f t="shared" si="3"/>
        <v>0</v>
      </c>
      <c r="J15" s="72" t="e">
        <f t="shared" si="4"/>
        <v>#DIV/0!</v>
      </c>
      <c r="K15" s="72" t="e">
        <f t="shared" si="5"/>
        <v>#DIV/0!</v>
      </c>
      <c r="L15" s="77" t="e">
        <f t="shared" si="6"/>
        <v>#DIV/0!</v>
      </c>
    </row>
    <row r="16" spans="1:46" s="16" customFormat="1" x14ac:dyDescent="0.4">
      <c r="A16" s="33" t="s">
        <v>149</v>
      </c>
      <c r="B16" s="154">
        <v>6588</v>
      </c>
      <c r="C16" s="154">
        <v>12138</v>
      </c>
      <c r="D16" s="24">
        <f t="shared" si="0"/>
        <v>0.54275827978250124</v>
      </c>
      <c r="E16" s="25">
        <f t="shared" si="1"/>
        <v>-5550</v>
      </c>
      <c r="F16" s="154">
        <v>8703</v>
      </c>
      <c r="G16" s="154">
        <v>23660</v>
      </c>
      <c r="H16" s="24">
        <f t="shared" si="2"/>
        <v>0.36783601014370243</v>
      </c>
      <c r="I16" s="37">
        <f t="shared" si="3"/>
        <v>-14957</v>
      </c>
      <c r="J16" s="24">
        <f t="shared" si="4"/>
        <v>0.75698035160289556</v>
      </c>
      <c r="K16" s="24">
        <f t="shared" si="5"/>
        <v>0.51301775147928996</v>
      </c>
      <c r="L16" s="23">
        <f t="shared" si="6"/>
        <v>0.2439626001236056</v>
      </c>
    </row>
    <row r="17" spans="1:12" s="16" customFormat="1" x14ac:dyDescent="0.4">
      <c r="A17" s="33" t="s">
        <v>177</v>
      </c>
      <c r="B17" s="164">
        <v>0</v>
      </c>
      <c r="C17" s="164">
        <v>2420</v>
      </c>
      <c r="D17" s="48">
        <f t="shared" si="0"/>
        <v>0</v>
      </c>
      <c r="E17" s="51">
        <f t="shared" si="1"/>
        <v>-2420</v>
      </c>
      <c r="F17" s="164">
        <v>0</v>
      </c>
      <c r="G17" s="164">
        <v>8091</v>
      </c>
      <c r="H17" s="48">
        <f t="shared" si="2"/>
        <v>0</v>
      </c>
      <c r="I17" s="51">
        <f t="shared" si="3"/>
        <v>-8091</v>
      </c>
      <c r="J17" s="48" t="e">
        <f t="shared" si="4"/>
        <v>#DIV/0!</v>
      </c>
      <c r="K17" s="48">
        <f t="shared" si="5"/>
        <v>0.29909776294648377</v>
      </c>
      <c r="L17" s="107" t="e">
        <f t="shared" si="6"/>
        <v>#DIV/0!</v>
      </c>
    </row>
    <row r="18" spans="1:12" s="16" customFormat="1" x14ac:dyDescent="0.4">
      <c r="A18" s="22" t="s">
        <v>228</v>
      </c>
      <c r="B18" s="179">
        <v>0</v>
      </c>
      <c r="C18" s="179">
        <v>117</v>
      </c>
      <c r="D18" s="20">
        <f t="shared" si="0"/>
        <v>0</v>
      </c>
      <c r="E18" s="21">
        <f t="shared" si="1"/>
        <v>-117</v>
      </c>
      <c r="F18" s="179">
        <v>0</v>
      </c>
      <c r="G18" s="179">
        <v>261</v>
      </c>
      <c r="H18" s="20">
        <f t="shared" si="2"/>
        <v>0</v>
      </c>
      <c r="I18" s="21">
        <f t="shared" si="3"/>
        <v>-261</v>
      </c>
      <c r="J18" s="20" t="e">
        <f t="shared" si="4"/>
        <v>#DIV/0!</v>
      </c>
      <c r="K18" s="20">
        <f t="shared" si="5"/>
        <v>0.44827586206896552</v>
      </c>
      <c r="L18" s="214" t="e">
        <f t="shared" si="6"/>
        <v>#DIV/0!</v>
      </c>
    </row>
    <row r="19" spans="1:12" x14ac:dyDescent="0.4">
      <c r="A19" s="89" t="s">
        <v>91</v>
      </c>
      <c r="B19" s="106">
        <f>SUM(B20:B37)</f>
        <v>46731</v>
      </c>
      <c r="C19" s="106">
        <f>SUM(C20:C37)</f>
        <v>47678</v>
      </c>
      <c r="D19" s="76">
        <f t="shared" si="0"/>
        <v>0.980137589663996</v>
      </c>
      <c r="E19" s="62">
        <f t="shared" si="1"/>
        <v>-947</v>
      </c>
      <c r="F19" s="106">
        <f>SUM(F20:F37)</f>
        <v>65854</v>
      </c>
      <c r="G19" s="106">
        <f>SUM(G20:G37)</f>
        <v>62020</v>
      </c>
      <c r="H19" s="76">
        <f t="shared" si="2"/>
        <v>1.0618187681393099</v>
      </c>
      <c r="I19" s="62">
        <f t="shared" si="3"/>
        <v>3834</v>
      </c>
      <c r="J19" s="76">
        <f t="shared" si="4"/>
        <v>0.70961520940261791</v>
      </c>
      <c r="K19" s="76">
        <f t="shared" si="5"/>
        <v>0.76875201547887773</v>
      </c>
      <c r="L19" s="75">
        <f t="shared" si="6"/>
        <v>-5.9136806076259818E-2</v>
      </c>
    </row>
    <row r="20" spans="1:12" x14ac:dyDescent="0.4">
      <c r="A20" s="26" t="s">
        <v>168</v>
      </c>
      <c r="B20" s="163">
        <v>3397</v>
      </c>
      <c r="C20" s="158">
        <v>3445</v>
      </c>
      <c r="D20" s="70">
        <f t="shared" si="0"/>
        <v>0.98606676342525401</v>
      </c>
      <c r="E20" s="71">
        <f t="shared" si="1"/>
        <v>-48</v>
      </c>
      <c r="F20" s="163">
        <v>4650</v>
      </c>
      <c r="G20" s="158">
        <v>4500</v>
      </c>
      <c r="H20" s="70">
        <f t="shared" si="2"/>
        <v>1.0333333333333334</v>
      </c>
      <c r="I20" s="71">
        <f t="shared" si="3"/>
        <v>150</v>
      </c>
      <c r="J20" s="70">
        <f t="shared" si="4"/>
        <v>0.7305376344086022</v>
      </c>
      <c r="K20" s="70">
        <f t="shared" si="5"/>
        <v>0.76555555555555554</v>
      </c>
      <c r="L20" s="69">
        <f t="shared" si="6"/>
        <v>-3.5017921146953346E-2</v>
      </c>
    </row>
    <row r="21" spans="1:12" x14ac:dyDescent="0.4">
      <c r="A21" s="27" t="s">
        <v>215</v>
      </c>
      <c r="B21" s="155">
        <v>3166</v>
      </c>
      <c r="C21" s="154">
        <v>3920</v>
      </c>
      <c r="D21" s="72">
        <f t="shared" si="0"/>
        <v>0.80765306122448977</v>
      </c>
      <c r="E21" s="59">
        <f t="shared" si="1"/>
        <v>-754</v>
      </c>
      <c r="F21" s="155">
        <v>4645</v>
      </c>
      <c r="G21" s="154">
        <v>4650</v>
      </c>
      <c r="H21" s="72">
        <f t="shared" si="2"/>
        <v>0.99892473118279568</v>
      </c>
      <c r="I21" s="59">
        <f t="shared" si="3"/>
        <v>-5</v>
      </c>
      <c r="J21" s="72">
        <f t="shared" si="4"/>
        <v>0.68159311087190533</v>
      </c>
      <c r="K21" s="72">
        <f t="shared" si="5"/>
        <v>0.84301075268817205</v>
      </c>
      <c r="L21" s="77">
        <f t="shared" si="6"/>
        <v>-0.16141764181626672</v>
      </c>
    </row>
    <row r="22" spans="1:12" x14ac:dyDescent="0.4">
      <c r="A22" s="27" t="s">
        <v>167</v>
      </c>
      <c r="B22" s="155">
        <v>3162</v>
      </c>
      <c r="C22" s="154">
        <v>3513</v>
      </c>
      <c r="D22" s="72">
        <f t="shared" si="0"/>
        <v>0.90008539709649871</v>
      </c>
      <c r="E22" s="59">
        <f t="shared" si="1"/>
        <v>-351</v>
      </c>
      <c r="F22" s="155">
        <v>4495</v>
      </c>
      <c r="G22" s="154">
        <v>4645</v>
      </c>
      <c r="H22" s="72">
        <f t="shared" si="2"/>
        <v>0.96770721205597421</v>
      </c>
      <c r="I22" s="59">
        <f t="shared" si="3"/>
        <v>-150</v>
      </c>
      <c r="J22" s="72">
        <f t="shared" si="4"/>
        <v>0.70344827586206893</v>
      </c>
      <c r="K22" s="72">
        <f t="shared" si="5"/>
        <v>0.75629709364908504</v>
      </c>
      <c r="L22" s="77">
        <f t="shared" si="6"/>
        <v>-5.2848817787016111E-2</v>
      </c>
    </row>
    <row r="23" spans="1:12" x14ac:dyDescent="0.4">
      <c r="A23" s="27" t="s">
        <v>166</v>
      </c>
      <c r="B23" s="155">
        <v>7262</v>
      </c>
      <c r="C23" s="154">
        <v>8112</v>
      </c>
      <c r="D23" s="72">
        <f t="shared" si="0"/>
        <v>0.89521696252465488</v>
      </c>
      <c r="E23" s="59">
        <f t="shared" si="1"/>
        <v>-850</v>
      </c>
      <c r="F23" s="155">
        <v>8990</v>
      </c>
      <c r="G23" s="154">
        <v>9317</v>
      </c>
      <c r="H23" s="72">
        <f t="shared" si="2"/>
        <v>0.96490286572931205</v>
      </c>
      <c r="I23" s="59">
        <f t="shared" si="3"/>
        <v>-327</v>
      </c>
      <c r="J23" s="72">
        <f t="shared" si="4"/>
        <v>0.80778642936596223</v>
      </c>
      <c r="K23" s="72">
        <f t="shared" si="5"/>
        <v>0.87066652355908558</v>
      </c>
      <c r="L23" s="77">
        <f t="shared" si="6"/>
        <v>-6.2880094193123348E-2</v>
      </c>
    </row>
    <row r="24" spans="1:12" x14ac:dyDescent="0.4">
      <c r="A24" s="27" t="s">
        <v>165</v>
      </c>
      <c r="B24" s="157">
        <v>3845</v>
      </c>
      <c r="C24" s="156">
        <v>4296</v>
      </c>
      <c r="D24" s="67">
        <f t="shared" si="0"/>
        <v>0.89501862197392923</v>
      </c>
      <c r="E24" s="58">
        <f t="shared" si="1"/>
        <v>-451</v>
      </c>
      <c r="F24" s="157">
        <v>4350</v>
      </c>
      <c r="G24" s="156">
        <v>4650</v>
      </c>
      <c r="H24" s="67">
        <f t="shared" si="2"/>
        <v>0.93548387096774188</v>
      </c>
      <c r="I24" s="58">
        <f t="shared" si="3"/>
        <v>-300</v>
      </c>
      <c r="J24" s="67">
        <f t="shared" si="4"/>
        <v>0.88390804597701145</v>
      </c>
      <c r="K24" s="67">
        <f t="shared" si="5"/>
        <v>0.92387096774193544</v>
      </c>
      <c r="L24" s="66">
        <f t="shared" si="6"/>
        <v>-3.9962921764923998E-2</v>
      </c>
    </row>
    <row r="25" spans="1:12" x14ac:dyDescent="0.4">
      <c r="A25" s="33" t="s">
        <v>164</v>
      </c>
      <c r="B25" s="155">
        <v>0</v>
      </c>
      <c r="C25" s="154">
        <v>0</v>
      </c>
      <c r="D25" s="72" t="e">
        <f t="shared" si="0"/>
        <v>#DIV/0!</v>
      </c>
      <c r="E25" s="59">
        <f t="shared" si="1"/>
        <v>0</v>
      </c>
      <c r="F25" s="155">
        <v>0</v>
      </c>
      <c r="G25" s="154">
        <v>0</v>
      </c>
      <c r="H25" s="72" t="e">
        <f t="shared" si="2"/>
        <v>#DIV/0!</v>
      </c>
      <c r="I25" s="59">
        <f t="shared" si="3"/>
        <v>0</v>
      </c>
      <c r="J25" s="72" t="e">
        <f t="shared" si="4"/>
        <v>#DIV/0!</v>
      </c>
      <c r="K25" s="72" t="e">
        <f t="shared" si="5"/>
        <v>#DIV/0!</v>
      </c>
      <c r="L25" s="77" t="e">
        <f t="shared" si="6"/>
        <v>#DIV/0!</v>
      </c>
    </row>
    <row r="26" spans="1:12" x14ac:dyDescent="0.4">
      <c r="A26" s="33" t="s">
        <v>216</v>
      </c>
      <c r="B26" s="155">
        <v>3658</v>
      </c>
      <c r="C26" s="154">
        <v>2728</v>
      </c>
      <c r="D26" s="72">
        <f t="shared" si="0"/>
        <v>1.3409090909090908</v>
      </c>
      <c r="E26" s="59">
        <f t="shared" si="1"/>
        <v>930</v>
      </c>
      <c r="F26" s="155">
        <v>4500</v>
      </c>
      <c r="G26" s="154">
        <v>4667</v>
      </c>
      <c r="H26" s="72">
        <f t="shared" si="2"/>
        <v>0.96421684165416754</v>
      </c>
      <c r="I26" s="59">
        <f t="shared" si="3"/>
        <v>-167</v>
      </c>
      <c r="J26" s="72">
        <f t="shared" si="4"/>
        <v>0.81288888888888888</v>
      </c>
      <c r="K26" s="72">
        <f t="shared" si="5"/>
        <v>0.58452967645168197</v>
      </c>
      <c r="L26" s="77">
        <f t="shared" si="6"/>
        <v>0.22835921243720692</v>
      </c>
    </row>
    <row r="27" spans="1:12" x14ac:dyDescent="0.4">
      <c r="A27" s="27" t="s">
        <v>211</v>
      </c>
      <c r="B27" s="155">
        <v>2438</v>
      </c>
      <c r="C27" s="154">
        <v>0</v>
      </c>
      <c r="D27" s="72" t="e">
        <f t="shared" si="0"/>
        <v>#DIV/0!</v>
      </c>
      <c r="E27" s="59">
        <f t="shared" si="1"/>
        <v>2438</v>
      </c>
      <c r="F27" s="155">
        <v>4500</v>
      </c>
      <c r="G27" s="154">
        <v>0</v>
      </c>
      <c r="H27" s="72" t="e">
        <f t="shared" si="2"/>
        <v>#DIV/0!</v>
      </c>
      <c r="I27" s="59">
        <f t="shared" si="3"/>
        <v>4500</v>
      </c>
      <c r="J27" s="72">
        <f t="shared" si="4"/>
        <v>0.5417777777777778</v>
      </c>
      <c r="K27" s="72" t="e">
        <f t="shared" si="5"/>
        <v>#DIV/0!</v>
      </c>
      <c r="L27" s="77" t="e">
        <f t="shared" si="6"/>
        <v>#DIV/0!</v>
      </c>
    </row>
    <row r="28" spans="1:12" x14ac:dyDescent="0.4">
      <c r="A28" s="27" t="s">
        <v>191</v>
      </c>
      <c r="B28" s="155">
        <v>0</v>
      </c>
      <c r="C28" s="154">
        <v>3876</v>
      </c>
      <c r="D28" s="72">
        <f t="shared" si="0"/>
        <v>0</v>
      </c>
      <c r="E28" s="59">
        <f t="shared" si="1"/>
        <v>-3876</v>
      </c>
      <c r="F28" s="155">
        <v>0</v>
      </c>
      <c r="G28" s="154">
        <v>4645</v>
      </c>
      <c r="H28" s="72">
        <f t="shared" si="2"/>
        <v>0</v>
      </c>
      <c r="I28" s="59">
        <f t="shared" si="3"/>
        <v>-4645</v>
      </c>
      <c r="J28" s="72" t="e">
        <f t="shared" si="4"/>
        <v>#DIV/0!</v>
      </c>
      <c r="K28" s="72">
        <f t="shared" si="5"/>
        <v>0.83444564047362757</v>
      </c>
      <c r="L28" s="77" t="e">
        <f t="shared" si="6"/>
        <v>#DIV/0!</v>
      </c>
    </row>
    <row r="29" spans="1:12" x14ac:dyDescent="0.4">
      <c r="A29" s="27" t="s">
        <v>161</v>
      </c>
      <c r="B29" s="157">
        <v>1684</v>
      </c>
      <c r="C29" s="156">
        <v>1856</v>
      </c>
      <c r="D29" s="67">
        <f t="shared" si="0"/>
        <v>0.90732758620689657</v>
      </c>
      <c r="E29" s="58">
        <f t="shared" si="1"/>
        <v>-172</v>
      </c>
      <c r="F29" s="157">
        <v>2850</v>
      </c>
      <c r="G29" s="156">
        <v>2717</v>
      </c>
      <c r="H29" s="67">
        <f t="shared" si="2"/>
        <v>1.048951048951049</v>
      </c>
      <c r="I29" s="58">
        <f t="shared" si="3"/>
        <v>133</v>
      </c>
      <c r="J29" s="67">
        <f t="shared" si="4"/>
        <v>0.59087719298245611</v>
      </c>
      <c r="K29" s="67">
        <f t="shared" si="5"/>
        <v>0.68310636731689367</v>
      </c>
      <c r="L29" s="66">
        <f t="shared" si="6"/>
        <v>-9.2229174334437558E-2</v>
      </c>
    </row>
    <row r="30" spans="1:12" x14ac:dyDescent="0.4">
      <c r="A30" s="33" t="s">
        <v>160</v>
      </c>
      <c r="B30" s="155">
        <v>981</v>
      </c>
      <c r="C30" s="154">
        <v>1297</v>
      </c>
      <c r="D30" s="72">
        <f t="shared" si="0"/>
        <v>0.75636083269082499</v>
      </c>
      <c r="E30" s="59">
        <f t="shared" si="1"/>
        <v>-316</v>
      </c>
      <c r="F30" s="155">
        <v>1950</v>
      </c>
      <c r="G30" s="154">
        <v>2284</v>
      </c>
      <c r="H30" s="72">
        <f t="shared" si="2"/>
        <v>0.85376532399299476</v>
      </c>
      <c r="I30" s="59">
        <f t="shared" si="3"/>
        <v>-334</v>
      </c>
      <c r="J30" s="72">
        <f t="shared" si="4"/>
        <v>0.50307692307692309</v>
      </c>
      <c r="K30" s="72">
        <f t="shared" si="5"/>
        <v>0.56786339754816118</v>
      </c>
      <c r="L30" s="77">
        <f t="shared" si="6"/>
        <v>-6.4786474471238087E-2</v>
      </c>
    </row>
    <row r="31" spans="1:12" x14ac:dyDescent="0.4">
      <c r="A31" s="27" t="s">
        <v>159</v>
      </c>
      <c r="B31" s="155">
        <v>3579</v>
      </c>
      <c r="C31" s="154">
        <v>3652</v>
      </c>
      <c r="D31" s="72">
        <f t="shared" si="0"/>
        <v>0.98001095290251916</v>
      </c>
      <c r="E31" s="59">
        <f t="shared" si="1"/>
        <v>-73</v>
      </c>
      <c r="F31" s="155">
        <v>4795</v>
      </c>
      <c r="G31" s="154">
        <v>4645</v>
      </c>
      <c r="H31" s="72">
        <f t="shared" si="2"/>
        <v>1.0322927879440258</v>
      </c>
      <c r="I31" s="59">
        <f t="shared" si="3"/>
        <v>150</v>
      </c>
      <c r="J31" s="72">
        <f t="shared" si="4"/>
        <v>0.74640250260688212</v>
      </c>
      <c r="K31" s="72">
        <f t="shared" si="5"/>
        <v>0.78622174381054899</v>
      </c>
      <c r="L31" s="77">
        <f t="shared" si="6"/>
        <v>-3.9819241203666866E-2</v>
      </c>
    </row>
    <row r="32" spans="1:12" x14ac:dyDescent="0.4">
      <c r="A32" s="33" t="s">
        <v>158</v>
      </c>
      <c r="B32" s="157">
        <v>3284</v>
      </c>
      <c r="C32" s="156">
        <v>3222</v>
      </c>
      <c r="D32" s="67">
        <f t="shared" si="0"/>
        <v>1.0192427063935443</v>
      </c>
      <c r="E32" s="58">
        <f t="shared" si="1"/>
        <v>62</v>
      </c>
      <c r="F32" s="157">
        <v>4645</v>
      </c>
      <c r="G32" s="156">
        <v>4650</v>
      </c>
      <c r="H32" s="67">
        <f t="shared" si="2"/>
        <v>0.99892473118279568</v>
      </c>
      <c r="I32" s="58">
        <f t="shared" si="3"/>
        <v>-5</v>
      </c>
      <c r="J32" s="67">
        <f t="shared" si="4"/>
        <v>0.70699677072120559</v>
      </c>
      <c r="K32" s="67">
        <f t="shared" si="5"/>
        <v>0.69290322580645158</v>
      </c>
      <c r="L32" s="66">
        <f t="shared" si="6"/>
        <v>1.4093544914754008E-2</v>
      </c>
    </row>
    <row r="33" spans="1:12" x14ac:dyDescent="0.4">
      <c r="A33" s="33" t="s">
        <v>157</v>
      </c>
      <c r="B33" s="157">
        <v>4362</v>
      </c>
      <c r="C33" s="156">
        <v>4574</v>
      </c>
      <c r="D33" s="67">
        <f t="shared" si="0"/>
        <v>0.95365107127240922</v>
      </c>
      <c r="E33" s="58">
        <f t="shared" si="1"/>
        <v>-212</v>
      </c>
      <c r="F33" s="157">
        <v>5850</v>
      </c>
      <c r="G33" s="156">
        <v>6000</v>
      </c>
      <c r="H33" s="67">
        <f t="shared" si="2"/>
        <v>0.97499999999999998</v>
      </c>
      <c r="I33" s="58">
        <f t="shared" si="3"/>
        <v>-150</v>
      </c>
      <c r="J33" s="67">
        <f t="shared" si="4"/>
        <v>0.74564102564102563</v>
      </c>
      <c r="K33" s="67">
        <f t="shared" si="5"/>
        <v>0.76233333333333331</v>
      </c>
      <c r="L33" s="66">
        <f t="shared" si="6"/>
        <v>-1.6692307692307673E-2</v>
      </c>
    </row>
    <row r="34" spans="1:12" x14ac:dyDescent="0.4">
      <c r="A34" s="27" t="s">
        <v>156</v>
      </c>
      <c r="B34" s="155">
        <v>0</v>
      </c>
      <c r="C34" s="154">
        <v>0</v>
      </c>
      <c r="D34" s="72" t="e">
        <f t="shared" si="0"/>
        <v>#DIV/0!</v>
      </c>
      <c r="E34" s="59">
        <f t="shared" si="1"/>
        <v>0</v>
      </c>
      <c r="F34" s="155">
        <v>0</v>
      </c>
      <c r="G34" s="154">
        <v>0</v>
      </c>
      <c r="H34" s="72" t="e">
        <f t="shared" si="2"/>
        <v>#DIV/0!</v>
      </c>
      <c r="I34" s="59">
        <f t="shared" si="3"/>
        <v>0</v>
      </c>
      <c r="J34" s="72" t="e">
        <f t="shared" si="4"/>
        <v>#DIV/0!</v>
      </c>
      <c r="K34" s="72" t="e">
        <f t="shared" si="5"/>
        <v>#DIV/0!</v>
      </c>
      <c r="L34" s="77" t="e">
        <f t="shared" si="6"/>
        <v>#DIV/0!</v>
      </c>
    </row>
    <row r="35" spans="1:12" x14ac:dyDescent="0.4">
      <c r="A35" s="29" t="s">
        <v>155</v>
      </c>
      <c r="B35" s="177">
        <v>3383</v>
      </c>
      <c r="C35" s="164">
        <v>3187</v>
      </c>
      <c r="D35" s="74">
        <f t="shared" si="0"/>
        <v>1.0614998431126452</v>
      </c>
      <c r="E35" s="59">
        <f t="shared" si="1"/>
        <v>196</v>
      </c>
      <c r="F35" s="155">
        <v>4817</v>
      </c>
      <c r="G35" s="164">
        <v>4650</v>
      </c>
      <c r="H35" s="72">
        <f t="shared" si="2"/>
        <v>1.0359139784946236</v>
      </c>
      <c r="I35" s="59">
        <f t="shared" si="3"/>
        <v>167</v>
      </c>
      <c r="J35" s="72">
        <f t="shared" si="4"/>
        <v>0.70230433880008303</v>
      </c>
      <c r="K35" s="72">
        <f t="shared" si="5"/>
        <v>0.68537634408602155</v>
      </c>
      <c r="L35" s="77">
        <f t="shared" si="6"/>
        <v>1.6927994714061478E-2</v>
      </c>
    </row>
    <row r="36" spans="1:12" x14ac:dyDescent="0.4">
      <c r="A36" s="33" t="s">
        <v>210</v>
      </c>
      <c r="B36" s="155">
        <v>2386</v>
      </c>
      <c r="C36" s="154">
        <v>0</v>
      </c>
      <c r="D36" s="72" t="e">
        <f t="shared" si="0"/>
        <v>#DIV/0!</v>
      </c>
      <c r="E36" s="59">
        <f t="shared" si="1"/>
        <v>2386</v>
      </c>
      <c r="F36" s="155">
        <v>4650</v>
      </c>
      <c r="G36" s="154">
        <v>0</v>
      </c>
      <c r="H36" s="72" t="e">
        <f t="shared" si="2"/>
        <v>#DIV/0!</v>
      </c>
      <c r="I36" s="59">
        <f t="shared" si="3"/>
        <v>4650</v>
      </c>
      <c r="J36" s="72">
        <f t="shared" si="4"/>
        <v>0.51311827956989242</v>
      </c>
      <c r="K36" s="72" t="e">
        <f t="shared" si="5"/>
        <v>#DIV/0!</v>
      </c>
      <c r="L36" s="77" t="e">
        <f t="shared" si="6"/>
        <v>#DIV/0!</v>
      </c>
    </row>
    <row r="37" spans="1:12" x14ac:dyDescent="0.4">
      <c r="A37" s="22" t="s">
        <v>227</v>
      </c>
      <c r="B37" s="177">
        <v>144</v>
      </c>
      <c r="C37" s="164">
        <v>0</v>
      </c>
      <c r="D37" s="72" t="e">
        <f t="shared" si="0"/>
        <v>#DIV/0!</v>
      </c>
      <c r="E37" s="59">
        <f t="shared" si="1"/>
        <v>144</v>
      </c>
      <c r="F37" s="177">
        <v>167</v>
      </c>
      <c r="G37" s="164">
        <v>0</v>
      </c>
      <c r="H37" s="72" t="e">
        <f t="shared" si="2"/>
        <v>#DIV/0!</v>
      </c>
      <c r="I37" s="59">
        <f t="shared" si="3"/>
        <v>167</v>
      </c>
      <c r="J37" s="72">
        <f t="shared" si="4"/>
        <v>0.86227544910179643</v>
      </c>
      <c r="K37" s="72" t="e">
        <f t="shared" si="5"/>
        <v>#DIV/0!</v>
      </c>
      <c r="L37" s="77" t="e">
        <f t="shared" si="6"/>
        <v>#DIV/0!</v>
      </c>
    </row>
    <row r="38" spans="1:12" x14ac:dyDescent="0.4">
      <c r="A38" s="89" t="s">
        <v>90</v>
      </c>
      <c r="B38" s="106">
        <f>SUM(B39:B40)</f>
        <v>2271</v>
      </c>
      <c r="C38" s="106">
        <f>SUM(C39:C40)</f>
        <v>2292</v>
      </c>
      <c r="D38" s="76">
        <f t="shared" ref="D38:D65" si="7">+B38/C38</f>
        <v>0.99083769633507857</v>
      </c>
      <c r="E38" s="62">
        <f t="shared" ref="E38:E65" si="8">+B38-C38</f>
        <v>-21</v>
      </c>
      <c r="F38" s="106">
        <f>SUM(F39:F40)</f>
        <v>3813</v>
      </c>
      <c r="G38" s="106">
        <f>SUM(G39:G40)</f>
        <v>3471</v>
      </c>
      <c r="H38" s="76">
        <f t="shared" ref="H38:H65" si="9">+F38/G38</f>
        <v>1.0985306828003458</v>
      </c>
      <c r="I38" s="62">
        <f t="shared" ref="I38:I65" si="10">+F38-G38</f>
        <v>342</v>
      </c>
      <c r="J38" s="76">
        <f t="shared" ref="J38:J65" si="11">+B38/F38</f>
        <v>0.59559402045633358</v>
      </c>
      <c r="K38" s="76">
        <f t="shared" ref="K38:K65" si="12">+C38/G38</f>
        <v>0.66032843560933452</v>
      </c>
      <c r="L38" s="75">
        <f t="shared" ref="L38:L65" si="13">+J38-K38</f>
        <v>-6.4734415153000935E-2</v>
      </c>
    </row>
    <row r="39" spans="1:12" x14ac:dyDescent="0.4">
      <c r="A39" s="26" t="s">
        <v>154</v>
      </c>
      <c r="B39" s="163">
        <v>1527</v>
      </c>
      <c r="C39" s="158">
        <v>1440</v>
      </c>
      <c r="D39" s="70">
        <f t="shared" si="7"/>
        <v>1.0604166666666666</v>
      </c>
      <c r="E39" s="71">
        <f t="shared" si="8"/>
        <v>87</v>
      </c>
      <c r="F39" s="163">
        <v>2604</v>
      </c>
      <c r="G39" s="158">
        <v>2262</v>
      </c>
      <c r="H39" s="70">
        <f t="shared" si="9"/>
        <v>1.1511936339522546</v>
      </c>
      <c r="I39" s="71">
        <f t="shared" si="10"/>
        <v>342</v>
      </c>
      <c r="J39" s="70">
        <f t="shared" si="11"/>
        <v>0.58640552995391704</v>
      </c>
      <c r="K39" s="70">
        <f t="shared" si="12"/>
        <v>0.63660477453580899</v>
      </c>
      <c r="L39" s="69">
        <f t="shared" si="13"/>
        <v>-5.0199244581891955E-2</v>
      </c>
    </row>
    <row r="40" spans="1:12" x14ac:dyDescent="0.4">
      <c r="A40" s="27" t="s">
        <v>153</v>
      </c>
      <c r="B40" s="155">
        <v>744</v>
      </c>
      <c r="C40" s="154">
        <v>852</v>
      </c>
      <c r="D40" s="72">
        <f t="shared" si="7"/>
        <v>0.87323943661971826</v>
      </c>
      <c r="E40" s="59">
        <f t="shared" si="8"/>
        <v>-108</v>
      </c>
      <c r="F40" s="155">
        <v>1209</v>
      </c>
      <c r="G40" s="154">
        <v>1209</v>
      </c>
      <c r="H40" s="72">
        <f t="shared" si="9"/>
        <v>1</v>
      </c>
      <c r="I40" s="59">
        <f t="shared" si="10"/>
        <v>0</v>
      </c>
      <c r="J40" s="72">
        <f t="shared" si="11"/>
        <v>0.61538461538461542</v>
      </c>
      <c r="K40" s="72">
        <f t="shared" si="12"/>
        <v>0.70471464019851116</v>
      </c>
      <c r="L40" s="77">
        <f t="shared" si="13"/>
        <v>-8.9330024813895736E-2</v>
      </c>
    </row>
    <row r="41" spans="1:12" s="46" customFormat="1" x14ac:dyDescent="0.4">
      <c r="A41" s="55" t="s">
        <v>96</v>
      </c>
      <c r="B41" s="100">
        <f>SUM(B42:B62)</f>
        <v>269737</v>
      </c>
      <c r="C41" s="100">
        <f>SUM(C42:C62)</f>
        <v>277925</v>
      </c>
      <c r="D41" s="64">
        <f t="shared" si="7"/>
        <v>0.97053881442835299</v>
      </c>
      <c r="E41" s="65">
        <f t="shared" si="8"/>
        <v>-8188</v>
      </c>
      <c r="F41" s="100">
        <f>SUM(F42:F62)</f>
        <v>377613</v>
      </c>
      <c r="G41" s="100">
        <f>SUM(G42:G62)</f>
        <v>372636</v>
      </c>
      <c r="H41" s="64">
        <f t="shared" si="9"/>
        <v>1.0133561974688436</v>
      </c>
      <c r="I41" s="65">
        <f t="shared" si="10"/>
        <v>4977</v>
      </c>
      <c r="J41" s="64">
        <f t="shared" si="11"/>
        <v>0.71432127601539142</v>
      </c>
      <c r="K41" s="64">
        <f t="shared" si="12"/>
        <v>0.74583507766292034</v>
      </c>
      <c r="L41" s="78">
        <f t="shared" si="13"/>
        <v>-3.1513801647528927E-2</v>
      </c>
    </row>
    <row r="42" spans="1:12" x14ac:dyDescent="0.4">
      <c r="A42" s="27" t="s">
        <v>83</v>
      </c>
      <c r="B42" s="161">
        <v>114346</v>
      </c>
      <c r="C42" s="162">
        <v>113035</v>
      </c>
      <c r="D42" s="86">
        <f t="shared" si="7"/>
        <v>1.0115981775556244</v>
      </c>
      <c r="E42" s="58">
        <f t="shared" si="8"/>
        <v>1311</v>
      </c>
      <c r="F42" s="161">
        <v>137065</v>
      </c>
      <c r="G42" s="154">
        <v>132879</v>
      </c>
      <c r="H42" s="67">
        <f t="shared" si="9"/>
        <v>1.0315023442379909</v>
      </c>
      <c r="I42" s="59">
        <f t="shared" si="10"/>
        <v>4186</v>
      </c>
      <c r="J42" s="72">
        <f t="shared" si="11"/>
        <v>0.83424652537117427</v>
      </c>
      <c r="K42" s="72">
        <f t="shared" si="12"/>
        <v>0.85066112779295444</v>
      </c>
      <c r="L42" s="77">
        <f t="shared" si="13"/>
        <v>-1.6414602421780167E-2</v>
      </c>
    </row>
    <row r="43" spans="1:12" x14ac:dyDescent="0.4">
      <c r="A43" s="27" t="s">
        <v>176</v>
      </c>
      <c r="B43" s="155">
        <v>4129</v>
      </c>
      <c r="C43" s="154"/>
      <c r="D43" s="70" t="e">
        <f t="shared" si="7"/>
        <v>#DIV/0!</v>
      </c>
      <c r="E43" s="58">
        <f t="shared" si="8"/>
        <v>4129</v>
      </c>
      <c r="F43" s="155">
        <v>6680</v>
      </c>
      <c r="G43" s="154"/>
      <c r="H43" s="67" t="e">
        <f t="shared" si="9"/>
        <v>#DIV/0!</v>
      </c>
      <c r="I43" s="59">
        <f t="shared" si="10"/>
        <v>6680</v>
      </c>
      <c r="J43" s="72">
        <f t="shared" si="11"/>
        <v>0.6181137724550898</v>
      </c>
      <c r="K43" s="72" t="e">
        <f t="shared" si="12"/>
        <v>#DIV/0!</v>
      </c>
      <c r="L43" s="77" t="e">
        <f t="shared" si="13"/>
        <v>#DIV/0!</v>
      </c>
    </row>
    <row r="44" spans="1:12" x14ac:dyDescent="0.4">
      <c r="A44" s="27" t="s">
        <v>151</v>
      </c>
      <c r="B44" s="155">
        <v>8938</v>
      </c>
      <c r="C44" s="154">
        <v>13039</v>
      </c>
      <c r="D44" s="70">
        <f t="shared" si="7"/>
        <v>0.68548201549198562</v>
      </c>
      <c r="E44" s="58">
        <f t="shared" si="8"/>
        <v>-4101</v>
      </c>
      <c r="F44" s="155">
        <v>12838</v>
      </c>
      <c r="G44" s="154">
        <v>16244</v>
      </c>
      <c r="H44" s="67">
        <f t="shared" si="9"/>
        <v>0.79032258064516125</v>
      </c>
      <c r="I44" s="59">
        <f t="shared" si="10"/>
        <v>-3406</v>
      </c>
      <c r="J44" s="72">
        <f t="shared" si="11"/>
        <v>0.69621436360803868</v>
      </c>
      <c r="K44" s="72">
        <f t="shared" si="12"/>
        <v>0.80269638020192069</v>
      </c>
      <c r="L44" s="77">
        <f t="shared" si="13"/>
        <v>-0.10648201659388201</v>
      </c>
    </row>
    <row r="45" spans="1:12" x14ac:dyDescent="0.4">
      <c r="A45" s="33" t="s">
        <v>215</v>
      </c>
      <c r="B45" s="155">
        <v>21121</v>
      </c>
      <c r="C45" s="154">
        <v>25049</v>
      </c>
      <c r="D45" s="70">
        <f t="shared" si="7"/>
        <v>0.84318735278853452</v>
      </c>
      <c r="E45" s="58">
        <f t="shared" si="8"/>
        <v>-3928</v>
      </c>
      <c r="F45" s="155">
        <v>38236</v>
      </c>
      <c r="G45" s="154">
        <v>34201</v>
      </c>
      <c r="H45" s="67">
        <f t="shared" si="9"/>
        <v>1.1179790064617994</v>
      </c>
      <c r="I45" s="59">
        <f t="shared" si="10"/>
        <v>4035</v>
      </c>
      <c r="J45" s="72">
        <f t="shared" si="11"/>
        <v>0.55238518673501413</v>
      </c>
      <c r="K45" s="72">
        <f t="shared" si="12"/>
        <v>0.73240548521973037</v>
      </c>
      <c r="L45" s="77">
        <f t="shared" si="13"/>
        <v>-0.18002029848471623</v>
      </c>
    </row>
    <row r="46" spans="1:12" x14ac:dyDescent="0.4">
      <c r="A46" s="33" t="s">
        <v>149</v>
      </c>
      <c r="B46" s="155">
        <v>14843</v>
      </c>
      <c r="C46" s="154">
        <v>10086</v>
      </c>
      <c r="D46" s="70">
        <f t="shared" si="7"/>
        <v>1.4716438627800912</v>
      </c>
      <c r="E46" s="58">
        <f t="shared" si="8"/>
        <v>4757</v>
      </c>
      <c r="F46" s="155">
        <v>22444</v>
      </c>
      <c r="G46" s="154">
        <v>21256</v>
      </c>
      <c r="H46" s="67">
        <f t="shared" si="9"/>
        <v>1.0558901016183666</v>
      </c>
      <c r="I46" s="59">
        <f t="shared" si="10"/>
        <v>1188</v>
      </c>
      <c r="J46" s="72">
        <f t="shared" si="11"/>
        <v>0.66133487791837464</v>
      </c>
      <c r="K46" s="72">
        <f t="shared" si="12"/>
        <v>0.47450131727512229</v>
      </c>
      <c r="L46" s="77">
        <f t="shared" si="13"/>
        <v>0.18683356064325235</v>
      </c>
    </row>
    <row r="47" spans="1:12" x14ac:dyDescent="0.4">
      <c r="A47" s="27" t="s">
        <v>81</v>
      </c>
      <c r="B47" s="155">
        <v>41540</v>
      </c>
      <c r="C47" s="154">
        <v>36402</v>
      </c>
      <c r="D47" s="70">
        <f t="shared" si="7"/>
        <v>1.1411460908741278</v>
      </c>
      <c r="E47" s="58">
        <f t="shared" si="8"/>
        <v>5138</v>
      </c>
      <c r="F47" s="155">
        <v>64444</v>
      </c>
      <c r="G47" s="154">
        <v>55425</v>
      </c>
      <c r="H47" s="67">
        <f t="shared" si="9"/>
        <v>1.1627244023455119</v>
      </c>
      <c r="I47" s="59">
        <f t="shared" si="10"/>
        <v>9019</v>
      </c>
      <c r="J47" s="72">
        <f t="shared" si="11"/>
        <v>0.64459065234932655</v>
      </c>
      <c r="K47" s="72">
        <f t="shared" si="12"/>
        <v>0.65677943166441133</v>
      </c>
      <c r="L47" s="77">
        <f t="shared" si="13"/>
        <v>-1.2188779315084775E-2</v>
      </c>
    </row>
    <row r="48" spans="1:12" x14ac:dyDescent="0.4">
      <c r="A48" s="27" t="s">
        <v>82</v>
      </c>
      <c r="B48" s="160">
        <v>26126</v>
      </c>
      <c r="C48" s="154">
        <v>22896</v>
      </c>
      <c r="D48" s="70">
        <f t="shared" si="7"/>
        <v>1.141072676450035</v>
      </c>
      <c r="E48" s="58">
        <f t="shared" si="8"/>
        <v>3230</v>
      </c>
      <c r="F48" s="160">
        <v>35186</v>
      </c>
      <c r="G48" s="154">
        <v>27816</v>
      </c>
      <c r="H48" s="67">
        <f t="shared" si="9"/>
        <v>1.2649554213402359</v>
      </c>
      <c r="I48" s="59">
        <f t="shared" si="10"/>
        <v>7370</v>
      </c>
      <c r="J48" s="72">
        <f t="shared" si="11"/>
        <v>0.74251122605581765</v>
      </c>
      <c r="K48" s="72">
        <f t="shared" si="12"/>
        <v>0.82312338222605697</v>
      </c>
      <c r="L48" s="77">
        <f t="shared" si="13"/>
        <v>-8.0612156170239313E-2</v>
      </c>
    </row>
    <row r="49" spans="1:12" x14ac:dyDescent="0.4">
      <c r="A49" s="27" t="s">
        <v>80</v>
      </c>
      <c r="B49" s="159">
        <v>5973</v>
      </c>
      <c r="C49" s="154">
        <v>6462</v>
      </c>
      <c r="D49" s="70">
        <f t="shared" si="7"/>
        <v>0.92432683379758585</v>
      </c>
      <c r="E49" s="58">
        <f t="shared" si="8"/>
        <v>-489</v>
      </c>
      <c r="F49" s="159">
        <v>8649</v>
      </c>
      <c r="G49" s="154">
        <v>8649</v>
      </c>
      <c r="H49" s="67">
        <f t="shared" si="9"/>
        <v>1</v>
      </c>
      <c r="I49" s="59">
        <f t="shared" si="10"/>
        <v>0</v>
      </c>
      <c r="J49" s="72">
        <f t="shared" si="11"/>
        <v>0.69060006937218177</v>
      </c>
      <c r="K49" s="72">
        <f t="shared" si="12"/>
        <v>0.74713839750260147</v>
      </c>
      <c r="L49" s="77">
        <f t="shared" si="13"/>
        <v>-5.6538328130419702E-2</v>
      </c>
    </row>
    <row r="50" spans="1:12" x14ac:dyDescent="0.4">
      <c r="A50" s="27" t="s">
        <v>148</v>
      </c>
      <c r="B50" s="155">
        <v>3814</v>
      </c>
      <c r="C50" s="158">
        <v>3823</v>
      </c>
      <c r="D50" s="70">
        <f t="shared" si="7"/>
        <v>0.9976458278838608</v>
      </c>
      <c r="E50" s="58">
        <f t="shared" si="8"/>
        <v>-9</v>
      </c>
      <c r="F50" s="155">
        <v>5146</v>
      </c>
      <c r="G50" s="154">
        <v>5146</v>
      </c>
      <c r="H50" s="67">
        <f t="shared" si="9"/>
        <v>1</v>
      </c>
      <c r="I50" s="59">
        <f t="shared" si="10"/>
        <v>0</v>
      </c>
      <c r="J50" s="72">
        <f t="shared" si="11"/>
        <v>0.74115818111154297</v>
      </c>
      <c r="K50" s="72">
        <f t="shared" si="12"/>
        <v>0.74290711232024875</v>
      </c>
      <c r="L50" s="77">
        <f t="shared" si="13"/>
        <v>-1.748931208705784E-3</v>
      </c>
    </row>
    <row r="51" spans="1:12" x14ac:dyDescent="0.4">
      <c r="A51" s="27" t="s">
        <v>79</v>
      </c>
      <c r="B51" s="157">
        <v>7059</v>
      </c>
      <c r="C51" s="154">
        <v>6928</v>
      </c>
      <c r="D51" s="70">
        <f t="shared" si="7"/>
        <v>1.0189087759815243</v>
      </c>
      <c r="E51" s="58">
        <f t="shared" si="8"/>
        <v>131</v>
      </c>
      <c r="F51" s="157">
        <v>8649</v>
      </c>
      <c r="G51" s="154">
        <v>8649</v>
      </c>
      <c r="H51" s="67">
        <f t="shared" si="9"/>
        <v>1</v>
      </c>
      <c r="I51" s="59">
        <f t="shared" si="10"/>
        <v>0</v>
      </c>
      <c r="J51" s="72">
        <f t="shared" si="11"/>
        <v>0.81616371834894208</v>
      </c>
      <c r="K51" s="72">
        <f t="shared" si="12"/>
        <v>0.8010174586657417</v>
      </c>
      <c r="L51" s="77">
        <f t="shared" si="13"/>
        <v>1.514625968320038E-2</v>
      </c>
    </row>
    <row r="52" spans="1:12" x14ac:dyDescent="0.4">
      <c r="A52" s="33" t="s">
        <v>78</v>
      </c>
      <c r="B52" s="155">
        <v>4109</v>
      </c>
      <c r="C52" s="156">
        <v>3957</v>
      </c>
      <c r="D52" s="70">
        <f t="shared" si="7"/>
        <v>1.0384129390952741</v>
      </c>
      <c r="E52" s="58">
        <f t="shared" si="8"/>
        <v>152</v>
      </c>
      <c r="F52" s="155">
        <v>8649</v>
      </c>
      <c r="G52" s="154">
        <v>8649</v>
      </c>
      <c r="H52" s="67">
        <f t="shared" si="9"/>
        <v>1</v>
      </c>
      <c r="I52" s="59">
        <f t="shared" si="10"/>
        <v>0</v>
      </c>
      <c r="J52" s="72">
        <f t="shared" si="11"/>
        <v>0.47508382471962074</v>
      </c>
      <c r="K52" s="67">
        <f t="shared" si="12"/>
        <v>0.45750953867499133</v>
      </c>
      <c r="L52" s="66">
        <f t="shared" si="13"/>
        <v>1.7574286044629406E-2</v>
      </c>
    </row>
    <row r="53" spans="1:12" x14ac:dyDescent="0.4">
      <c r="A53" s="27" t="s">
        <v>95</v>
      </c>
      <c r="B53" s="155">
        <v>0</v>
      </c>
      <c r="C53" s="154">
        <v>2472</v>
      </c>
      <c r="D53" s="70">
        <f t="shared" si="7"/>
        <v>0</v>
      </c>
      <c r="E53" s="59">
        <f t="shared" si="8"/>
        <v>-2472</v>
      </c>
      <c r="F53" s="155">
        <v>0</v>
      </c>
      <c r="G53" s="156">
        <v>5146</v>
      </c>
      <c r="H53" s="67">
        <f t="shared" si="9"/>
        <v>0</v>
      </c>
      <c r="I53" s="59">
        <f t="shared" si="10"/>
        <v>-5146</v>
      </c>
      <c r="J53" s="72" t="e">
        <f t="shared" si="11"/>
        <v>#DIV/0!</v>
      </c>
      <c r="K53" s="72">
        <f t="shared" si="12"/>
        <v>0.48037310532452387</v>
      </c>
      <c r="L53" s="77" t="e">
        <f t="shared" si="13"/>
        <v>#DIV/0!</v>
      </c>
    </row>
    <row r="54" spans="1:12" x14ac:dyDescent="0.4">
      <c r="A54" s="27" t="s">
        <v>94</v>
      </c>
      <c r="B54" s="155">
        <v>4464</v>
      </c>
      <c r="C54" s="154">
        <v>5006</v>
      </c>
      <c r="D54" s="70">
        <f t="shared" si="7"/>
        <v>0.89172992409109064</v>
      </c>
      <c r="E54" s="59">
        <f t="shared" si="8"/>
        <v>-542</v>
      </c>
      <c r="F54" s="155">
        <v>8649</v>
      </c>
      <c r="G54" s="154">
        <v>8649</v>
      </c>
      <c r="H54" s="72">
        <f t="shared" si="9"/>
        <v>1</v>
      </c>
      <c r="I54" s="59">
        <f t="shared" si="10"/>
        <v>0</v>
      </c>
      <c r="J54" s="72">
        <f t="shared" si="11"/>
        <v>0.5161290322580645</v>
      </c>
      <c r="K54" s="72">
        <f t="shared" si="12"/>
        <v>0.57879523644351949</v>
      </c>
      <c r="L54" s="77">
        <f t="shared" si="13"/>
        <v>-6.2666204185454988E-2</v>
      </c>
    </row>
    <row r="55" spans="1:12" x14ac:dyDescent="0.4">
      <c r="A55" s="27" t="s">
        <v>75</v>
      </c>
      <c r="B55" s="155">
        <v>7925</v>
      </c>
      <c r="C55" s="154">
        <v>7317</v>
      </c>
      <c r="D55" s="70">
        <f t="shared" si="7"/>
        <v>1.0830941642749761</v>
      </c>
      <c r="E55" s="59">
        <f t="shared" si="8"/>
        <v>608</v>
      </c>
      <c r="F55" s="155">
        <v>11926</v>
      </c>
      <c r="G55" s="154">
        <v>11907</v>
      </c>
      <c r="H55" s="72">
        <f t="shared" si="9"/>
        <v>1.0015957000083984</v>
      </c>
      <c r="I55" s="59">
        <f t="shared" si="10"/>
        <v>19</v>
      </c>
      <c r="J55" s="72">
        <f t="shared" si="11"/>
        <v>0.66451450612107998</v>
      </c>
      <c r="K55" s="72">
        <f t="shared" si="12"/>
        <v>0.61451247165532885</v>
      </c>
      <c r="L55" s="77">
        <f t="shared" si="13"/>
        <v>5.0002034465751133E-2</v>
      </c>
    </row>
    <row r="56" spans="1:12" x14ac:dyDescent="0.4">
      <c r="A56" s="27" t="s">
        <v>77</v>
      </c>
      <c r="B56" s="155">
        <v>2414</v>
      </c>
      <c r="C56" s="154">
        <v>2541</v>
      </c>
      <c r="D56" s="70">
        <f t="shared" si="7"/>
        <v>0.95001967729240455</v>
      </c>
      <c r="E56" s="59">
        <f t="shared" si="8"/>
        <v>-127</v>
      </c>
      <c r="F56" s="155">
        <v>3906</v>
      </c>
      <c r="G56" s="154">
        <v>4101</v>
      </c>
      <c r="H56" s="72">
        <f t="shared" si="9"/>
        <v>0.95245062179956108</v>
      </c>
      <c r="I56" s="59">
        <f t="shared" si="10"/>
        <v>-195</v>
      </c>
      <c r="J56" s="72">
        <f t="shared" si="11"/>
        <v>0.61802355350742444</v>
      </c>
      <c r="K56" s="72">
        <f t="shared" si="12"/>
        <v>0.61960497439648865</v>
      </c>
      <c r="L56" s="77">
        <f t="shared" si="13"/>
        <v>-1.5814208890642112E-3</v>
      </c>
    </row>
    <row r="57" spans="1:12" x14ac:dyDescent="0.4">
      <c r="A57" s="27" t="s">
        <v>76</v>
      </c>
      <c r="B57" s="155">
        <v>2936</v>
      </c>
      <c r="C57" s="154">
        <v>2777</v>
      </c>
      <c r="D57" s="70">
        <f t="shared" si="7"/>
        <v>1.0572560316888728</v>
      </c>
      <c r="E57" s="59">
        <f t="shared" si="8"/>
        <v>159</v>
      </c>
      <c r="F57" s="155">
        <v>5146</v>
      </c>
      <c r="G57" s="154">
        <v>3905</v>
      </c>
      <c r="H57" s="72">
        <f t="shared" si="9"/>
        <v>1.3177976952624839</v>
      </c>
      <c r="I57" s="59">
        <f t="shared" si="10"/>
        <v>1241</v>
      </c>
      <c r="J57" s="72">
        <f t="shared" si="11"/>
        <v>0.57054022541780025</v>
      </c>
      <c r="K57" s="72">
        <f t="shared" si="12"/>
        <v>0.71113956466069139</v>
      </c>
      <c r="L57" s="77">
        <f t="shared" si="13"/>
        <v>-0.14059933924289114</v>
      </c>
    </row>
    <row r="58" spans="1:12" x14ac:dyDescent="0.4">
      <c r="A58" s="27" t="s">
        <v>146</v>
      </c>
      <c r="B58" s="155">
        <v>0</v>
      </c>
      <c r="C58" s="154">
        <v>2668</v>
      </c>
      <c r="D58" s="70">
        <f t="shared" si="7"/>
        <v>0</v>
      </c>
      <c r="E58" s="59">
        <f t="shared" si="8"/>
        <v>-2668</v>
      </c>
      <c r="F58" s="155">
        <v>0</v>
      </c>
      <c r="G58" s="154">
        <v>4216</v>
      </c>
      <c r="H58" s="72">
        <f t="shared" si="9"/>
        <v>0</v>
      </c>
      <c r="I58" s="59">
        <f t="shared" si="10"/>
        <v>-4216</v>
      </c>
      <c r="J58" s="72" t="e">
        <f t="shared" si="11"/>
        <v>#DIV/0!</v>
      </c>
      <c r="K58" s="72">
        <f t="shared" si="12"/>
        <v>0.63282732447817835</v>
      </c>
      <c r="L58" s="77" t="e">
        <f t="shared" si="13"/>
        <v>#DIV/0!</v>
      </c>
    </row>
    <row r="59" spans="1:12" x14ac:dyDescent="0.4">
      <c r="A59" s="27" t="s">
        <v>145</v>
      </c>
      <c r="B59" s="155">
        <v>0</v>
      </c>
      <c r="C59" s="154">
        <v>3216</v>
      </c>
      <c r="D59" s="70">
        <f t="shared" si="7"/>
        <v>0</v>
      </c>
      <c r="E59" s="59">
        <f t="shared" si="8"/>
        <v>-3216</v>
      </c>
      <c r="F59" s="155">
        <v>0</v>
      </c>
      <c r="G59" s="154">
        <v>3906</v>
      </c>
      <c r="H59" s="72">
        <f t="shared" si="9"/>
        <v>0</v>
      </c>
      <c r="I59" s="59">
        <f t="shared" si="10"/>
        <v>-3906</v>
      </c>
      <c r="J59" s="72" t="e">
        <f t="shared" si="11"/>
        <v>#DIV/0!</v>
      </c>
      <c r="K59" s="72">
        <f t="shared" si="12"/>
        <v>0.8233486943164362</v>
      </c>
      <c r="L59" s="77" t="e">
        <f t="shared" si="13"/>
        <v>#DIV/0!</v>
      </c>
    </row>
    <row r="60" spans="1:12" x14ac:dyDescent="0.4">
      <c r="A60" s="27" t="s">
        <v>144</v>
      </c>
      <c r="B60" s="155">
        <v>0</v>
      </c>
      <c r="C60" s="154">
        <v>3389</v>
      </c>
      <c r="D60" s="70">
        <f t="shared" si="7"/>
        <v>0</v>
      </c>
      <c r="E60" s="59">
        <f t="shared" si="8"/>
        <v>-3389</v>
      </c>
      <c r="F60" s="155">
        <v>0</v>
      </c>
      <c r="G60" s="154">
        <v>4083</v>
      </c>
      <c r="H60" s="72">
        <f t="shared" si="9"/>
        <v>0</v>
      </c>
      <c r="I60" s="59">
        <f t="shared" si="10"/>
        <v>-4083</v>
      </c>
      <c r="J60" s="72" t="e">
        <f t="shared" si="11"/>
        <v>#DIV/0!</v>
      </c>
      <c r="K60" s="72">
        <f t="shared" si="12"/>
        <v>0.83002694097477348</v>
      </c>
      <c r="L60" s="77" t="e">
        <f t="shared" si="13"/>
        <v>#DIV/0!</v>
      </c>
    </row>
    <row r="61" spans="1:12" x14ac:dyDescent="0.4">
      <c r="A61" s="27" t="s">
        <v>143</v>
      </c>
      <c r="B61" s="157">
        <v>0</v>
      </c>
      <c r="C61" s="154">
        <v>3442</v>
      </c>
      <c r="D61" s="70">
        <f t="shared" si="7"/>
        <v>0</v>
      </c>
      <c r="E61" s="59">
        <f t="shared" si="8"/>
        <v>-3442</v>
      </c>
      <c r="F61" s="157">
        <v>0</v>
      </c>
      <c r="G61" s="154">
        <v>3906</v>
      </c>
      <c r="H61" s="72">
        <f t="shared" si="9"/>
        <v>0</v>
      </c>
      <c r="I61" s="59">
        <f t="shared" si="10"/>
        <v>-3906</v>
      </c>
      <c r="J61" s="72" t="e">
        <f t="shared" si="11"/>
        <v>#DIV/0!</v>
      </c>
      <c r="K61" s="72">
        <f t="shared" si="12"/>
        <v>0.88120839733742962</v>
      </c>
      <c r="L61" s="77" t="e">
        <f t="shared" si="13"/>
        <v>#DIV/0!</v>
      </c>
    </row>
    <row r="62" spans="1:12" x14ac:dyDescent="0.4">
      <c r="A62" s="22" t="s">
        <v>142</v>
      </c>
      <c r="B62" s="152">
        <v>0</v>
      </c>
      <c r="C62" s="179">
        <v>3420</v>
      </c>
      <c r="D62" s="151">
        <f t="shared" si="7"/>
        <v>0</v>
      </c>
      <c r="E62" s="56">
        <f t="shared" si="8"/>
        <v>-3420</v>
      </c>
      <c r="F62" s="152">
        <v>0</v>
      </c>
      <c r="G62" s="179">
        <v>3903</v>
      </c>
      <c r="H62" s="83">
        <f t="shared" si="9"/>
        <v>0</v>
      </c>
      <c r="I62" s="56">
        <f t="shared" si="10"/>
        <v>-3903</v>
      </c>
      <c r="J62" s="83" t="e">
        <f t="shared" si="11"/>
        <v>#DIV/0!</v>
      </c>
      <c r="K62" s="83">
        <f t="shared" si="12"/>
        <v>0.87624903920061492</v>
      </c>
      <c r="L62" s="82" t="e">
        <f t="shared" si="13"/>
        <v>#DIV/0!</v>
      </c>
    </row>
    <row r="63" spans="1:12" x14ac:dyDescent="0.4">
      <c r="A63" s="55" t="s">
        <v>93</v>
      </c>
      <c r="B63" s="100">
        <f>B64+B65</f>
        <v>13534</v>
      </c>
      <c r="C63" s="100">
        <f>C64+C65</f>
        <v>9554</v>
      </c>
      <c r="D63" s="64">
        <f t="shared" si="7"/>
        <v>1.4165794431651664</v>
      </c>
      <c r="E63" s="65">
        <f t="shared" si="8"/>
        <v>3980</v>
      </c>
      <c r="F63" s="100">
        <f>F64+F65</f>
        <v>16723</v>
      </c>
      <c r="G63" s="100">
        <f>G64+G65</f>
        <v>17191</v>
      </c>
      <c r="H63" s="64">
        <f t="shared" si="9"/>
        <v>0.97277645279506719</v>
      </c>
      <c r="I63" s="65">
        <f t="shared" si="10"/>
        <v>-468</v>
      </c>
      <c r="J63" s="64">
        <f t="shared" si="11"/>
        <v>0.80930455061890805</v>
      </c>
      <c r="K63" s="64">
        <f t="shared" si="12"/>
        <v>0.5557559187947182</v>
      </c>
      <c r="L63" s="78">
        <f t="shared" si="13"/>
        <v>0.25354863182418985</v>
      </c>
    </row>
    <row r="64" spans="1:12" x14ac:dyDescent="0.4">
      <c r="A64" s="99" t="s">
        <v>209</v>
      </c>
      <c r="B64" s="153">
        <v>13534</v>
      </c>
      <c r="C64" s="153">
        <v>9554</v>
      </c>
      <c r="D64" s="97">
        <f t="shared" si="7"/>
        <v>1.4165794431651664</v>
      </c>
      <c r="E64" s="96">
        <f t="shared" si="8"/>
        <v>3980</v>
      </c>
      <c r="F64" s="153">
        <v>16723</v>
      </c>
      <c r="G64" s="153">
        <v>17191</v>
      </c>
      <c r="H64" s="97">
        <f t="shared" si="9"/>
        <v>0.97277645279506719</v>
      </c>
      <c r="I64" s="96">
        <f t="shared" si="10"/>
        <v>-468</v>
      </c>
      <c r="J64" s="95">
        <f t="shared" si="11"/>
        <v>0.80930455061890805</v>
      </c>
      <c r="K64" s="95">
        <f t="shared" si="12"/>
        <v>0.5557559187947182</v>
      </c>
      <c r="L64" s="94">
        <f t="shared" si="13"/>
        <v>0.25354863182418985</v>
      </c>
    </row>
    <row r="65" spans="1:12" x14ac:dyDescent="0.4">
      <c r="A65" s="22" t="s">
        <v>208</v>
      </c>
      <c r="B65" s="152">
        <v>0</v>
      </c>
      <c r="C65" s="152">
        <v>0</v>
      </c>
      <c r="D65" s="92" t="e">
        <f t="shared" si="7"/>
        <v>#DIV/0!</v>
      </c>
      <c r="E65" s="56">
        <f t="shared" si="8"/>
        <v>0</v>
      </c>
      <c r="F65" s="152">
        <v>0</v>
      </c>
      <c r="G65" s="152">
        <v>0</v>
      </c>
      <c r="H65" s="92" t="e">
        <f t="shared" si="9"/>
        <v>#DIV/0!</v>
      </c>
      <c r="I65" s="56">
        <f t="shared" si="10"/>
        <v>0</v>
      </c>
      <c r="J65" s="91" t="e">
        <f t="shared" si="11"/>
        <v>#DIV/0!</v>
      </c>
      <c r="K65" s="91" t="e">
        <f t="shared" si="12"/>
        <v>#DIV/0!</v>
      </c>
      <c r="L65" s="90" t="e">
        <f t="shared" si="13"/>
        <v>#DIV/0!</v>
      </c>
    </row>
    <row r="66" spans="1:12" x14ac:dyDescent="0.4">
      <c r="C66" s="19"/>
      <c r="E66" s="50"/>
      <c r="G66" s="19"/>
      <c r="I66" s="50"/>
      <c r="K66" s="19"/>
    </row>
    <row r="67" spans="1:12" x14ac:dyDescent="0.4">
      <c r="C67" s="19"/>
      <c r="E67" s="50"/>
      <c r="G67" s="19"/>
      <c r="I67" s="50"/>
      <c r="K67" s="19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9'!A1" display="'h19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2007年10月月間航空旅客輸送実績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6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6" bestFit="1" customWidth="1"/>
    <col min="2" max="3" width="11.25" style="17" customWidth="1"/>
    <col min="4" max="5" width="11.25" style="16" customWidth="1"/>
    <col min="6" max="7" width="11.25" style="17" customWidth="1"/>
    <col min="8" max="9" width="11.25" style="16" customWidth="1"/>
    <col min="10" max="11" width="11.25" style="17" customWidth="1"/>
    <col min="12" max="12" width="11.25" style="16" customWidth="1"/>
    <col min="13" max="13" width="9" style="16" customWidth="1"/>
    <col min="14" max="14" width="6.5" style="16" bestFit="1" customWidth="1"/>
    <col min="15" max="16384" width="15.75" style="16"/>
  </cols>
  <sheetData>
    <row r="1" spans="1:46" s="1" customFormat="1" ht="17.25" customHeight="1" x14ac:dyDescent="0.4">
      <c r="A1" s="266" t="str">
        <f>'h19'!A1</f>
        <v>平成19年度</v>
      </c>
      <c r="B1" s="267"/>
      <c r="C1" s="267"/>
      <c r="D1" s="267"/>
      <c r="E1" s="268" t="str">
        <f ca="1">RIGHT(CELL("filename",$A$1),LEN(CELL("filename",$A$1))-FIND("]",CELL("filename",$A$1)))</f>
        <v>10月(上旬)</v>
      </c>
      <c r="F1" s="269" t="s">
        <v>70</v>
      </c>
      <c r="G1" s="270"/>
      <c r="H1" s="270"/>
      <c r="I1" s="271"/>
      <c r="J1" s="270"/>
      <c r="K1" s="270"/>
      <c r="L1" s="271"/>
      <c r="M1" s="258"/>
      <c r="N1" s="258"/>
      <c r="O1" s="258"/>
      <c r="P1" s="258"/>
      <c r="Q1" s="258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</row>
    <row r="2" spans="1:46" x14ac:dyDescent="0.4">
      <c r="A2" s="248"/>
      <c r="B2" s="263" t="s">
        <v>89</v>
      </c>
      <c r="C2" s="264"/>
      <c r="D2" s="264"/>
      <c r="E2" s="265"/>
      <c r="F2" s="263" t="s">
        <v>175</v>
      </c>
      <c r="G2" s="264"/>
      <c r="H2" s="264"/>
      <c r="I2" s="265"/>
      <c r="J2" s="263" t="s">
        <v>174</v>
      </c>
      <c r="K2" s="264"/>
      <c r="L2" s="265"/>
    </row>
    <row r="3" spans="1:46" x14ac:dyDescent="0.4">
      <c r="A3" s="249"/>
      <c r="B3" s="243"/>
      <c r="C3" s="244"/>
      <c r="D3" s="244"/>
      <c r="E3" s="245"/>
      <c r="F3" s="243"/>
      <c r="G3" s="244"/>
      <c r="H3" s="244"/>
      <c r="I3" s="245"/>
      <c r="J3" s="243"/>
      <c r="K3" s="244"/>
      <c r="L3" s="245"/>
    </row>
    <row r="4" spans="1:46" x14ac:dyDescent="0.4">
      <c r="A4" s="249"/>
      <c r="B4" s="250" t="s">
        <v>118</v>
      </c>
      <c r="C4" s="251" t="s">
        <v>230</v>
      </c>
      <c r="D4" s="249" t="s">
        <v>88</v>
      </c>
      <c r="E4" s="249"/>
      <c r="F4" s="246" t="str">
        <f>+B4</f>
        <v>(07'10/1～10)</v>
      </c>
      <c r="G4" s="246" t="str">
        <f>+C4</f>
        <v>(06'10/1～10)</v>
      </c>
      <c r="H4" s="249" t="s">
        <v>88</v>
      </c>
      <c r="I4" s="249"/>
      <c r="J4" s="246" t="str">
        <f>+B4</f>
        <v>(07'10/1～10)</v>
      </c>
      <c r="K4" s="246" t="str">
        <f>+C4</f>
        <v>(06'10/1～10)</v>
      </c>
      <c r="L4" s="247" t="s">
        <v>86</v>
      </c>
    </row>
    <row r="5" spans="1:46" s="49" customFormat="1" x14ac:dyDescent="0.4">
      <c r="A5" s="249"/>
      <c r="B5" s="250"/>
      <c r="C5" s="252"/>
      <c r="D5" s="89" t="s">
        <v>87</v>
      </c>
      <c r="E5" s="89" t="s">
        <v>86</v>
      </c>
      <c r="F5" s="246"/>
      <c r="G5" s="246"/>
      <c r="H5" s="89" t="s">
        <v>87</v>
      </c>
      <c r="I5" s="89" t="s">
        <v>86</v>
      </c>
      <c r="J5" s="246"/>
      <c r="K5" s="246"/>
      <c r="L5" s="248"/>
    </row>
    <row r="6" spans="1:46" s="18" customFormat="1" x14ac:dyDescent="0.4">
      <c r="A6" s="55" t="s">
        <v>97</v>
      </c>
      <c r="B6" s="121">
        <f>+B7+B39+B61</f>
        <v>161694</v>
      </c>
      <c r="C6" s="121">
        <f>+C7+C39+C61</f>
        <v>197263</v>
      </c>
      <c r="D6" s="54">
        <f t="shared" ref="D6:D37" si="0">+B6/C6</f>
        <v>0.81968742237520464</v>
      </c>
      <c r="E6" s="68">
        <f t="shared" ref="E6:E37" si="1">+B6-C6</f>
        <v>-35569</v>
      </c>
      <c r="F6" s="121">
        <f>+F7+F39+F61</f>
        <v>233708</v>
      </c>
      <c r="G6" s="121">
        <f>+G7+G39+G61</f>
        <v>237311</v>
      </c>
      <c r="H6" s="54">
        <f t="shared" ref="H6:H40" si="2">+F6/G6</f>
        <v>0.98481739152420245</v>
      </c>
      <c r="I6" s="68">
        <f t="shared" ref="I6:I20" si="3">+F6-G6</f>
        <v>-3603</v>
      </c>
      <c r="J6" s="54">
        <f t="shared" ref="J6:J37" si="4">+B6/F6</f>
        <v>0.69186335084806683</v>
      </c>
      <c r="K6" s="54">
        <f t="shared" ref="K6:K37" si="5">+C6/G6</f>
        <v>0.83124254670032149</v>
      </c>
      <c r="L6" s="63">
        <f t="shared" ref="L6:L37" si="6">+J6-K6</f>
        <v>-0.13937919585225467</v>
      </c>
    </row>
    <row r="7" spans="1:46" s="18" customFormat="1" x14ac:dyDescent="0.4">
      <c r="A7" s="55" t="s">
        <v>85</v>
      </c>
      <c r="B7" s="121">
        <f>B8+B18+B36</f>
        <v>77887</v>
      </c>
      <c r="C7" s="121">
        <f>C8+C18+C36</f>
        <v>97801</v>
      </c>
      <c r="D7" s="54">
        <f t="shared" si="0"/>
        <v>0.79638245007719755</v>
      </c>
      <c r="E7" s="68">
        <f t="shared" si="1"/>
        <v>-19914</v>
      </c>
      <c r="F7" s="121">
        <f>F8+F18+F36</f>
        <v>111364</v>
      </c>
      <c r="G7" s="121">
        <f>G8+G18+G36</f>
        <v>117069</v>
      </c>
      <c r="H7" s="54">
        <f t="shared" si="2"/>
        <v>0.95126805559114713</v>
      </c>
      <c r="I7" s="68">
        <f t="shared" si="3"/>
        <v>-5705</v>
      </c>
      <c r="J7" s="54">
        <f t="shared" si="4"/>
        <v>0.69939118566143454</v>
      </c>
      <c r="K7" s="54">
        <f t="shared" si="5"/>
        <v>0.83541330326559549</v>
      </c>
      <c r="L7" s="63">
        <f t="shared" si="6"/>
        <v>-0.13602211760416094</v>
      </c>
    </row>
    <row r="8" spans="1:46" x14ac:dyDescent="0.4">
      <c r="A8" s="89" t="s">
        <v>92</v>
      </c>
      <c r="B8" s="122">
        <f>SUM(B9:B17)</f>
        <v>62802</v>
      </c>
      <c r="C8" s="122">
        <f>SUM(C9:C17)</f>
        <v>80531</v>
      </c>
      <c r="D8" s="57">
        <f t="shared" si="0"/>
        <v>0.77984875389601516</v>
      </c>
      <c r="E8" s="61">
        <f t="shared" si="1"/>
        <v>-17729</v>
      </c>
      <c r="F8" s="122">
        <f>SUM(F9:F17)</f>
        <v>89588</v>
      </c>
      <c r="G8" s="122">
        <f>SUM(G9:G17)</f>
        <v>95898</v>
      </c>
      <c r="H8" s="57">
        <f t="shared" si="2"/>
        <v>0.93420092181275938</v>
      </c>
      <c r="I8" s="61">
        <f t="shared" si="3"/>
        <v>-6310</v>
      </c>
      <c r="J8" s="57">
        <f t="shared" si="4"/>
        <v>0.70100906371389027</v>
      </c>
      <c r="K8" s="57">
        <f t="shared" si="5"/>
        <v>0.83975682495985315</v>
      </c>
      <c r="L8" s="60">
        <f t="shared" si="6"/>
        <v>-0.13874776124596289</v>
      </c>
    </row>
    <row r="9" spans="1:46" x14ac:dyDescent="0.4">
      <c r="A9" s="26" t="s">
        <v>83</v>
      </c>
      <c r="B9" s="158">
        <v>40041</v>
      </c>
      <c r="C9" s="158">
        <v>48916</v>
      </c>
      <c r="D9" s="34">
        <f t="shared" si="0"/>
        <v>0.81856652220132475</v>
      </c>
      <c r="E9" s="40">
        <f t="shared" si="1"/>
        <v>-8875</v>
      </c>
      <c r="F9" s="158">
        <v>51979</v>
      </c>
      <c r="G9" s="158">
        <v>52118</v>
      </c>
      <c r="H9" s="34">
        <f t="shared" si="2"/>
        <v>0.9973329751717257</v>
      </c>
      <c r="I9" s="40">
        <f t="shared" si="3"/>
        <v>-139</v>
      </c>
      <c r="J9" s="34">
        <f t="shared" si="4"/>
        <v>0.77033032570845916</v>
      </c>
      <c r="K9" s="34">
        <f t="shared" si="5"/>
        <v>0.93856249280478909</v>
      </c>
      <c r="L9" s="47">
        <f t="shared" si="6"/>
        <v>-0.16823216709632993</v>
      </c>
    </row>
    <row r="10" spans="1:46" x14ac:dyDescent="0.4">
      <c r="A10" s="27" t="s">
        <v>84</v>
      </c>
      <c r="B10" s="154">
        <v>3191</v>
      </c>
      <c r="C10" s="154">
        <v>3591</v>
      </c>
      <c r="D10" s="24">
        <f t="shared" si="0"/>
        <v>0.88861041492620441</v>
      </c>
      <c r="E10" s="25">
        <f t="shared" si="1"/>
        <v>-400</v>
      </c>
      <c r="F10" s="154">
        <v>5000</v>
      </c>
      <c r="G10" s="154">
        <v>3960</v>
      </c>
      <c r="H10" s="24">
        <f t="shared" si="2"/>
        <v>1.2626262626262625</v>
      </c>
      <c r="I10" s="25">
        <f t="shared" si="3"/>
        <v>1040</v>
      </c>
      <c r="J10" s="24">
        <f t="shared" si="4"/>
        <v>0.63819999999999999</v>
      </c>
      <c r="K10" s="24">
        <f t="shared" si="5"/>
        <v>0.90681818181818186</v>
      </c>
      <c r="L10" s="23">
        <f t="shared" si="6"/>
        <v>-0.26861818181818187</v>
      </c>
    </row>
    <row r="11" spans="1:46" x14ac:dyDescent="0.4">
      <c r="A11" s="27" t="s">
        <v>215</v>
      </c>
      <c r="B11" s="154">
        <v>6500</v>
      </c>
      <c r="C11" s="154">
        <v>4306</v>
      </c>
      <c r="D11" s="24">
        <f t="shared" si="0"/>
        <v>1.5095215977705527</v>
      </c>
      <c r="E11" s="25">
        <f t="shared" si="1"/>
        <v>2194</v>
      </c>
      <c r="F11" s="154">
        <v>11675</v>
      </c>
      <c r="G11" s="154">
        <v>5220</v>
      </c>
      <c r="H11" s="24">
        <f t="shared" si="2"/>
        <v>2.2365900383141764</v>
      </c>
      <c r="I11" s="25">
        <f t="shared" si="3"/>
        <v>6455</v>
      </c>
      <c r="J11" s="24">
        <f t="shared" si="4"/>
        <v>0.55674518201284795</v>
      </c>
      <c r="K11" s="24">
        <f t="shared" si="5"/>
        <v>0.82490421455938701</v>
      </c>
      <c r="L11" s="23">
        <f t="shared" si="6"/>
        <v>-0.26815903254653906</v>
      </c>
    </row>
    <row r="12" spans="1:46" x14ac:dyDescent="0.4">
      <c r="A12" s="27" t="s">
        <v>81</v>
      </c>
      <c r="B12" s="154">
        <v>5105</v>
      </c>
      <c r="C12" s="154">
        <v>6675</v>
      </c>
      <c r="D12" s="24">
        <f t="shared" si="0"/>
        <v>0.76479400749063675</v>
      </c>
      <c r="E12" s="25">
        <f t="shared" si="1"/>
        <v>-1570</v>
      </c>
      <c r="F12" s="154">
        <v>7285</v>
      </c>
      <c r="G12" s="154">
        <v>9280</v>
      </c>
      <c r="H12" s="24">
        <f t="shared" si="2"/>
        <v>0.7850215517241379</v>
      </c>
      <c r="I12" s="25">
        <f t="shared" si="3"/>
        <v>-1995</v>
      </c>
      <c r="J12" s="24">
        <f t="shared" si="4"/>
        <v>0.70075497597803704</v>
      </c>
      <c r="K12" s="24">
        <f t="shared" si="5"/>
        <v>0.71928879310344829</v>
      </c>
      <c r="L12" s="23">
        <f t="shared" si="6"/>
        <v>-1.8533817125411245E-2</v>
      </c>
    </row>
    <row r="13" spans="1:46" x14ac:dyDescent="0.4">
      <c r="A13" s="27" t="s">
        <v>82</v>
      </c>
      <c r="B13" s="154">
        <v>5963</v>
      </c>
      <c r="C13" s="154">
        <v>7693</v>
      </c>
      <c r="D13" s="24">
        <f t="shared" si="0"/>
        <v>0.77512023917847395</v>
      </c>
      <c r="E13" s="25">
        <f t="shared" si="1"/>
        <v>-1730</v>
      </c>
      <c r="F13" s="154">
        <v>10920</v>
      </c>
      <c r="G13" s="154">
        <v>10920</v>
      </c>
      <c r="H13" s="24">
        <f t="shared" si="2"/>
        <v>1</v>
      </c>
      <c r="I13" s="25">
        <f t="shared" si="3"/>
        <v>0</v>
      </c>
      <c r="J13" s="24">
        <f t="shared" si="4"/>
        <v>0.54606227106227101</v>
      </c>
      <c r="K13" s="24">
        <f t="shared" si="5"/>
        <v>0.70448717948717954</v>
      </c>
      <c r="L13" s="23">
        <f t="shared" si="6"/>
        <v>-0.15842490842490853</v>
      </c>
    </row>
    <row r="14" spans="1:46" x14ac:dyDescent="0.4">
      <c r="A14" s="27" t="s">
        <v>206</v>
      </c>
      <c r="B14" s="154">
        <v>0</v>
      </c>
      <c r="C14" s="154">
        <v>3751</v>
      </c>
      <c r="D14" s="24">
        <f t="shared" si="0"/>
        <v>0</v>
      </c>
      <c r="E14" s="25">
        <f t="shared" si="1"/>
        <v>-3751</v>
      </c>
      <c r="F14" s="154">
        <v>0</v>
      </c>
      <c r="G14" s="154">
        <v>4030</v>
      </c>
      <c r="H14" s="24">
        <f t="shared" si="2"/>
        <v>0</v>
      </c>
      <c r="I14" s="25">
        <f t="shared" si="3"/>
        <v>-4030</v>
      </c>
      <c r="J14" s="24" t="e">
        <f t="shared" si="4"/>
        <v>#DIV/0!</v>
      </c>
      <c r="K14" s="24">
        <f t="shared" si="5"/>
        <v>0.93076923076923079</v>
      </c>
      <c r="L14" s="23" t="e">
        <f t="shared" si="6"/>
        <v>#DIV/0!</v>
      </c>
    </row>
    <row r="15" spans="1:46" x14ac:dyDescent="0.4">
      <c r="A15" s="29" t="s">
        <v>205</v>
      </c>
      <c r="B15" s="154">
        <v>0</v>
      </c>
      <c r="C15" s="154">
        <v>0</v>
      </c>
      <c r="D15" s="24" t="e">
        <f t="shared" si="0"/>
        <v>#DIV/0!</v>
      </c>
      <c r="E15" s="51">
        <f t="shared" si="1"/>
        <v>0</v>
      </c>
      <c r="F15" s="154">
        <v>0</v>
      </c>
      <c r="G15" s="164">
        <v>0</v>
      </c>
      <c r="H15" s="34" t="e">
        <f t="shared" si="2"/>
        <v>#DIV/0!</v>
      </c>
      <c r="I15" s="40">
        <f t="shared" si="3"/>
        <v>0</v>
      </c>
      <c r="J15" s="48" t="e">
        <f t="shared" si="4"/>
        <v>#DIV/0!</v>
      </c>
      <c r="K15" s="24" t="e">
        <f t="shared" si="5"/>
        <v>#DIV/0!</v>
      </c>
      <c r="L15" s="23" t="e">
        <f t="shared" si="6"/>
        <v>#DIV/0!</v>
      </c>
    </row>
    <row r="16" spans="1:46" x14ac:dyDescent="0.4">
      <c r="A16" s="33" t="s">
        <v>149</v>
      </c>
      <c r="B16" s="164">
        <v>2002</v>
      </c>
      <c r="C16" s="164">
        <v>4525</v>
      </c>
      <c r="D16" s="48">
        <f t="shared" si="0"/>
        <v>0.44243093922651933</v>
      </c>
      <c r="E16" s="25">
        <f t="shared" si="1"/>
        <v>-2523</v>
      </c>
      <c r="F16" s="164">
        <v>2729</v>
      </c>
      <c r="G16" s="156">
        <v>7760</v>
      </c>
      <c r="H16" s="34">
        <f t="shared" si="2"/>
        <v>0.35167525773195879</v>
      </c>
      <c r="I16" s="40">
        <f t="shared" si="3"/>
        <v>-5031</v>
      </c>
      <c r="J16" s="24">
        <f t="shared" si="4"/>
        <v>0.73360205203371198</v>
      </c>
      <c r="K16" s="24">
        <f t="shared" si="5"/>
        <v>0.58311855670103097</v>
      </c>
      <c r="L16" s="23">
        <f t="shared" si="6"/>
        <v>0.15048349533268102</v>
      </c>
    </row>
    <row r="17" spans="1:12" x14ac:dyDescent="0.4">
      <c r="A17" s="22" t="s">
        <v>177</v>
      </c>
      <c r="B17" s="179">
        <v>0</v>
      </c>
      <c r="C17" s="179">
        <v>1074</v>
      </c>
      <c r="D17" s="20">
        <f t="shared" si="0"/>
        <v>0</v>
      </c>
      <c r="E17" s="51">
        <f t="shared" si="1"/>
        <v>-1074</v>
      </c>
      <c r="F17" s="179">
        <v>0</v>
      </c>
      <c r="G17" s="179">
        <v>2610</v>
      </c>
      <c r="H17" s="48">
        <f t="shared" si="2"/>
        <v>0</v>
      </c>
      <c r="I17" s="40">
        <f t="shared" si="3"/>
        <v>-2610</v>
      </c>
      <c r="J17" s="48" t="e">
        <f t="shared" si="4"/>
        <v>#DIV/0!</v>
      </c>
      <c r="K17" s="24">
        <f t="shared" si="5"/>
        <v>0.41149425287356323</v>
      </c>
      <c r="L17" s="23" t="e">
        <f t="shared" si="6"/>
        <v>#DIV/0!</v>
      </c>
    </row>
    <row r="18" spans="1:12" x14ac:dyDescent="0.4">
      <c r="A18" s="89" t="s">
        <v>91</v>
      </c>
      <c r="B18" s="122">
        <f>SUM(B19:B35)</f>
        <v>14274</v>
      </c>
      <c r="C18" s="122">
        <f>SUM(C19:C35)</f>
        <v>16443</v>
      </c>
      <c r="D18" s="57">
        <f t="shared" si="0"/>
        <v>0.86808976464148879</v>
      </c>
      <c r="E18" s="61">
        <f t="shared" si="1"/>
        <v>-2169</v>
      </c>
      <c r="F18" s="122">
        <f>SUM(F19:F35)</f>
        <v>20485</v>
      </c>
      <c r="G18" s="122">
        <f>SUM(G19:G35)</f>
        <v>20118</v>
      </c>
      <c r="H18" s="57">
        <f t="shared" si="2"/>
        <v>1.0182423700169003</v>
      </c>
      <c r="I18" s="61">
        <f t="shared" si="3"/>
        <v>367</v>
      </c>
      <c r="J18" s="57">
        <f t="shared" si="4"/>
        <v>0.69680253844276296</v>
      </c>
      <c r="K18" s="57">
        <f t="shared" si="5"/>
        <v>0.81732776617954073</v>
      </c>
      <c r="L18" s="60">
        <f t="shared" si="6"/>
        <v>-0.12052522773677776</v>
      </c>
    </row>
    <row r="19" spans="1:12" x14ac:dyDescent="0.4">
      <c r="A19" s="26" t="s">
        <v>168</v>
      </c>
      <c r="B19" s="158">
        <v>1121</v>
      </c>
      <c r="C19" s="154">
        <v>1205</v>
      </c>
      <c r="D19" s="24">
        <f t="shared" si="0"/>
        <v>0.9302904564315353</v>
      </c>
      <c r="E19" s="25">
        <f t="shared" si="1"/>
        <v>-84</v>
      </c>
      <c r="F19" s="158">
        <v>1500</v>
      </c>
      <c r="G19" s="158">
        <v>1350</v>
      </c>
      <c r="H19" s="34">
        <f t="shared" si="2"/>
        <v>1.1111111111111112</v>
      </c>
      <c r="I19" s="25">
        <f t="shared" si="3"/>
        <v>150</v>
      </c>
      <c r="J19" s="24">
        <f t="shared" si="4"/>
        <v>0.74733333333333329</v>
      </c>
      <c r="K19" s="24">
        <f t="shared" si="5"/>
        <v>0.8925925925925926</v>
      </c>
      <c r="L19" s="47">
        <f t="shared" si="6"/>
        <v>-0.14525925925925931</v>
      </c>
    </row>
    <row r="20" spans="1:12" x14ac:dyDescent="0.4">
      <c r="A20" s="27" t="s">
        <v>215</v>
      </c>
      <c r="B20" s="154">
        <v>1134</v>
      </c>
      <c r="C20" s="178">
        <v>1407</v>
      </c>
      <c r="D20" s="24">
        <f t="shared" si="0"/>
        <v>0.80597014925373134</v>
      </c>
      <c r="E20" s="25">
        <f t="shared" si="1"/>
        <v>-273</v>
      </c>
      <c r="F20" s="154">
        <v>1500</v>
      </c>
      <c r="G20" s="154">
        <v>1500</v>
      </c>
      <c r="H20" s="24">
        <f t="shared" si="2"/>
        <v>1</v>
      </c>
      <c r="I20" s="25">
        <f t="shared" si="3"/>
        <v>0</v>
      </c>
      <c r="J20" s="31">
        <f t="shared" si="4"/>
        <v>0.75600000000000001</v>
      </c>
      <c r="K20" s="24">
        <f t="shared" si="5"/>
        <v>0.93799999999999994</v>
      </c>
      <c r="L20" s="23">
        <f t="shared" si="6"/>
        <v>-0.18199999999999994</v>
      </c>
    </row>
    <row r="21" spans="1:12" x14ac:dyDescent="0.4">
      <c r="A21" s="27" t="s">
        <v>167</v>
      </c>
      <c r="B21" s="154">
        <v>985</v>
      </c>
      <c r="C21" s="154">
        <v>1113</v>
      </c>
      <c r="D21" s="24">
        <f t="shared" si="0"/>
        <v>0.88499550763701706</v>
      </c>
      <c r="E21" s="25">
        <f t="shared" si="1"/>
        <v>-128</v>
      </c>
      <c r="F21" s="154">
        <v>1450</v>
      </c>
      <c r="G21" s="154">
        <v>1450</v>
      </c>
      <c r="H21" s="31">
        <f t="shared" si="2"/>
        <v>1</v>
      </c>
      <c r="I21" s="25">
        <v>1350</v>
      </c>
      <c r="J21" s="24">
        <f t="shared" si="4"/>
        <v>0.67931034482758623</v>
      </c>
      <c r="K21" s="24">
        <f t="shared" si="5"/>
        <v>0.76758620689655177</v>
      </c>
      <c r="L21" s="23">
        <f t="shared" si="6"/>
        <v>-8.8275862068965538E-2</v>
      </c>
    </row>
    <row r="22" spans="1:12" x14ac:dyDescent="0.4">
      <c r="A22" s="27" t="s">
        <v>166</v>
      </c>
      <c r="B22" s="154">
        <v>2089</v>
      </c>
      <c r="C22" s="154">
        <v>2701</v>
      </c>
      <c r="D22" s="24">
        <f t="shared" si="0"/>
        <v>0.77341725286930763</v>
      </c>
      <c r="E22" s="25">
        <f t="shared" si="1"/>
        <v>-612</v>
      </c>
      <c r="F22" s="154">
        <v>2690</v>
      </c>
      <c r="G22" s="154">
        <v>3017</v>
      </c>
      <c r="H22" s="24">
        <f t="shared" si="2"/>
        <v>0.89161418627775935</v>
      </c>
      <c r="I22" s="25">
        <f t="shared" ref="I22:I60" si="7">+F22-G22</f>
        <v>-327</v>
      </c>
      <c r="J22" s="24">
        <f t="shared" si="4"/>
        <v>0.77657992565055767</v>
      </c>
      <c r="K22" s="24">
        <f t="shared" si="5"/>
        <v>0.89526019224395093</v>
      </c>
      <c r="L22" s="23">
        <f t="shared" si="6"/>
        <v>-0.11868026659339326</v>
      </c>
    </row>
    <row r="23" spans="1:12" x14ac:dyDescent="0.4">
      <c r="A23" s="27" t="s">
        <v>165</v>
      </c>
      <c r="B23" s="156">
        <v>1126</v>
      </c>
      <c r="C23" s="156">
        <v>1457</v>
      </c>
      <c r="D23" s="24">
        <f t="shared" si="0"/>
        <v>0.77282086479066581</v>
      </c>
      <c r="E23" s="32">
        <f t="shared" si="1"/>
        <v>-331</v>
      </c>
      <c r="F23" s="156">
        <v>1200</v>
      </c>
      <c r="G23" s="156">
        <v>1500</v>
      </c>
      <c r="H23" s="31">
        <f t="shared" si="2"/>
        <v>0.8</v>
      </c>
      <c r="I23" s="32">
        <f t="shared" si="7"/>
        <v>-300</v>
      </c>
      <c r="J23" s="31">
        <f t="shared" si="4"/>
        <v>0.93833333333333335</v>
      </c>
      <c r="K23" s="24">
        <f t="shared" si="5"/>
        <v>0.97133333333333338</v>
      </c>
      <c r="L23" s="30">
        <f t="shared" si="6"/>
        <v>-3.3000000000000029E-2</v>
      </c>
    </row>
    <row r="24" spans="1:12" x14ac:dyDescent="0.4">
      <c r="A24" s="33" t="s">
        <v>164</v>
      </c>
      <c r="B24" s="154">
        <v>0</v>
      </c>
      <c r="C24" s="154">
        <v>0</v>
      </c>
      <c r="D24" s="24" t="e">
        <f t="shared" si="0"/>
        <v>#DIV/0!</v>
      </c>
      <c r="E24" s="25">
        <f t="shared" si="1"/>
        <v>0</v>
      </c>
      <c r="F24" s="154">
        <v>0</v>
      </c>
      <c r="G24" s="154">
        <v>0</v>
      </c>
      <c r="H24" s="24" t="e">
        <f t="shared" si="2"/>
        <v>#DIV/0!</v>
      </c>
      <c r="I24" s="25">
        <f t="shared" si="7"/>
        <v>0</v>
      </c>
      <c r="J24" s="24" t="e">
        <f t="shared" si="4"/>
        <v>#DIV/0!</v>
      </c>
      <c r="K24" s="24" t="e">
        <f t="shared" si="5"/>
        <v>#DIV/0!</v>
      </c>
      <c r="L24" s="23" t="e">
        <f t="shared" si="6"/>
        <v>#DIV/0!</v>
      </c>
    </row>
    <row r="25" spans="1:12" x14ac:dyDescent="0.4">
      <c r="A25" s="33" t="s">
        <v>216</v>
      </c>
      <c r="B25" s="154">
        <v>932</v>
      </c>
      <c r="C25" s="154">
        <v>1009</v>
      </c>
      <c r="D25" s="24">
        <f t="shared" si="0"/>
        <v>0.92368681863230917</v>
      </c>
      <c r="E25" s="25">
        <f t="shared" si="1"/>
        <v>-77</v>
      </c>
      <c r="F25" s="154">
        <v>1350</v>
      </c>
      <c r="G25" s="154">
        <v>1517</v>
      </c>
      <c r="H25" s="24">
        <f t="shared" si="2"/>
        <v>0.88991430454845089</v>
      </c>
      <c r="I25" s="25">
        <f t="shared" si="7"/>
        <v>-167</v>
      </c>
      <c r="J25" s="24">
        <f t="shared" si="4"/>
        <v>0.69037037037037041</v>
      </c>
      <c r="K25" s="24">
        <f t="shared" si="5"/>
        <v>0.66512854317732362</v>
      </c>
      <c r="L25" s="23">
        <f t="shared" si="6"/>
        <v>2.5241827193046795E-2</v>
      </c>
    </row>
    <row r="26" spans="1:12" x14ac:dyDescent="0.4">
      <c r="A26" s="27" t="s">
        <v>211</v>
      </c>
      <c r="B26" s="154">
        <v>553</v>
      </c>
      <c r="C26" s="154">
        <v>0</v>
      </c>
      <c r="D26" s="24" t="e">
        <f t="shared" si="0"/>
        <v>#DIV/0!</v>
      </c>
      <c r="E26" s="25">
        <f t="shared" si="1"/>
        <v>553</v>
      </c>
      <c r="F26" s="154">
        <v>1350</v>
      </c>
      <c r="G26" s="154">
        <v>0</v>
      </c>
      <c r="H26" s="24" t="e">
        <f t="shared" si="2"/>
        <v>#DIV/0!</v>
      </c>
      <c r="I26" s="25">
        <f t="shared" si="7"/>
        <v>1350</v>
      </c>
      <c r="J26" s="24">
        <f t="shared" si="4"/>
        <v>0.40962962962962962</v>
      </c>
      <c r="K26" s="24" t="e">
        <f t="shared" si="5"/>
        <v>#DIV/0!</v>
      </c>
      <c r="L26" s="23" t="e">
        <f t="shared" si="6"/>
        <v>#DIV/0!</v>
      </c>
    </row>
    <row r="27" spans="1:12" x14ac:dyDescent="0.4">
      <c r="A27" s="27" t="s">
        <v>191</v>
      </c>
      <c r="B27" s="158">
        <v>0</v>
      </c>
      <c r="C27" s="158">
        <v>1299</v>
      </c>
      <c r="D27" s="24">
        <f t="shared" si="0"/>
        <v>0</v>
      </c>
      <c r="E27" s="25">
        <f t="shared" si="1"/>
        <v>-1299</v>
      </c>
      <c r="F27" s="158">
        <v>0</v>
      </c>
      <c r="G27" s="158">
        <v>1500</v>
      </c>
      <c r="H27" s="24">
        <f t="shared" si="2"/>
        <v>0</v>
      </c>
      <c r="I27" s="25">
        <f t="shared" si="7"/>
        <v>-1500</v>
      </c>
      <c r="J27" s="24" t="e">
        <f t="shared" si="4"/>
        <v>#DIV/0!</v>
      </c>
      <c r="K27" s="24">
        <f t="shared" si="5"/>
        <v>0.86599999999999999</v>
      </c>
      <c r="L27" s="23" t="e">
        <f t="shared" si="6"/>
        <v>#DIV/0!</v>
      </c>
    </row>
    <row r="28" spans="1:12" x14ac:dyDescent="0.4">
      <c r="A28" s="27" t="s">
        <v>161</v>
      </c>
      <c r="B28" s="156">
        <v>543</v>
      </c>
      <c r="C28" s="156">
        <v>713</v>
      </c>
      <c r="D28" s="24">
        <f t="shared" si="0"/>
        <v>0.76157082748948102</v>
      </c>
      <c r="E28" s="32">
        <f t="shared" si="1"/>
        <v>-170</v>
      </c>
      <c r="F28" s="156">
        <v>900</v>
      </c>
      <c r="G28" s="156">
        <v>900</v>
      </c>
      <c r="H28" s="31">
        <f t="shared" si="2"/>
        <v>1</v>
      </c>
      <c r="I28" s="32">
        <f t="shared" si="7"/>
        <v>0</v>
      </c>
      <c r="J28" s="31">
        <f t="shared" si="4"/>
        <v>0.60333333333333339</v>
      </c>
      <c r="K28" s="24">
        <f t="shared" si="5"/>
        <v>0.79222222222222227</v>
      </c>
      <c r="L28" s="30">
        <f t="shared" si="6"/>
        <v>-0.18888888888888888</v>
      </c>
    </row>
    <row r="29" spans="1:12" x14ac:dyDescent="0.4">
      <c r="A29" s="33" t="s">
        <v>160</v>
      </c>
      <c r="B29" s="154">
        <v>374</v>
      </c>
      <c r="C29" s="154">
        <v>577</v>
      </c>
      <c r="D29" s="24">
        <f t="shared" si="0"/>
        <v>0.6481802426343154</v>
      </c>
      <c r="E29" s="25">
        <f t="shared" si="1"/>
        <v>-203</v>
      </c>
      <c r="F29" s="154">
        <v>600</v>
      </c>
      <c r="G29" s="154">
        <v>934</v>
      </c>
      <c r="H29" s="24">
        <f t="shared" si="2"/>
        <v>0.64239828693790146</v>
      </c>
      <c r="I29" s="25">
        <f t="shared" si="7"/>
        <v>-334</v>
      </c>
      <c r="J29" s="24">
        <f t="shared" si="4"/>
        <v>0.62333333333333329</v>
      </c>
      <c r="K29" s="24">
        <f t="shared" si="5"/>
        <v>0.61777301927194861</v>
      </c>
      <c r="L29" s="23">
        <f t="shared" si="6"/>
        <v>5.5603140613846858E-3</v>
      </c>
    </row>
    <row r="30" spans="1:12" x14ac:dyDescent="0.4">
      <c r="A30" s="27" t="s">
        <v>159</v>
      </c>
      <c r="B30" s="154">
        <v>1188</v>
      </c>
      <c r="C30" s="154">
        <v>1291</v>
      </c>
      <c r="D30" s="24">
        <f t="shared" si="0"/>
        <v>0.92021688613477926</v>
      </c>
      <c r="E30" s="25">
        <f t="shared" si="1"/>
        <v>-103</v>
      </c>
      <c r="F30" s="154">
        <v>1650</v>
      </c>
      <c r="G30" s="154">
        <v>1500</v>
      </c>
      <c r="H30" s="24">
        <f t="shared" si="2"/>
        <v>1.1000000000000001</v>
      </c>
      <c r="I30" s="25">
        <f t="shared" si="7"/>
        <v>150</v>
      </c>
      <c r="J30" s="24">
        <f t="shared" si="4"/>
        <v>0.72</v>
      </c>
      <c r="K30" s="24">
        <f t="shared" si="5"/>
        <v>0.86066666666666669</v>
      </c>
      <c r="L30" s="23">
        <f t="shared" si="6"/>
        <v>-0.14066666666666672</v>
      </c>
    </row>
    <row r="31" spans="1:12" x14ac:dyDescent="0.4">
      <c r="A31" s="33" t="s">
        <v>158</v>
      </c>
      <c r="B31" s="156">
        <v>1181</v>
      </c>
      <c r="C31" s="156">
        <v>1071</v>
      </c>
      <c r="D31" s="24">
        <f t="shared" si="0"/>
        <v>1.1027077497665734</v>
      </c>
      <c r="E31" s="32">
        <f t="shared" si="1"/>
        <v>110</v>
      </c>
      <c r="F31" s="156">
        <v>1495</v>
      </c>
      <c r="G31" s="156">
        <v>1500</v>
      </c>
      <c r="H31" s="31">
        <f t="shared" si="2"/>
        <v>0.9966666666666667</v>
      </c>
      <c r="I31" s="32">
        <f t="shared" si="7"/>
        <v>-5</v>
      </c>
      <c r="J31" s="31">
        <f t="shared" si="4"/>
        <v>0.78996655518394654</v>
      </c>
      <c r="K31" s="24">
        <f t="shared" si="5"/>
        <v>0.71399999999999997</v>
      </c>
      <c r="L31" s="30">
        <f t="shared" si="6"/>
        <v>7.5966555183946571E-2</v>
      </c>
    </row>
    <row r="32" spans="1:12" x14ac:dyDescent="0.4">
      <c r="A32" s="33" t="s">
        <v>157</v>
      </c>
      <c r="B32" s="156">
        <v>1220</v>
      </c>
      <c r="C32" s="156">
        <v>1476</v>
      </c>
      <c r="D32" s="24">
        <f t="shared" si="0"/>
        <v>0.82655826558265577</v>
      </c>
      <c r="E32" s="32">
        <f t="shared" si="1"/>
        <v>-256</v>
      </c>
      <c r="F32" s="156">
        <v>1800</v>
      </c>
      <c r="G32" s="156">
        <v>1950</v>
      </c>
      <c r="H32" s="31">
        <f t="shared" si="2"/>
        <v>0.92307692307692313</v>
      </c>
      <c r="I32" s="32">
        <f t="shared" si="7"/>
        <v>-150</v>
      </c>
      <c r="J32" s="31">
        <f t="shared" si="4"/>
        <v>0.67777777777777781</v>
      </c>
      <c r="K32" s="24">
        <f t="shared" si="5"/>
        <v>0.75692307692307692</v>
      </c>
      <c r="L32" s="30">
        <f t="shared" si="6"/>
        <v>-7.9145299145299108E-2</v>
      </c>
    </row>
    <row r="33" spans="1:64" x14ac:dyDescent="0.4">
      <c r="A33" s="27" t="s">
        <v>156</v>
      </c>
      <c r="B33" s="154">
        <v>0</v>
      </c>
      <c r="C33" s="154">
        <v>0</v>
      </c>
      <c r="D33" s="24" t="e">
        <f t="shared" si="0"/>
        <v>#DIV/0!</v>
      </c>
      <c r="E33" s="25">
        <f t="shared" si="1"/>
        <v>0</v>
      </c>
      <c r="F33" s="154">
        <v>0</v>
      </c>
      <c r="G33" s="154">
        <v>0</v>
      </c>
      <c r="H33" s="24" t="e">
        <f t="shared" si="2"/>
        <v>#DIV/0!</v>
      </c>
      <c r="I33" s="25">
        <f t="shared" si="7"/>
        <v>0</v>
      </c>
      <c r="J33" s="24" t="e">
        <f t="shared" si="4"/>
        <v>#DIV/0!</v>
      </c>
      <c r="K33" s="31" t="e">
        <f t="shared" si="5"/>
        <v>#DIV/0!</v>
      </c>
      <c r="L33" s="23" t="e">
        <f t="shared" si="6"/>
        <v>#DIV/0!</v>
      </c>
    </row>
    <row r="34" spans="1:64" x14ac:dyDescent="0.4">
      <c r="A34" s="29" t="s">
        <v>155</v>
      </c>
      <c r="B34" s="164">
        <v>960</v>
      </c>
      <c r="C34" s="164">
        <v>1124</v>
      </c>
      <c r="D34" s="31">
        <f t="shared" si="0"/>
        <v>0.85409252669039148</v>
      </c>
      <c r="E34" s="51">
        <f t="shared" si="1"/>
        <v>-164</v>
      </c>
      <c r="F34" s="164">
        <v>1500</v>
      </c>
      <c r="G34" s="164">
        <v>1500</v>
      </c>
      <c r="H34" s="48">
        <f t="shared" si="2"/>
        <v>1</v>
      </c>
      <c r="I34" s="51">
        <f t="shared" si="7"/>
        <v>0</v>
      </c>
      <c r="J34" s="48">
        <f t="shared" si="4"/>
        <v>0.64</v>
      </c>
      <c r="K34" s="24">
        <f t="shared" si="5"/>
        <v>0.7493333333333333</v>
      </c>
      <c r="L34" s="107">
        <f t="shared" si="6"/>
        <v>-0.10933333333333328</v>
      </c>
    </row>
    <row r="35" spans="1:64" x14ac:dyDescent="0.4">
      <c r="A35" s="22" t="s">
        <v>210</v>
      </c>
      <c r="B35" s="179">
        <v>868</v>
      </c>
      <c r="C35" s="179">
        <v>0</v>
      </c>
      <c r="D35" s="20" t="e">
        <f t="shared" si="0"/>
        <v>#DIV/0!</v>
      </c>
      <c r="E35" s="21">
        <f t="shared" si="1"/>
        <v>868</v>
      </c>
      <c r="F35" s="179">
        <v>1500</v>
      </c>
      <c r="G35" s="179">
        <v>0</v>
      </c>
      <c r="H35" s="24" t="e">
        <f t="shared" si="2"/>
        <v>#DIV/0!</v>
      </c>
      <c r="I35" s="25">
        <f t="shared" si="7"/>
        <v>1500</v>
      </c>
      <c r="J35" s="24">
        <f t="shared" si="4"/>
        <v>0.57866666666666666</v>
      </c>
      <c r="K35" s="24" t="e">
        <f t="shared" si="5"/>
        <v>#DIV/0!</v>
      </c>
      <c r="L35" s="23" t="e">
        <f t="shared" si="6"/>
        <v>#DIV/0!</v>
      </c>
    </row>
    <row r="36" spans="1:64" x14ac:dyDescent="0.4">
      <c r="A36" s="89" t="s">
        <v>90</v>
      </c>
      <c r="B36" s="122">
        <f>SUM(B37:B38)</f>
        <v>811</v>
      </c>
      <c r="C36" s="122">
        <f>SUM(C37:C38)</f>
        <v>827</v>
      </c>
      <c r="D36" s="57">
        <f t="shared" si="0"/>
        <v>0.98065296251511491</v>
      </c>
      <c r="E36" s="61">
        <f t="shared" si="1"/>
        <v>-16</v>
      </c>
      <c r="F36" s="122">
        <f>SUM(F37:F38)</f>
        <v>1291</v>
      </c>
      <c r="G36" s="122">
        <f>SUM(G37:G38)</f>
        <v>1053</v>
      </c>
      <c r="H36" s="57">
        <f t="shared" si="2"/>
        <v>1.2260208926875593</v>
      </c>
      <c r="I36" s="61">
        <f t="shared" si="7"/>
        <v>238</v>
      </c>
      <c r="J36" s="57">
        <f t="shared" si="4"/>
        <v>0.62819519752130126</v>
      </c>
      <c r="K36" s="57">
        <f t="shared" si="5"/>
        <v>0.785375118708452</v>
      </c>
      <c r="L36" s="60">
        <f t="shared" si="6"/>
        <v>-0.15717992118715074</v>
      </c>
    </row>
    <row r="37" spans="1:64" x14ac:dyDescent="0.4">
      <c r="A37" s="26" t="s">
        <v>154</v>
      </c>
      <c r="B37" s="158">
        <v>566</v>
      </c>
      <c r="C37" s="158">
        <v>531</v>
      </c>
      <c r="D37" s="34">
        <f t="shared" si="0"/>
        <v>1.0659133709981168</v>
      </c>
      <c r="E37" s="40">
        <f t="shared" si="1"/>
        <v>35</v>
      </c>
      <c r="F37" s="158">
        <v>901</v>
      </c>
      <c r="G37" s="158">
        <v>663</v>
      </c>
      <c r="H37" s="34">
        <f t="shared" si="2"/>
        <v>1.358974358974359</v>
      </c>
      <c r="I37" s="40">
        <f t="shared" si="7"/>
        <v>238</v>
      </c>
      <c r="J37" s="34">
        <f t="shared" si="4"/>
        <v>0.62819089900110991</v>
      </c>
      <c r="K37" s="34">
        <f t="shared" si="5"/>
        <v>0.80090497737556565</v>
      </c>
      <c r="L37" s="47">
        <f t="shared" si="6"/>
        <v>-0.17271407837445574</v>
      </c>
    </row>
    <row r="38" spans="1:64" x14ac:dyDescent="0.4">
      <c r="A38" s="27" t="s">
        <v>153</v>
      </c>
      <c r="B38" s="154">
        <v>245</v>
      </c>
      <c r="C38" s="154">
        <v>296</v>
      </c>
      <c r="D38" s="24">
        <f t="shared" ref="D38:D60" si="8">+B38/C38</f>
        <v>0.82770270270270274</v>
      </c>
      <c r="E38" s="25">
        <f t="shared" ref="E38:E60" si="9">+B38-C38</f>
        <v>-51</v>
      </c>
      <c r="F38" s="154">
        <v>390</v>
      </c>
      <c r="G38" s="154">
        <v>390</v>
      </c>
      <c r="H38" s="24">
        <f t="shared" si="2"/>
        <v>1</v>
      </c>
      <c r="I38" s="25">
        <f t="shared" si="7"/>
        <v>0</v>
      </c>
      <c r="J38" s="24">
        <f t="shared" ref="J38:J60" si="10">+B38/F38</f>
        <v>0.62820512820512819</v>
      </c>
      <c r="K38" s="24">
        <f t="shared" ref="K38:K60" si="11">+C38/G38</f>
        <v>0.75897435897435894</v>
      </c>
      <c r="L38" s="23">
        <f t="shared" ref="L38:L60" si="12">+J38-K38</f>
        <v>-0.13076923076923075</v>
      </c>
    </row>
    <row r="39" spans="1:64" s="18" customFormat="1" x14ac:dyDescent="0.4">
      <c r="A39" s="55" t="s">
        <v>96</v>
      </c>
      <c r="B39" s="121">
        <f>SUM(B40:B60)</f>
        <v>83807</v>
      </c>
      <c r="C39" s="121">
        <f>SUM(C40:C60)</f>
        <v>99462</v>
      </c>
      <c r="D39" s="54">
        <f t="shared" si="8"/>
        <v>0.84260320524421384</v>
      </c>
      <c r="E39" s="68">
        <f t="shared" si="9"/>
        <v>-15655</v>
      </c>
      <c r="F39" s="121">
        <f>SUM(F40:F60)</f>
        <v>122344</v>
      </c>
      <c r="G39" s="121">
        <f>SUM(G40:G60)</f>
        <v>120242</v>
      </c>
      <c r="H39" s="54">
        <f t="shared" si="2"/>
        <v>1.0174814124848224</v>
      </c>
      <c r="I39" s="68">
        <f t="shared" si="7"/>
        <v>2102</v>
      </c>
      <c r="J39" s="54">
        <f t="shared" si="10"/>
        <v>0.68501111619695287</v>
      </c>
      <c r="K39" s="54">
        <f t="shared" si="11"/>
        <v>0.82718184993596244</v>
      </c>
      <c r="L39" s="63">
        <f t="shared" si="12"/>
        <v>-0.14217073373900957</v>
      </c>
    </row>
    <row r="40" spans="1:64" x14ac:dyDescent="0.4">
      <c r="A40" s="27" t="s">
        <v>83</v>
      </c>
      <c r="B40" s="162">
        <v>36464</v>
      </c>
      <c r="C40" s="162">
        <v>40493</v>
      </c>
      <c r="D40" s="28">
        <f t="shared" si="8"/>
        <v>0.90050132121601267</v>
      </c>
      <c r="E40" s="32">
        <f t="shared" si="9"/>
        <v>-4029</v>
      </c>
      <c r="F40" s="162">
        <v>44448</v>
      </c>
      <c r="G40" s="154">
        <v>43240</v>
      </c>
      <c r="H40" s="31">
        <f t="shared" si="2"/>
        <v>1.0279370952821461</v>
      </c>
      <c r="I40" s="37">
        <f t="shared" si="7"/>
        <v>1208</v>
      </c>
      <c r="J40" s="24">
        <f t="shared" si="10"/>
        <v>0.82037437005039593</v>
      </c>
      <c r="K40" s="24">
        <f t="shared" si="11"/>
        <v>0.93647086031452353</v>
      </c>
      <c r="L40" s="35">
        <f t="shared" si="12"/>
        <v>-0.11609649026412761</v>
      </c>
    </row>
    <row r="41" spans="1:64" x14ac:dyDescent="0.4">
      <c r="A41" s="27" t="s">
        <v>176</v>
      </c>
      <c r="B41" s="158">
        <v>1392</v>
      </c>
      <c r="C41" s="170">
        <v>0</v>
      </c>
      <c r="D41" s="34" t="e">
        <f t="shared" si="8"/>
        <v>#DIV/0!</v>
      </c>
      <c r="E41" s="32">
        <f t="shared" si="9"/>
        <v>1392</v>
      </c>
      <c r="F41" s="170">
        <v>2158</v>
      </c>
      <c r="G41" s="169">
        <v>0</v>
      </c>
      <c r="H41" s="39">
        <v>0</v>
      </c>
      <c r="I41" s="37">
        <f t="shared" si="7"/>
        <v>2158</v>
      </c>
      <c r="J41" s="24">
        <f t="shared" si="10"/>
        <v>0.64504170528266913</v>
      </c>
      <c r="K41" s="24" t="e">
        <f t="shared" si="11"/>
        <v>#DIV/0!</v>
      </c>
      <c r="L41" s="35" t="e">
        <f t="shared" si="12"/>
        <v>#DIV/0!</v>
      </c>
    </row>
    <row r="42" spans="1:64" x14ac:dyDescent="0.4">
      <c r="A42" s="27" t="s">
        <v>151</v>
      </c>
      <c r="B42" s="154">
        <v>2838</v>
      </c>
      <c r="C42" s="169">
        <v>4481</v>
      </c>
      <c r="D42" s="34">
        <f t="shared" si="8"/>
        <v>0.63334077214907392</v>
      </c>
      <c r="E42" s="32">
        <f t="shared" si="9"/>
        <v>-1643</v>
      </c>
      <c r="F42" s="169">
        <v>4123</v>
      </c>
      <c r="G42" s="169">
        <v>5240</v>
      </c>
      <c r="H42" s="39">
        <f t="shared" ref="H42:H60" si="13">+F42/G42</f>
        <v>0.78683206106870229</v>
      </c>
      <c r="I42" s="37">
        <f t="shared" si="7"/>
        <v>-1117</v>
      </c>
      <c r="J42" s="24">
        <f t="shared" si="10"/>
        <v>0.68833373756973082</v>
      </c>
      <c r="K42" s="24">
        <f t="shared" si="11"/>
        <v>0.85515267175572518</v>
      </c>
      <c r="L42" s="35">
        <f t="shared" si="12"/>
        <v>-0.16681893418599436</v>
      </c>
    </row>
    <row r="43" spans="1:64" x14ac:dyDescent="0.4">
      <c r="A43" s="33" t="s">
        <v>215</v>
      </c>
      <c r="B43" s="154">
        <v>6688</v>
      </c>
      <c r="C43" s="169">
        <v>9411</v>
      </c>
      <c r="D43" s="36">
        <f t="shared" si="8"/>
        <v>0.71065774094145151</v>
      </c>
      <c r="E43" s="37">
        <f t="shared" si="9"/>
        <v>-2723</v>
      </c>
      <c r="F43" s="172">
        <v>12322</v>
      </c>
      <c r="G43" s="172">
        <v>10903</v>
      </c>
      <c r="H43" s="39">
        <f t="shared" si="13"/>
        <v>1.1301476657800604</v>
      </c>
      <c r="I43" s="42">
        <f t="shared" si="7"/>
        <v>1419</v>
      </c>
      <c r="J43" s="36">
        <f t="shared" si="10"/>
        <v>0.54276903100146079</v>
      </c>
      <c r="K43" s="36">
        <f t="shared" si="11"/>
        <v>0.86315692928551779</v>
      </c>
      <c r="L43" s="44">
        <f t="shared" si="12"/>
        <v>-0.320387898284057</v>
      </c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</row>
    <row r="44" spans="1:64" s="43" customFormat="1" x14ac:dyDescent="0.4">
      <c r="A44" s="33" t="s">
        <v>149</v>
      </c>
      <c r="B44" s="170">
        <v>4815</v>
      </c>
      <c r="C44" s="171">
        <v>4277</v>
      </c>
      <c r="D44" s="36">
        <f t="shared" si="8"/>
        <v>1.1257891045125088</v>
      </c>
      <c r="E44" s="37">
        <f t="shared" si="9"/>
        <v>538</v>
      </c>
      <c r="F44" s="169">
        <v>7240</v>
      </c>
      <c r="G44" s="169">
        <v>6608</v>
      </c>
      <c r="H44" s="39">
        <f t="shared" si="13"/>
        <v>1.0956416464891041</v>
      </c>
      <c r="I44" s="42">
        <f t="shared" si="7"/>
        <v>632</v>
      </c>
      <c r="J44" s="36">
        <f t="shared" si="10"/>
        <v>0.66505524861878451</v>
      </c>
      <c r="K44" s="45">
        <f t="shared" si="11"/>
        <v>0.6472457627118644</v>
      </c>
      <c r="L44" s="44">
        <f t="shared" si="12"/>
        <v>1.7809485906920108E-2</v>
      </c>
    </row>
    <row r="45" spans="1:64" x14ac:dyDescent="0.4">
      <c r="A45" s="27" t="s">
        <v>81</v>
      </c>
      <c r="B45" s="158">
        <v>11737</v>
      </c>
      <c r="C45" s="169">
        <v>12666</v>
      </c>
      <c r="D45" s="38">
        <f t="shared" si="8"/>
        <v>0.92665403442286431</v>
      </c>
      <c r="E45" s="41">
        <f t="shared" si="9"/>
        <v>-929</v>
      </c>
      <c r="F45" s="170">
        <v>21030</v>
      </c>
      <c r="G45" s="170">
        <v>17983</v>
      </c>
      <c r="H45" s="36">
        <f t="shared" si="13"/>
        <v>1.169437802368904</v>
      </c>
      <c r="I45" s="37">
        <f t="shared" si="7"/>
        <v>3047</v>
      </c>
      <c r="J45" s="38">
        <f t="shared" si="10"/>
        <v>0.55810746552543988</v>
      </c>
      <c r="K45" s="36">
        <f t="shared" si="11"/>
        <v>0.70433186898737699</v>
      </c>
      <c r="L45" s="35">
        <f t="shared" si="12"/>
        <v>-0.1462244034619371</v>
      </c>
    </row>
    <row r="46" spans="1:64" x14ac:dyDescent="0.4">
      <c r="A46" s="27" t="s">
        <v>82</v>
      </c>
      <c r="B46" s="154">
        <v>7736</v>
      </c>
      <c r="C46" s="169">
        <v>8112</v>
      </c>
      <c r="D46" s="38">
        <f t="shared" si="8"/>
        <v>0.95364891518737671</v>
      </c>
      <c r="E46" s="42">
        <f t="shared" si="9"/>
        <v>-376</v>
      </c>
      <c r="F46" s="169">
        <v>11362</v>
      </c>
      <c r="G46" s="169">
        <v>8900</v>
      </c>
      <c r="H46" s="36">
        <f t="shared" si="13"/>
        <v>1.2766292134831461</v>
      </c>
      <c r="I46" s="37">
        <f t="shared" si="7"/>
        <v>2462</v>
      </c>
      <c r="J46" s="36">
        <f t="shared" si="10"/>
        <v>0.68086604471043832</v>
      </c>
      <c r="K46" s="36">
        <f t="shared" si="11"/>
        <v>0.91146067415730336</v>
      </c>
      <c r="L46" s="35">
        <f t="shared" si="12"/>
        <v>-0.23059462944686504</v>
      </c>
    </row>
    <row r="47" spans="1:64" x14ac:dyDescent="0.4">
      <c r="A47" s="27" t="s">
        <v>80</v>
      </c>
      <c r="B47" s="216">
        <v>1879</v>
      </c>
      <c r="C47" s="154">
        <v>2281</v>
      </c>
      <c r="D47" s="38">
        <f t="shared" si="8"/>
        <v>0.82376150811047788</v>
      </c>
      <c r="E47" s="37">
        <f t="shared" si="9"/>
        <v>-402</v>
      </c>
      <c r="F47" s="169">
        <v>2790</v>
      </c>
      <c r="G47" s="169">
        <v>2790</v>
      </c>
      <c r="H47" s="31">
        <f t="shared" si="13"/>
        <v>1</v>
      </c>
      <c r="I47" s="25">
        <f t="shared" si="7"/>
        <v>0</v>
      </c>
      <c r="J47" s="24">
        <f t="shared" si="10"/>
        <v>0.67347670250896052</v>
      </c>
      <c r="K47" s="36">
        <f t="shared" si="11"/>
        <v>0.81756272401433694</v>
      </c>
      <c r="L47" s="35">
        <f t="shared" si="12"/>
        <v>-0.14408602150537642</v>
      </c>
    </row>
    <row r="48" spans="1:64" x14ac:dyDescent="0.4">
      <c r="A48" s="27" t="s">
        <v>148</v>
      </c>
      <c r="B48" s="180">
        <v>1430</v>
      </c>
      <c r="C48" s="158">
        <v>1319</v>
      </c>
      <c r="D48" s="34">
        <f t="shared" si="8"/>
        <v>1.0841546626231995</v>
      </c>
      <c r="E48" s="32">
        <f t="shared" si="9"/>
        <v>111</v>
      </c>
      <c r="F48" s="154">
        <v>1660</v>
      </c>
      <c r="G48" s="169">
        <v>1660</v>
      </c>
      <c r="H48" s="31">
        <f t="shared" si="13"/>
        <v>1</v>
      </c>
      <c r="I48" s="25">
        <f t="shared" si="7"/>
        <v>0</v>
      </c>
      <c r="J48" s="24">
        <f t="shared" si="10"/>
        <v>0.86144578313253017</v>
      </c>
      <c r="K48" s="24">
        <f t="shared" si="11"/>
        <v>0.79457831325301209</v>
      </c>
      <c r="L48" s="23">
        <f t="shared" si="12"/>
        <v>6.6867469879518082E-2</v>
      </c>
    </row>
    <row r="49" spans="1:12" x14ac:dyDescent="0.4">
      <c r="A49" s="27" t="s">
        <v>79</v>
      </c>
      <c r="B49" s="154">
        <v>2187</v>
      </c>
      <c r="C49" s="154">
        <v>2456</v>
      </c>
      <c r="D49" s="34">
        <f t="shared" si="8"/>
        <v>0.89047231270358307</v>
      </c>
      <c r="E49" s="32">
        <f t="shared" si="9"/>
        <v>-269</v>
      </c>
      <c r="F49" s="154">
        <v>2790</v>
      </c>
      <c r="G49" s="154">
        <v>2790</v>
      </c>
      <c r="H49" s="31">
        <f t="shared" si="13"/>
        <v>1</v>
      </c>
      <c r="I49" s="25">
        <f t="shared" si="7"/>
        <v>0</v>
      </c>
      <c r="J49" s="24">
        <f t="shared" si="10"/>
        <v>0.78387096774193543</v>
      </c>
      <c r="K49" s="24">
        <f t="shared" si="11"/>
        <v>0.88028673835125448</v>
      </c>
      <c r="L49" s="23">
        <f t="shared" si="12"/>
        <v>-9.6415770609319051E-2</v>
      </c>
    </row>
    <row r="50" spans="1:12" x14ac:dyDescent="0.4">
      <c r="A50" s="33" t="s">
        <v>78</v>
      </c>
      <c r="B50" s="156">
        <v>1334</v>
      </c>
      <c r="C50" s="156">
        <v>1680</v>
      </c>
      <c r="D50" s="34">
        <f t="shared" si="8"/>
        <v>0.794047619047619</v>
      </c>
      <c r="E50" s="32">
        <f t="shared" si="9"/>
        <v>-346</v>
      </c>
      <c r="F50" s="156">
        <v>2790</v>
      </c>
      <c r="G50" s="156">
        <v>2790</v>
      </c>
      <c r="H50" s="31">
        <f t="shared" si="13"/>
        <v>1</v>
      </c>
      <c r="I50" s="25">
        <f t="shared" si="7"/>
        <v>0</v>
      </c>
      <c r="J50" s="24">
        <f t="shared" si="10"/>
        <v>0.47813620071684587</v>
      </c>
      <c r="K50" s="31">
        <f t="shared" si="11"/>
        <v>0.60215053763440862</v>
      </c>
      <c r="L50" s="30">
        <f t="shared" si="12"/>
        <v>-0.12401433691756275</v>
      </c>
    </row>
    <row r="51" spans="1:12" x14ac:dyDescent="0.4">
      <c r="A51" s="27" t="s">
        <v>95</v>
      </c>
      <c r="B51" s="154">
        <v>0</v>
      </c>
      <c r="C51" s="154">
        <v>974</v>
      </c>
      <c r="D51" s="34">
        <f t="shared" si="8"/>
        <v>0</v>
      </c>
      <c r="E51" s="25">
        <f t="shared" si="9"/>
        <v>-974</v>
      </c>
      <c r="F51" s="154">
        <v>0</v>
      </c>
      <c r="G51" s="154">
        <v>1660</v>
      </c>
      <c r="H51" s="31">
        <f t="shared" si="13"/>
        <v>0</v>
      </c>
      <c r="I51" s="25">
        <f t="shared" si="7"/>
        <v>-1660</v>
      </c>
      <c r="J51" s="24" t="e">
        <f t="shared" si="10"/>
        <v>#DIV/0!</v>
      </c>
      <c r="K51" s="24">
        <f t="shared" si="11"/>
        <v>0.58674698795180724</v>
      </c>
      <c r="L51" s="23" t="e">
        <f t="shared" si="12"/>
        <v>#DIV/0!</v>
      </c>
    </row>
    <row r="52" spans="1:12" x14ac:dyDescent="0.4">
      <c r="A52" s="27" t="s">
        <v>94</v>
      </c>
      <c r="B52" s="154">
        <v>1404</v>
      </c>
      <c r="C52" s="154">
        <v>1786</v>
      </c>
      <c r="D52" s="34">
        <f t="shared" si="8"/>
        <v>0.78611422172452405</v>
      </c>
      <c r="E52" s="25">
        <f t="shared" si="9"/>
        <v>-382</v>
      </c>
      <c r="F52" s="154">
        <v>2790</v>
      </c>
      <c r="G52" s="154">
        <v>2790</v>
      </c>
      <c r="H52" s="24">
        <f t="shared" si="13"/>
        <v>1</v>
      </c>
      <c r="I52" s="25">
        <f t="shared" si="7"/>
        <v>0</v>
      </c>
      <c r="J52" s="24">
        <f t="shared" si="10"/>
        <v>0.50322580645161286</v>
      </c>
      <c r="K52" s="24">
        <f t="shared" si="11"/>
        <v>0.6401433691756272</v>
      </c>
      <c r="L52" s="23">
        <f t="shared" si="12"/>
        <v>-0.13691756272401434</v>
      </c>
    </row>
    <row r="53" spans="1:12" x14ac:dyDescent="0.4">
      <c r="A53" s="27" t="s">
        <v>75</v>
      </c>
      <c r="B53" s="154">
        <v>2347</v>
      </c>
      <c r="C53" s="154">
        <v>2470</v>
      </c>
      <c r="D53" s="34">
        <f t="shared" si="8"/>
        <v>0.95020242914979758</v>
      </c>
      <c r="E53" s="25">
        <f t="shared" si="9"/>
        <v>-123</v>
      </c>
      <c r="F53" s="154">
        <v>3921</v>
      </c>
      <c r="G53" s="154">
        <v>3850</v>
      </c>
      <c r="H53" s="24">
        <f t="shared" si="13"/>
        <v>1.0184415584415585</v>
      </c>
      <c r="I53" s="25">
        <f t="shared" si="7"/>
        <v>71</v>
      </c>
      <c r="J53" s="24">
        <f t="shared" si="10"/>
        <v>0.59857179290997198</v>
      </c>
      <c r="K53" s="24">
        <f t="shared" si="11"/>
        <v>0.64155844155844155</v>
      </c>
      <c r="L53" s="23">
        <f t="shared" si="12"/>
        <v>-4.2986648648469572E-2</v>
      </c>
    </row>
    <row r="54" spans="1:12" x14ac:dyDescent="0.4">
      <c r="A54" s="27" t="s">
        <v>77</v>
      </c>
      <c r="B54" s="154">
        <v>748</v>
      </c>
      <c r="C54" s="154">
        <v>818</v>
      </c>
      <c r="D54" s="34">
        <f t="shared" si="8"/>
        <v>0.91442542787286063</v>
      </c>
      <c r="E54" s="25">
        <f t="shared" si="9"/>
        <v>-70</v>
      </c>
      <c r="F54" s="154">
        <v>1260</v>
      </c>
      <c r="G54" s="154">
        <v>1330</v>
      </c>
      <c r="H54" s="24">
        <f t="shared" si="13"/>
        <v>0.94736842105263153</v>
      </c>
      <c r="I54" s="25">
        <f t="shared" si="7"/>
        <v>-70</v>
      </c>
      <c r="J54" s="24">
        <f t="shared" si="10"/>
        <v>0.59365079365079365</v>
      </c>
      <c r="K54" s="24">
        <f t="shared" si="11"/>
        <v>0.61503759398496238</v>
      </c>
      <c r="L54" s="23">
        <f t="shared" si="12"/>
        <v>-2.1386800334168732E-2</v>
      </c>
    </row>
    <row r="55" spans="1:12" x14ac:dyDescent="0.4">
      <c r="A55" s="27" t="s">
        <v>76</v>
      </c>
      <c r="B55" s="154">
        <v>808</v>
      </c>
      <c r="C55" s="154">
        <v>939</v>
      </c>
      <c r="D55" s="34">
        <f t="shared" si="8"/>
        <v>0.86048988285410011</v>
      </c>
      <c r="E55" s="25">
        <f t="shared" si="9"/>
        <v>-131</v>
      </c>
      <c r="F55" s="154">
        <v>1660</v>
      </c>
      <c r="G55" s="154">
        <v>1260</v>
      </c>
      <c r="H55" s="24">
        <f t="shared" si="13"/>
        <v>1.3174603174603174</v>
      </c>
      <c r="I55" s="25">
        <f t="shared" si="7"/>
        <v>400</v>
      </c>
      <c r="J55" s="24">
        <f t="shared" si="10"/>
        <v>0.48674698795180721</v>
      </c>
      <c r="K55" s="24">
        <f t="shared" si="11"/>
        <v>0.74523809523809526</v>
      </c>
      <c r="L55" s="23">
        <f t="shared" si="12"/>
        <v>-0.25849110728628805</v>
      </c>
    </row>
    <row r="56" spans="1:12" x14ac:dyDescent="0.4">
      <c r="A56" s="27" t="s">
        <v>146</v>
      </c>
      <c r="B56" s="154">
        <v>0</v>
      </c>
      <c r="C56" s="154">
        <v>956</v>
      </c>
      <c r="D56" s="34">
        <f t="shared" si="8"/>
        <v>0</v>
      </c>
      <c r="E56" s="25">
        <f t="shared" si="9"/>
        <v>-956</v>
      </c>
      <c r="F56" s="154">
        <v>0</v>
      </c>
      <c r="G56" s="154">
        <v>1360</v>
      </c>
      <c r="H56" s="24">
        <f t="shared" si="13"/>
        <v>0</v>
      </c>
      <c r="I56" s="25">
        <f t="shared" si="7"/>
        <v>-1360</v>
      </c>
      <c r="J56" s="24" t="e">
        <f t="shared" si="10"/>
        <v>#DIV/0!</v>
      </c>
      <c r="K56" s="24">
        <f t="shared" si="11"/>
        <v>0.70294117647058818</v>
      </c>
      <c r="L56" s="23" t="e">
        <f t="shared" si="12"/>
        <v>#DIV/0!</v>
      </c>
    </row>
    <row r="57" spans="1:12" x14ac:dyDescent="0.4">
      <c r="A57" s="27" t="s">
        <v>145</v>
      </c>
      <c r="B57" s="154">
        <v>0</v>
      </c>
      <c r="C57" s="154">
        <v>998</v>
      </c>
      <c r="D57" s="34">
        <f t="shared" si="8"/>
        <v>0</v>
      </c>
      <c r="E57" s="25">
        <f t="shared" si="9"/>
        <v>-998</v>
      </c>
      <c r="F57" s="154">
        <v>0</v>
      </c>
      <c r="G57" s="154">
        <v>1260</v>
      </c>
      <c r="H57" s="24">
        <f t="shared" si="13"/>
        <v>0</v>
      </c>
      <c r="I57" s="25">
        <f t="shared" si="7"/>
        <v>-1260</v>
      </c>
      <c r="J57" s="24" t="e">
        <f t="shared" si="10"/>
        <v>#DIV/0!</v>
      </c>
      <c r="K57" s="24">
        <f t="shared" si="11"/>
        <v>0.79206349206349203</v>
      </c>
      <c r="L57" s="23" t="e">
        <f t="shared" si="12"/>
        <v>#DIV/0!</v>
      </c>
    </row>
    <row r="58" spans="1:12" x14ac:dyDescent="0.4">
      <c r="A58" s="27" t="s">
        <v>144</v>
      </c>
      <c r="B58" s="154">
        <v>0</v>
      </c>
      <c r="C58" s="154">
        <v>1134</v>
      </c>
      <c r="D58" s="34">
        <f t="shared" si="8"/>
        <v>0</v>
      </c>
      <c r="E58" s="25">
        <f t="shared" si="9"/>
        <v>-1134</v>
      </c>
      <c r="F58" s="154">
        <v>0</v>
      </c>
      <c r="G58" s="154">
        <v>1311</v>
      </c>
      <c r="H58" s="24">
        <f t="shared" si="13"/>
        <v>0</v>
      </c>
      <c r="I58" s="25">
        <f t="shared" si="7"/>
        <v>-1311</v>
      </c>
      <c r="J58" s="24" t="e">
        <f t="shared" si="10"/>
        <v>#DIV/0!</v>
      </c>
      <c r="K58" s="24">
        <f t="shared" si="11"/>
        <v>0.86498855835240274</v>
      </c>
      <c r="L58" s="23" t="e">
        <f t="shared" si="12"/>
        <v>#DIV/0!</v>
      </c>
    </row>
    <row r="59" spans="1:12" x14ac:dyDescent="0.4">
      <c r="A59" s="27" t="s">
        <v>143</v>
      </c>
      <c r="B59" s="154">
        <v>0</v>
      </c>
      <c r="C59" s="154">
        <v>1103</v>
      </c>
      <c r="D59" s="34">
        <f t="shared" si="8"/>
        <v>0</v>
      </c>
      <c r="E59" s="25">
        <f t="shared" si="9"/>
        <v>-1103</v>
      </c>
      <c r="F59" s="154">
        <v>0</v>
      </c>
      <c r="G59" s="154">
        <v>1260</v>
      </c>
      <c r="H59" s="24">
        <f t="shared" si="13"/>
        <v>0</v>
      </c>
      <c r="I59" s="25">
        <f t="shared" si="7"/>
        <v>-1260</v>
      </c>
      <c r="J59" s="24" t="e">
        <f t="shared" si="10"/>
        <v>#DIV/0!</v>
      </c>
      <c r="K59" s="24">
        <f t="shared" si="11"/>
        <v>0.8753968253968254</v>
      </c>
      <c r="L59" s="23" t="e">
        <f t="shared" si="12"/>
        <v>#DIV/0!</v>
      </c>
    </row>
    <row r="60" spans="1:12" x14ac:dyDescent="0.4">
      <c r="A60" s="22" t="s">
        <v>142</v>
      </c>
      <c r="B60" s="179">
        <v>0</v>
      </c>
      <c r="C60" s="179">
        <v>1108</v>
      </c>
      <c r="D60" s="215">
        <f t="shared" si="8"/>
        <v>0</v>
      </c>
      <c r="E60" s="21">
        <f t="shared" si="9"/>
        <v>-1108</v>
      </c>
      <c r="F60" s="179">
        <v>0</v>
      </c>
      <c r="G60" s="179">
        <v>1257</v>
      </c>
      <c r="H60" s="20">
        <f t="shared" si="13"/>
        <v>0</v>
      </c>
      <c r="I60" s="21">
        <f t="shared" si="7"/>
        <v>-1257</v>
      </c>
      <c r="J60" s="20" t="e">
        <f t="shared" si="10"/>
        <v>#DIV/0!</v>
      </c>
      <c r="K60" s="20">
        <f t="shared" si="11"/>
        <v>0.88146380270485281</v>
      </c>
      <c r="L60" s="214" t="e">
        <f t="shared" si="12"/>
        <v>#DIV/0!</v>
      </c>
    </row>
    <row r="61" spans="1:12" x14ac:dyDescent="0.4">
      <c r="A61" s="55" t="s">
        <v>93</v>
      </c>
      <c r="B61" s="120"/>
      <c r="C61" s="120"/>
      <c r="D61" s="118"/>
      <c r="E61" s="119"/>
      <c r="F61" s="120"/>
      <c r="G61" s="120"/>
      <c r="H61" s="118"/>
      <c r="I61" s="119"/>
      <c r="J61" s="118"/>
      <c r="K61" s="118"/>
      <c r="L61" s="117"/>
    </row>
    <row r="62" spans="1:12" x14ac:dyDescent="0.4">
      <c r="A62" s="99" t="s">
        <v>209</v>
      </c>
      <c r="B62" s="168"/>
      <c r="C62" s="167"/>
      <c r="D62" s="116"/>
      <c r="E62" s="115"/>
      <c r="F62" s="168"/>
      <c r="G62" s="167"/>
      <c r="H62" s="116"/>
      <c r="I62" s="115"/>
      <c r="J62" s="114"/>
      <c r="K62" s="114"/>
      <c r="L62" s="113"/>
    </row>
    <row r="63" spans="1:12" x14ac:dyDescent="0.4">
      <c r="A63" s="22" t="s">
        <v>208</v>
      </c>
      <c r="B63" s="166"/>
      <c r="C63" s="165"/>
      <c r="D63" s="112"/>
      <c r="E63" s="111"/>
      <c r="F63" s="166"/>
      <c r="G63" s="165"/>
      <c r="H63" s="112"/>
      <c r="I63" s="111"/>
      <c r="J63" s="110"/>
      <c r="K63" s="110"/>
      <c r="L63" s="109"/>
    </row>
    <row r="64" spans="1:12" x14ac:dyDescent="0.4">
      <c r="C64" s="16"/>
      <c r="E64" s="17"/>
      <c r="G64" s="16"/>
      <c r="I64" s="17"/>
      <c r="K64" s="16"/>
    </row>
    <row r="65" spans="3:11" x14ac:dyDescent="0.4">
      <c r="C65" s="16"/>
      <c r="E65" s="17"/>
      <c r="G65" s="16"/>
      <c r="I65" s="17"/>
      <c r="K65" s="16"/>
    </row>
    <row r="66" spans="3:11" x14ac:dyDescent="0.4">
      <c r="C66" s="16"/>
      <c r="E66" s="17"/>
      <c r="G66" s="16"/>
      <c r="I66" s="17"/>
      <c r="K66" s="16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9'!A1" display="'h19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2007年10月上旬航空旅客輸送実績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66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9" bestFit="1" customWidth="1"/>
    <col min="2" max="3" width="11.25" style="50" customWidth="1"/>
    <col min="4" max="5" width="11.25" style="19" customWidth="1"/>
    <col min="6" max="7" width="11.25" style="50" customWidth="1"/>
    <col min="8" max="9" width="11.25" style="19" customWidth="1"/>
    <col min="10" max="11" width="11.25" style="50" customWidth="1"/>
    <col min="12" max="12" width="11.25" style="19" customWidth="1"/>
    <col min="13" max="13" width="9" style="19" bestFit="1" customWidth="1"/>
    <col min="14" max="14" width="6.5" style="19" bestFit="1" customWidth="1"/>
    <col min="15" max="16384" width="15.75" style="19"/>
  </cols>
  <sheetData>
    <row r="1" spans="1:46" s="1" customFormat="1" ht="17.25" customHeight="1" x14ac:dyDescent="0.4">
      <c r="A1" s="266" t="str">
        <f>'h19'!A1</f>
        <v>平成19年度</v>
      </c>
      <c r="B1" s="267"/>
      <c r="C1" s="267"/>
      <c r="D1" s="267"/>
      <c r="E1" s="268" t="str">
        <f ca="1">RIGHT(CELL("filename",$A$1),LEN(CELL("filename",$A$1))-FIND("]",CELL("filename",$A$1)))</f>
        <v>10月(中旬)</v>
      </c>
      <c r="F1" s="269" t="s">
        <v>70</v>
      </c>
      <c r="G1" s="270"/>
      <c r="H1" s="270"/>
      <c r="I1" s="271"/>
      <c r="J1" s="270"/>
      <c r="K1" s="270"/>
      <c r="L1" s="271"/>
      <c r="M1" s="258"/>
      <c r="N1" s="258"/>
      <c r="O1" s="258"/>
      <c r="P1" s="258"/>
      <c r="Q1" s="258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</row>
    <row r="2" spans="1:46" x14ac:dyDescent="0.4">
      <c r="A2" s="240"/>
      <c r="B2" s="260" t="s">
        <v>89</v>
      </c>
      <c r="C2" s="261"/>
      <c r="D2" s="261"/>
      <c r="E2" s="262"/>
      <c r="F2" s="260" t="s">
        <v>175</v>
      </c>
      <c r="G2" s="261"/>
      <c r="H2" s="261"/>
      <c r="I2" s="262"/>
      <c r="J2" s="260" t="s">
        <v>174</v>
      </c>
      <c r="K2" s="261"/>
      <c r="L2" s="262"/>
    </row>
    <row r="3" spans="1:46" x14ac:dyDescent="0.4">
      <c r="A3" s="232"/>
      <c r="B3" s="235"/>
      <c r="C3" s="236"/>
      <c r="D3" s="236"/>
      <c r="E3" s="237"/>
      <c r="F3" s="235"/>
      <c r="G3" s="236"/>
      <c r="H3" s="236"/>
      <c r="I3" s="237"/>
      <c r="J3" s="235"/>
      <c r="K3" s="236"/>
      <c r="L3" s="237"/>
    </row>
    <row r="4" spans="1:46" x14ac:dyDescent="0.4">
      <c r="A4" s="232"/>
      <c r="B4" s="241" t="s">
        <v>119</v>
      </c>
      <c r="C4" s="241" t="s">
        <v>231</v>
      </c>
      <c r="D4" s="232" t="s">
        <v>88</v>
      </c>
      <c r="E4" s="232"/>
      <c r="F4" s="238" t="str">
        <f>+B4</f>
        <v>(07'10/11～20)</v>
      </c>
      <c r="G4" s="238" t="str">
        <f>+C4</f>
        <v>(06'10/11～20)</v>
      </c>
      <c r="H4" s="232" t="s">
        <v>88</v>
      </c>
      <c r="I4" s="232"/>
      <c r="J4" s="238" t="str">
        <f>+B4</f>
        <v>(07'10/11～20)</v>
      </c>
      <c r="K4" s="238" t="str">
        <f>+C4</f>
        <v>(06'10/11～20)</v>
      </c>
      <c r="L4" s="239" t="s">
        <v>86</v>
      </c>
    </row>
    <row r="5" spans="1:46" s="53" customFormat="1" x14ac:dyDescent="0.4">
      <c r="A5" s="232"/>
      <c r="B5" s="241"/>
      <c r="C5" s="241"/>
      <c r="D5" s="108" t="s">
        <v>87</v>
      </c>
      <c r="E5" s="108" t="s">
        <v>86</v>
      </c>
      <c r="F5" s="238"/>
      <c r="G5" s="238"/>
      <c r="H5" s="108" t="s">
        <v>87</v>
      </c>
      <c r="I5" s="108" t="s">
        <v>86</v>
      </c>
      <c r="J5" s="238"/>
      <c r="K5" s="238"/>
      <c r="L5" s="240"/>
    </row>
    <row r="6" spans="1:46" s="46" customFormat="1" x14ac:dyDescent="0.4">
      <c r="A6" s="55" t="s">
        <v>97</v>
      </c>
      <c r="B6" s="100">
        <f>+B7+B39+B61</f>
        <v>176385</v>
      </c>
      <c r="C6" s="100">
        <f>+C7+C39+C61</f>
        <v>171441</v>
      </c>
      <c r="D6" s="64">
        <f t="shared" ref="D6:D37" si="0">+B6/C6</f>
        <v>1.0288379092515794</v>
      </c>
      <c r="E6" s="65">
        <f t="shared" ref="E6:E37" si="1">+B6-C6</f>
        <v>4944</v>
      </c>
      <c r="F6" s="100">
        <f>+F7+F39+F61</f>
        <v>233264</v>
      </c>
      <c r="G6" s="100">
        <f>+G7+G39+G61</f>
        <v>236071</v>
      </c>
      <c r="H6" s="64">
        <f t="shared" ref="H6:H37" si="2">+F6/G6</f>
        <v>0.98810950942724862</v>
      </c>
      <c r="I6" s="65">
        <f t="shared" ref="I6:I37" si="3">+F6-G6</f>
        <v>-2807</v>
      </c>
      <c r="J6" s="64">
        <f t="shared" ref="J6:J37" si="4">+B6/F6</f>
        <v>0.75616040194800738</v>
      </c>
      <c r="K6" s="64">
        <f t="shared" ref="K6:K37" si="5">+C6/G6</f>
        <v>0.72622643187854496</v>
      </c>
      <c r="L6" s="78">
        <f t="shared" ref="L6:L37" si="6">+J6-K6</f>
        <v>2.9933970069462412E-2</v>
      </c>
    </row>
    <row r="7" spans="1:46" s="46" customFormat="1" x14ac:dyDescent="0.4">
      <c r="A7" s="55" t="s">
        <v>85</v>
      </c>
      <c r="B7" s="100">
        <f>+B8+B18+B36</f>
        <v>85162</v>
      </c>
      <c r="C7" s="100">
        <f>+C8+C18+C36</f>
        <v>84107</v>
      </c>
      <c r="D7" s="64">
        <f t="shared" si="0"/>
        <v>1.0125435457215215</v>
      </c>
      <c r="E7" s="65">
        <f t="shared" si="1"/>
        <v>1055</v>
      </c>
      <c r="F7" s="100">
        <f>+F8+F18+F36</f>
        <v>111810</v>
      </c>
      <c r="G7" s="100">
        <f>+G8+G18+G36</f>
        <v>115763</v>
      </c>
      <c r="H7" s="64">
        <f t="shared" si="2"/>
        <v>0.96585264721888686</v>
      </c>
      <c r="I7" s="65">
        <f t="shared" si="3"/>
        <v>-3953</v>
      </c>
      <c r="J7" s="64">
        <f t="shared" si="4"/>
        <v>0.76166711385385921</v>
      </c>
      <c r="K7" s="64">
        <f t="shared" si="5"/>
        <v>0.72654475091350434</v>
      </c>
      <c r="L7" s="78">
        <f t="shared" si="6"/>
        <v>3.5122362940354868E-2</v>
      </c>
    </row>
    <row r="8" spans="1:46" x14ac:dyDescent="0.4">
      <c r="A8" s="89" t="s">
        <v>92</v>
      </c>
      <c r="B8" s="106">
        <f>SUM(B9:B17)</f>
        <v>68069</v>
      </c>
      <c r="C8" s="106">
        <f>SUM(C9:C17)</f>
        <v>68432</v>
      </c>
      <c r="D8" s="76">
        <f t="shared" si="0"/>
        <v>0.9946954641103577</v>
      </c>
      <c r="E8" s="62">
        <f t="shared" si="1"/>
        <v>-363</v>
      </c>
      <c r="F8" s="106">
        <f>SUM(F9:F17)</f>
        <v>88840</v>
      </c>
      <c r="G8" s="106">
        <f>SUM(G9:G17)</f>
        <v>94526</v>
      </c>
      <c r="H8" s="76">
        <f t="shared" si="2"/>
        <v>0.93984723779700818</v>
      </c>
      <c r="I8" s="62">
        <f t="shared" si="3"/>
        <v>-5686</v>
      </c>
      <c r="J8" s="76">
        <f t="shared" si="4"/>
        <v>0.76619765871229173</v>
      </c>
      <c r="K8" s="76">
        <f t="shared" si="5"/>
        <v>0.72394896642193685</v>
      </c>
      <c r="L8" s="75">
        <f t="shared" si="6"/>
        <v>4.2248692290354883E-2</v>
      </c>
    </row>
    <row r="9" spans="1:46" x14ac:dyDescent="0.4">
      <c r="A9" s="26" t="s">
        <v>83</v>
      </c>
      <c r="B9" s="163">
        <v>41412</v>
      </c>
      <c r="C9" s="163">
        <v>41389</v>
      </c>
      <c r="D9" s="70">
        <f t="shared" si="0"/>
        <v>1.0005557032061658</v>
      </c>
      <c r="E9" s="71">
        <f t="shared" si="1"/>
        <v>23</v>
      </c>
      <c r="F9" s="163">
        <v>50378</v>
      </c>
      <c r="G9" s="163">
        <v>50778</v>
      </c>
      <c r="H9" s="70">
        <f t="shared" si="2"/>
        <v>0.99212257276773408</v>
      </c>
      <c r="I9" s="71">
        <f t="shared" si="3"/>
        <v>-400</v>
      </c>
      <c r="J9" s="70">
        <f t="shared" si="4"/>
        <v>0.82202548731589187</v>
      </c>
      <c r="K9" s="70">
        <f t="shared" si="5"/>
        <v>0.81509708929063773</v>
      </c>
      <c r="L9" s="69">
        <f t="shared" si="6"/>
        <v>6.9283980252541344E-3</v>
      </c>
    </row>
    <row r="10" spans="1:46" x14ac:dyDescent="0.4">
      <c r="A10" s="27" t="s">
        <v>84</v>
      </c>
      <c r="B10" s="163">
        <v>3800</v>
      </c>
      <c r="C10" s="163">
        <v>3377</v>
      </c>
      <c r="D10" s="72">
        <f t="shared" si="0"/>
        <v>1.1252591057151318</v>
      </c>
      <c r="E10" s="59">
        <f t="shared" si="1"/>
        <v>423</v>
      </c>
      <c r="F10" s="163">
        <v>5000</v>
      </c>
      <c r="G10" s="163">
        <v>3960</v>
      </c>
      <c r="H10" s="72">
        <f t="shared" si="2"/>
        <v>1.2626262626262625</v>
      </c>
      <c r="I10" s="59">
        <f t="shared" si="3"/>
        <v>1040</v>
      </c>
      <c r="J10" s="72">
        <f t="shared" si="4"/>
        <v>0.76</v>
      </c>
      <c r="K10" s="72">
        <f t="shared" si="5"/>
        <v>0.85277777777777775</v>
      </c>
      <c r="L10" s="77">
        <f t="shared" si="6"/>
        <v>-9.2777777777777737E-2</v>
      </c>
    </row>
    <row r="11" spans="1:46" x14ac:dyDescent="0.4">
      <c r="A11" s="27" t="s">
        <v>215</v>
      </c>
      <c r="B11" s="163">
        <v>6520</v>
      </c>
      <c r="C11" s="163">
        <v>3649</v>
      </c>
      <c r="D11" s="72">
        <f t="shared" si="0"/>
        <v>1.7867909016168813</v>
      </c>
      <c r="E11" s="59">
        <f t="shared" si="1"/>
        <v>2871</v>
      </c>
      <c r="F11" s="163">
        <v>11431</v>
      </c>
      <c r="G11" s="163">
        <v>4959</v>
      </c>
      <c r="H11" s="72">
        <f t="shared" si="2"/>
        <v>2.3051018350473886</v>
      </c>
      <c r="I11" s="59">
        <f t="shared" si="3"/>
        <v>6472</v>
      </c>
      <c r="J11" s="72">
        <f t="shared" si="4"/>
        <v>0.57037879450616746</v>
      </c>
      <c r="K11" s="72">
        <f t="shared" si="5"/>
        <v>0.7358338374672313</v>
      </c>
      <c r="L11" s="77">
        <f t="shared" si="6"/>
        <v>-0.16545504296106384</v>
      </c>
    </row>
    <row r="12" spans="1:46" x14ac:dyDescent="0.4">
      <c r="A12" s="27" t="s">
        <v>81</v>
      </c>
      <c r="B12" s="163">
        <v>6139</v>
      </c>
      <c r="C12" s="163">
        <v>6096</v>
      </c>
      <c r="D12" s="72">
        <f t="shared" si="0"/>
        <v>1.0070538057742782</v>
      </c>
      <c r="E12" s="59">
        <f t="shared" si="1"/>
        <v>43</v>
      </c>
      <c r="F12" s="163">
        <v>7280</v>
      </c>
      <c r="G12" s="163">
        <v>9280</v>
      </c>
      <c r="H12" s="72">
        <f t="shared" si="2"/>
        <v>0.78448275862068961</v>
      </c>
      <c r="I12" s="59">
        <f t="shared" si="3"/>
        <v>-2000</v>
      </c>
      <c r="J12" s="72">
        <f t="shared" si="4"/>
        <v>0.84326923076923077</v>
      </c>
      <c r="K12" s="72">
        <f t="shared" si="5"/>
        <v>0.65689655172413797</v>
      </c>
      <c r="L12" s="77">
        <f t="shared" si="6"/>
        <v>0.1863726790450928</v>
      </c>
    </row>
    <row r="13" spans="1:46" x14ac:dyDescent="0.4">
      <c r="A13" s="27" t="s">
        <v>82</v>
      </c>
      <c r="B13" s="163">
        <v>7040</v>
      </c>
      <c r="C13" s="163">
        <v>6922</v>
      </c>
      <c r="D13" s="72">
        <f t="shared" si="0"/>
        <v>1.0170470962149667</v>
      </c>
      <c r="E13" s="59">
        <f t="shared" si="1"/>
        <v>118</v>
      </c>
      <c r="F13" s="163">
        <v>10920</v>
      </c>
      <c r="G13" s="163">
        <v>10920</v>
      </c>
      <c r="H13" s="72">
        <f t="shared" si="2"/>
        <v>1</v>
      </c>
      <c r="I13" s="59">
        <f t="shared" si="3"/>
        <v>0</v>
      </c>
      <c r="J13" s="72">
        <f t="shared" si="4"/>
        <v>0.64468864468864473</v>
      </c>
      <c r="K13" s="72">
        <f t="shared" si="5"/>
        <v>0.63388278388278385</v>
      </c>
      <c r="L13" s="77">
        <f t="shared" si="6"/>
        <v>1.0805860805860878E-2</v>
      </c>
    </row>
    <row r="14" spans="1:46" x14ac:dyDescent="0.4">
      <c r="A14" s="27" t="s">
        <v>206</v>
      </c>
      <c r="B14" s="163">
        <v>883</v>
      </c>
      <c r="C14" s="163">
        <v>2782</v>
      </c>
      <c r="D14" s="72">
        <f t="shared" si="0"/>
        <v>0.31739755571531275</v>
      </c>
      <c r="E14" s="59">
        <f t="shared" si="1"/>
        <v>-1899</v>
      </c>
      <c r="F14" s="163">
        <v>983</v>
      </c>
      <c r="G14" s="163">
        <v>4259</v>
      </c>
      <c r="H14" s="72">
        <f t="shared" si="2"/>
        <v>0.23080535336933553</v>
      </c>
      <c r="I14" s="59">
        <f t="shared" si="3"/>
        <v>-3276</v>
      </c>
      <c r="J14" s="72">
        <f t="shared" si="4"/>
        <v>0.89827060020345884</v>
      </c>
      <c r="K14" s="72">
        <f t="shared" si="5"/>
        <v>0.65320497769429442</v>
      </c>
      <c r="L14" s="77">
        <f t="shared" si="6"/>
        <v>0.24506562250916442</v>
      </c>
    </row>
    <row r="15" spans="1:46" x14ac:dyDescent="0.4">
      <c r="A15" s="29" t="s">
        <v>205</v>
      </c>
      <c r="B15" s="163">
        <v>0</v>
      </c>
      <c r="C15" s="163">
        <v>0</v>
      </c>
      <c r="D15" s="72" t="e">
        <f t="shared" si="0"/>
        <v>#DIV/0!</v>
      </c>
      <c r="E15" s="73">
        <f t="shared" si="1"/>
        <v>0</v>
      </c>
      <c r="F15" s="163">
        <v>0</v>
      </c>
      <c r="G15" s="163">
        <v>0</v>
      </c>
      <c r="H15" s="70" t="e">
        <f t="shared" si="2"/>
        <v>#DIV/0!</v>
      </c>
      <c r="I15" s="71">
        <f t="shared" si="3"/>
        <v>0</v>
      </c>
      <c r="J15" s="72" t="e">
        <f t="shared" si="4"/>
        <v>#DIV/0!</v>
      </c>
      <c r="K15" s="72" t="e">
        <f t="shared" si="5"/>
        <v>#DIV/0!</v>
      </c>
      <c r="L15" s="143" t="e">
        <f t="shared" si="6"/>
        <v>#DIV/0!</v>
      </c>
    </row>
    <row r="16" spans="1:46" x14ac:dyDescent="0.4">
      <c r="A16" s="33" t="s">
        <v>149</v>
      </c>
      <c r="B16" s="163">
        <v>2275</v>
      </c>
      <c r="C16" s="163">
        <v>3467</v>
      </c>
      <c r="D16" s="72">
        <f t="shared" si="0"/>
        <v>0.65618690510527833</v>
      </c>
      <c r="E16" s="59">
        <f t="shared" si="1"/>
        <v>-1192</v>
      </c>
      <c r="F16" s="163">
        <v>2848</v>
      </c>
      <c r="G16" s="163">
        <v>7760</v>
      </c>
      <c r="H16" s="70">
        <f t="shared" si="2"/>
        <v>0.36701030927835049</v>
      </c>
      <c r="I16" s="71">
        <f t="shared" si="3"/>
        <v>-4912</v>
      </c>
      <c r="J16" s="74">
        <f t="shared" si="4"/>
        <v>0.7988061797752809</v>
      </c>
      <c r="K16" s="74">
        <f t="shared" si="5"/>
        <v>0.44677835051546394</v>
      </c>
      <c r="L16" s="66">
        <f t="shared" si="6"/>
        <v>0.35202782925981696</v>
      </c>
    </row>
    <row r="17" spans="1:12" x14ac:dyDescent="0.4">
      <c r="A17" s="22" t="s">
        <v>177</v>
      </c>
      <c r="B17" s="163">
        <v>0</v>
      </c>
      <c r="C17" s="163">
        <v>750</v>
      </c>
      <c r="D17" s="72">
        <f t="shared" si="0"/>
        <v>0</v>
      </c>
      <c r="E17" s="73">
        <f t="shared" si="1"/>
        <v>-750</v>
      </c>
      <c r="F17" s="163">
        <v>0</v>
      </c>
      <c r="G17" s="163">
        <v>2610</v>
      </c>
      <c r="H17" s="70">
        <f t="shared" si="2"/>
        <v>0</v>
      </c>
      <c r="I17" s="71">
        <f t="shared" si="3"/>
        <v>-2610</v>
      </c>
      <c r="J17" s="83" t="e">
        <f t="shared" si="4"/>
        <v>#DIV/0!</v>
      </c>
      <c r="K17" s="83">
        <f t="shared" si="5"/>
        <v>0.28735632183908044</v>
      </c>
      <c r="L17" s="82" t="e">
        <f t="shared" si="6"/>
        <v>#DIV/0!</v>
      </c>
    </row>
    <row r="18" spans="1:12" x14ac:dyDescent="0.4">
      <c r="A18" s="89" t="s">
        <v>91</v>
      </c>
      <c r="B18" s="106">
        <f>SUM(B19:B35)</f>
        <v>16373</v>
      </c>
      <c r="C18" s="106">
        <f>SUM(C19:C35)</f>
        <v>14974</v>
      </c>
      <c r="D18" s="76">
        <f t="shared" si="0"/>
        <v>1.0934286095899559</v>
      </c>
      <c r="E18" s="62">
        <f t="shared" si="1"/>
        <v>1399</v>
      </c>
      <c r="F18" s="106">
        <f>SUM(F19:F35)</f>
        <v>21690</v>
      </c>
      <c r="G18" s="106">
        <f>SUM(G19:G35)</f>
        <v>20067</v>
      </c>
      <c r="H18" s="76">
        <f t="shared" si="2"/>
        <v>1.0808790551651966</v>
      </c>
      <c r="I18" s="62">
        <f t="shared" si="3"/>
        <v>1623</v>
      </c>
      <c r="J18" s="76">
        <f t="shared" si="4"/>
        <v>0.75486399262332871</v>
      </c>
      <c r="K18" s="76">
        <f t="shared" si="5"/>
        <v>0.74620022923207252</v>
      </c>
      <c r="L18" s="75">
        <f t="shared" si="6"/>
        <v>8.6637633912561851E-3</v>
      </c>
    </row>
    <row r="19" spans="1:12" x14ac:dyDescent="0.4">
      <c r="A19" s="26" t="s">
        <v>168</v>
      </c>
      <c r="B19" s="163">
        <v>1182</v>
      </c>
      <c r="C19" s="163">
        <v>1122</v>
      </c>
      <c r="D19" s="70">
        <f t="shared" si="0"/>
        <v>1.053475935828877</v>
      </c>
      <c r="E19" s="71">
        <f t="shared" si="1"/>
        <v>60</v>
      </c>
      <c r="F19" s="163">
        <v>1500</v>
      </c>
      <c r="G19" s="158">
        <v>1500</v>
      </c>
      <c r="H19" s="70">
        <f t="shared" si="2"/>
        <v>1</v>
      </c>
      <c r="I19" s="71">
        <f t="shared" si="3"/>
        <v>0</v>
      </c>
      <c r="J19" s="70">
        <f t="shared" si="4"/>
        <v>0.78800000000000003</v>
      </c>
      <c r="K19" s="70">
        <f t="shared" si="5"/>
        <v>0.748</v>
      </c>
      <c r="L19" s="69">
        <f t="shared" si="6"/>
        <v>4.0000000000000036E-2</v>
      </c>
    </row>
    <row r="20" spans="1:12" x14ac:dyDescent="0.4">
      <c r="A20" s="27" t="s">
        <v>215</v>
      </c>
      <c r="B20" s="163">
        <v>1036</v>
      </c>
      <c r="C20" s="163">
        <v>1266</v>
      </c>
      <c r="D20" s="72">
        <f t="shared" si="0"/>
        <v>0.81832543443917849</v>
      </c>
      <c r="E20" s="59">
        <f t="shared" si="1"/>
        <v>-230</v>
      </c>
      <c r="F20" s="163">
        <v>1495</v>
      </c>
      <c r="G20" s="158">
        <v>1500</v>
      </c>
      <c r="H20" s="72">
        <f t="shared" si="2"/>
        <v>0.9966666666666667</v>
      </c>
      <c r="I20" s="59">
        <f t="shared" si="3"/>
        <v>-5</v>
      </c>
      <c r="J20" s="72">
        <f t="shared" si="4"/>
        <v>0.69297658862876255</v>
      </c>
      <c r="K20" s="72">
        <f t="shared" si="5"/>
        <v>0.84399999999999997</v>
      </c>
      <c r="L20" s="77">
        <f t="shared" si="6"/>
        <v>-0.15102341137123743</v>
      </c>
    </row>
    <row r="21" spans="1:12" x14ac:dyDescent="0.4">
      <c r="A21" s="27" t="s">
        <v>167</v>
      </c>
      <c r="B21" s="163">
        <v>1044</v>
      </c>
      <c r="C21" s="163">
        <v>1196</v>
      </c>
      <c r="D21" s="72">
        <f t="shared" si="0"/>
        <v>0.87290969899665549</v>
      </c>
      <c r="E21" s="59">
        <f t="shared" si="1"/>
        <v>-152</v>
      </c>
      <c r="F21" s="163">
        <v>1450</v>
      </c>
      <c r="G21" s="158">
        <v>1600</v>
      </c>
      <c r="H21" s="72">
        <f t="shared" si="2"/>
        <v>0.90625</v>
      </c>
      <c r="I21" s="59">
        <f t="shared" si="3"/>
        <v>-150</v>
      </c>
      <c r="J21" s="72">
        <f t="shared" si="4"/>
        <v>0.72</v>
      </c>
      <c r="K21" s="72">
        <f t="shared" si="5"/>
        <v>0.74750000000000005</v>
      </c>
      <c r="L21" s="77">
        <f t="shared" si="6"/>
        <v>-2.750000000000008E-2</v>
      </c>
    </row>
    <row r="22" spans="1:12" x14ac:dyDescent="0.4">
      <c r="A22" s="27" t="s">
        <v>166</v>
      </c>
      <c r="B22" s="163">
        <v>2589</v>
      </c>
      <c r="C22" s="163">
        <v>2461</v>
      </c>
      <c r="D22" s="72">
        <f t="shared" si="0"/>
        <v>1.0520113774888258</v>
      </c>
      <c r="E22" s="59">
        <f t="shared" si="1"/>
        <v>128</v>
      </c>
      <c r="F22" s="163">
        <v>3000</v>
      </c>
      <c r="G22" s="158">
        <v>3000</v>
      </c>
      <c r="H22" s="72">
        <f t="shared" si="2"/>
        <v>1</v>
      </c>
      <c r="I22" s="59">
        <f t="shared" si="3"/>
        <v>0</v>
      </c>
      <c r="J22" s="72">
        <f t="shared" si="4"/>
        <v>0.86299999999999999</v>
      </c>
      <c r="K22" s="72">
        <f t="shared" si="5"/>
        <v>0.82033333333333336</v>
      </c>
      <c r="L22" s="77">
        <f t="shared" si="6"/>
        <v>4.2666666666666631E-2</v>
      </c>
    </row>
    <row r="23" spans="1:12" x14ac:dyDescent="0.4">
      <c r="A23" s="27" t="s">
        <v>165</v>
      </c>
      <c r="B23" s="163">
        <v>1460</v>
      </c>
      <c r="C23" s="163">
        <v>1441</v>
      </c>
      <c r="D23" s="67">
        <f t="shared" si="0"/>
        <v>1.0131852879944483</v>
      </c>
      <c r="E23" s="58">
        <f t="shared" si="1"/>
        <v>19</v>
      </c>
      <c r="F23" s="163">
        <v>1500</v>
      </c>
      <c r="G23" s="158">
        <v>1500</v>
      </c>
      <c r="H23" s="67">
        <f t="shared" si="2"/>
        <v>1</v>
      </c>
      <c r="I23" s="58">
        <f t="shared" si="3"/>
        <v>0</v>
      </c>
      <c r="J23" s="67">
        <f t="shared" si="4"/>
        <v>0.97333333333333338</v>
      </c>
      <c r="K23" s="67">
        <f t="shared" si="5"/>
        <v>0.96066666666666667</v>
      </c>
      <c r="L23" s="66">
        <f t="shared" si="6"/>
        <v>1.2666666666666715E-2</v>
      </c>
    </row>
    <row r="24" spans="1:12" x14ac:dyDescent="0.4">
      <c r="A24" s="33" t="s">
        <v>164</v>
      </c>
      <c r="B24" s="163">
        <v>0</v>
      </c>
      <c r="C24" s="163">
        <v>0</v>
      </c>
      <c r="D24" s="72" t="e">
        <f t="shared" si="0"/>
        <v>#DIV/0!</v>
      </c>
      <c r="E24" s="59">
        <f t="shared" si="1"/>
        <v>0</v>
      </c>
      <c r="F24" s="163">
        <v>0</v>
      </c>
      <c r="G24" s="158">
        <v>0</v>
      </c>
      <c r="H24" s="72" t="e">
        <f t="shared" si="2"/>
        <v>#DIV/0!</v>
      </c>
      <c r="I24" s="59">
        <f t="shared" si="3"/>
        <v>0</v>
      </c>
      <c r="J24" s="72" t="e">
        <f t="shared" si="4"/>
        <v>#DIV/0!</v>
      </c>
      <c r="K24" s="72" t="e">
        <f t="shared" si="5"/>
        <v>#DIV/0!</v>
      </c>
      <c r="L24" s="77" t="e">
        <f t="shared" si="6"/>
        <v>#DIV/0!</v>
      </c>
    </row>
    <row r="25" spans="1:12" x14ac:dyDescent="0.4">
      <c r="A25" s="33" t="s">
        <v>216</v>
      </c>
      <c r="B25" s="163">
        <v>1398</v>
      </c>
      <c r="C25" s="163">
        <v>826</v>
      </c>
      <c r="D25" s="72">
        <f t="shared" si="0"/>
        <v>1.6924939467312348</v>
      </c>
      <c r="E25" s="59">
        <f t="shared" si="1"/>
        <v>572</v>
      </c>
      <c r="F25" s="163">
        <v>1500</v>
      </c>
      <c r="G25" s="158">
        <v>1500</v>
      </c>
      <c r="H25" s="72">
        <f t="shared" si="2"/>
        <v>1</v>
      </c>
      <c r="I25" s="59">
        <f t="shared" si="3"/>
        <v>0</v>
      </c>
      <c r="J25" s="72">
        <f t="shared" si="4"/>
        <v>0.93200000000000005</v>
      </c>
      <c r="K25" s="72">
        <f t="shared" si="5"/>
        <v>0.55066666666666664</v>
      </c>
      <c r="L25" s="77">
        <f t="shared" si="6"/>
        <v>0.38133333333333341</v>
      </c>
    </row>
    <row r="26" spans="1:12" x14ac:dyDescent="0.4">
      <c r="A26" s="27" t="s">
        <v>211</v>
      </c>
      <c r="B26" s="163">
        <v>875</v>
      </c>
      <c r="C26" s="163">
        <v>0</v>
      </c>
      <c r="D26" s="72" t="e">
        <f t="shared" si="0"/>
        <v>#DIV/0!</v>
      </c>
      <c r="E26" s="59">
        <f t="shared" si="1"/>
        <v>875</v>
      </c>
      <c r="F26" s="163">
        <v>1500</v>
      </c>
      <c r="G26" s="158">
        <v>0</v>
      </c>
      <c r="H26" s="72" t="e">
        <f t="shared" si="2"/>
        <v>#DIV/0!</v>
      </c>
      <c r="I26" s="59">
        <f t="shared" si="3"/>
        <v>1500</v>
      </c>
      <c r="J26" s="72">
        <f t="shared" si="4"/>
        <v>0.58333333333333337</v>
      </c>
      <c r="K26" s="72" t="e">
        <f t="shared" si="5"/>
        <v>#DIV/0!</v>
      </c>
      <c r="L26" s="77" t="e">
        <f t="shared" si="6"/>
        <v>#DIV/0!</v>
      </c>
    </row>
    <row r="27" spans="1:12" x14ac:dyDescent="0.4">
      <c r="A27" s="27" t="s">
        <v>191</v>
      </c>
      <c r="B27" s="163">
        <v>0</v>
      </c>
      <c r="C27" s="163">
        <v>1252</v>
      </c>
      <c r="D27" s="72">
        <f t="shared" si="0"/>
        <v>0</v>
      </c>
      <c r="E27" s="59">
        <f t="shared" si="1"/>
        <v>-1252</v>
      </c>
      <c r="F27" s="163">
        <v>0</v>
      </c>
      <c r="G27" s="158">
        <v>1500</v>
      </c>
      <c r="H27" s="72">
        <f t="shared" si="2"/>
        <v>0</v>
      </c>
      <c r="I27" s="59">
        <f t="shared" si="3"/>
        <v>-1500</v>
      </c>
      <c r="J27" s="72" t="e">
        <f t="shared" si="4"/>
        <v>#DIV/0!</v>
      </c>
      <c r="K27" s="72">
        <f t="shared" si="5"/>
        <v>0.83466666666666667</v>
      </c>
      <c r="L27" s="77" t="e">
        <f t="shared" si="6"/>
        <v>#DIV/0!</v>
      </c>
    </row>
    <row r="28" spans="1:12" x14ac:dyDescent="0.4">
      <c r="A28" s="27" t="s">
        <v>161</v>
      </c>
      <c r="B28" s="163">
        <v>535</v>
      </c>
      <c r="C28" s="163">
        <v>573</v>
      </c>
      <c r="D28" s="67">
        <f t="shared" si="0"/>
        <v>0.93368237347294936</v>
      </c>
      <c r="E28" s="58">
        <f t="shared" si="1"/>
        <v>-38</v>
      </c>
      <c r="F28" s="163">
        <v>900</v>
      </c>
      <c r="G28" s="158">
        <v>917</v>
      </c>
      <c r="H28" s="67">
        <f t="shared" si="2"/>
        <v>0.98146128680479827</v>
      </c>
      <c r="I28" s="58">
        <f t="shared" si="3"/>
        <v>-17</v>
      </c>
      <c r="J28" s="67">
        <f t="shared" si="4"/>
        <v>0.59444444444444444</v>
      </c>
      <c r="K28" s="67">
        <f t="shared" si="5"/>
        <v>0.62486368593238817</v>
      </c>
      <c r="L28" s="66">
        <f t="shared" si="6"/>
        <v>-3.0419241487943727E-2</v>
      </c>
    </row>
    <row r="29" spans="1:12" x14ac:dyDescent="0.4">
      <c r="A29" s="33" t="s">
        <v>160</v>
      </c>
      <c r="B29" s="163">
        <v>299</v>
      </c>
      <c r="C29" s="163">
        <v>337</v>
      </c>
      <c r="D29" s="72">
        <f t="shared" si="0"/>
        <v>0.88724035608308605</v>
      </c>
      <c r="E29" s="59">
        <f t="shared" si="1"/>
        <v>-38</v>
      </c>
      <c r="F29" s="163">
        <v>750</v>
      </c>
      <c r="G29" s="158">
        <v>600</v>
      </c>
      <c r="H29" s="72">
        <f t="shared" si="2"/>
        <v>1.25</v>
      </c>
      <c r="I29" s="59">
        <f t="shared" si="3"/>
        <v>150</v>
      </c>
      <c r="J29" s="72">
        <f t="shared" si="4"/>
        <v>0.39866666666666667</v>
      </c>
      <c r="K29" s="72">
        <f t="shared" si="5"/>
        <v>0.56166666666666665</v>
      </c>
      <c r="L29" s="77">
        <f t="shared" si="6"/>
        <v>-0.16299999999999998</v>
      </c>
    </row>
    <row r="30" spans="1:12" x14ac:dyDescent="0.4">
      <c r="A30" s="27" t="s">
        <v>159</v>
      </c>
      <c r="B30" s="163">
        <v>1099</v>
      </c>
      <c r="C30" s="163">
        <v>1134</v>
      </c>
      <c r="D30" s="72">
        <f t="shared" si="0"/>
        <v>0.96913580246913578</v>
      </c>
      <c r="E30" s="59">
        <f t="shared" si="1"/>
        <v>-35</v>
      </c>
      <c r="F30" s="163">
        <v>1495</v>
      </c>
      <c r="G30" s="158">
        <v>1500</v>
      </c>
      <c r="H30" s="72">
        <f t="shared" si="2"/>
        <v>0.9966666666666667</v>
      </c>
      <c r="I30" s="59">
        <f t="shared" si="3"/>
        <v>-5</v>
      </c>
      <c r="J30" s="72">
        <f t="shared" si="4"/>
        <v>0.73511705685618733</v>
      </c>
      <c r="K30" s="72">
        <f t="shared" si="5"/>
        <v>0.75600000000000001</v>
      </c>
      <c r="L30" s="77">
        <f t="shared" si="6"/>
        <v>-2.0882943143812671E-2</v>
      </c>
    </row>
    <row r="31" spans="1:12" x14ac:dyDescent="0.4">
      <c r="A31" s="33" t="s">
        <v>158</v>
      </c>
      <c r="B31" s="163">
        <v>1099</v>
      </c>
      <c r="C31" s="163">
        <v>961</v>
      </c>
      <c r="D31" s="67">
        <f t="shared" si="0"/>
        <v>1.1436004162330906</v>
      </c>
      <c r="E31" s="58">
        <f t="shared" si="1"/>
        <v>138</v>
      </c>
      <c r="F31" s="163">
        <v>1500</v>
      </c>
      <c r="G31" s="158">
        <v>1500</v>
      </c>
      <c r="H31" s="67">
        <f t="shared" si="2"/>
        <v>1</v>
      </c>
      <c r="I31" s="58">
        <f t="shared" si="3"/>
        <v>0</v>
      </c>
      <c r="J31" s="67">
        <f t="shared" si="4"/>
        <v>0.73266666666666669</v>
      </c>
      <c r="K31" s="67">
        <f t="shared" si="5"/>
        <v>0.64066666666666672</v>
      </c>
      <c r="L31" s="66">
        <f t="shared" si="6"/>
        <v>9.1999999999999971E-2</v>
      </c>
    </row>
    <row r="32" spans="1:12" x14ac:dyDescent="0.4">
      <c r="A32" s="33" t="s">
        <v>157</v>
      </c>
      <c r="B32" s="163">
        <v>1620</v>
      </c>
      <c r="C32" s="163">
        <v>1409</v>
      </c>
      <c r="D32" s="67">
        <f t="shared" si="0"/>
        <v>1.1497515968772178</v>
      </c>
      <c r="E32" s="58">
        <f t="shared" si="1"/>
        <v>211</v>
      </c>
      <c r="F32" s="163">
        <v>1950</v>
      </c>
      <c r="G32" s="158">
        <v>1950</v>
      </c>
      <c r="H32" s="67">
        <f t="shared" si="2"/>
        <v>1</v>
      </c>
      <c r="I32" s="58">
        <f t="shared" si="3"/>
        <v>0</v>
      </c>
      <c r="J32" s="67">
        <f t="shared" si="4"/>
        <v>0.83076923076923082</v>
      </c>
      <c r="K32" s="67">
        <f t="shared" si="5"/>
        <v>0.72256410256410253</v>
      </c>
      <c r="L32" s="66">
        <f t="shared" si="6"/>
        <v>0.10820512820512829</v>
      </c>
    </row>
    <row r="33" spans="1:12" x14ac:dyDescent="0.4">
      <c r="A33" s="27" t="s">
        <v>156</v>
      </c>
      <c r="B33" s="163">
        <v>0</v>
      </c>
      <c r="C33" s="163">
        <v>0</v>
      </c>
      <c r="D33" s="72" t="e">
        <f t="shared" si="0"/>
        <v>#DIV/0!</v>
      </c>
      <c r="E33" s="59">
        <f t="shared" si="1"/>
        <v>0</v>
      </c>
      <c r="F33" s="163">
        <v>0</v>
      </c>
      <c r="G33" s="158">
        <v>0</v>
      </c>
      <c r="H33" s="72" t="e">
        <f t="shared" si="2"/>
        <v>#DIV/0!</v>
      </c>
      <c r="I33" s="59">
        <f t="shared" si="3"/>
        <v>0</v>
      </c>
      <c r="J33" s="72" t="e">
        <f t="shared" si="4"/>
        <v>#DIV/0!</v>
      </c>
      <c r="K33" s="72" t="e">
        <f t="shared" si="5"/>
        <v>#DIV/0!</v>
      </c>
      <c r="L33" s="77" t="e">
        <f t="shared" si="6"/>
        <v>#DIV/0!</v>
      </c>
    </row>
    <row r="34" spans="1:12" x14ac:dyDescent="0.4">
      <c r="A34" s="29" t="s">
        <v>155</v>
      </c>
      <c r="B34" s="163">
        <v>1328</v>
      </c>
      <c r="C34" s="163">
        <v>996</v>
      </c>
      <c r="D34" s="72">
        <f t="shared" si="0"/>
        <v>1.3333333333333333</v>
      </c>
      <c r="E34" s="59">
        <f t="shared" si="1"/>
        <v>332</v>
      </c>
      <c r="F34" s="163">
        <v>1650</v>
      </c>
      <c r="G34" s="163">
        <v>1500</v>
      </c>
      <c r="H34" s="72">
        <f t="shared" si="2"/>
        <v>1.1000000000000001</v>
      </c>
      <c r="I34" s="59">
        <f t="shared" si="3"/>
        <v>150</v>
      </c>
      <c r="J34" s="72">
        <f t="shared" si="4"/>
        <v>0.80484848484848481</v>
      </c>
      <c r="K34" s="72">
        <f t="shared" si="5"/>
        <v>0.66400000000000003</v>
      </c>
      <c r="L34" s="77">
        <f t="shared" si="6"/>
        <v>0.14084848484848478</v>
      </c>
    </row>
    <row r="35" spans="1:12" x14ac:dyDescent="0.4">
      <c r="A35" s="22" t="s">
        <v>210</v>
      </c>
      <c r="B35" s="163">
        <v>809</v>
      </c>
      <c r="C35" s="163">
        <v>0</v>
      </c>
      <c r="D35" s="72" t="e">
        <f t="shared" si="0"/>
        <v>#DIV/0!</v>
      </c>
      <c r="E35" s="59">
        <f t="shared" si="1"/>
        <v>809</v>
      </c>
      <c r="F35" s="163">
        <v>1500</v>
      </c>
      <c r="G35" s="158">
        <v>0</v>
      </c>
      <c r="H35" s="72" t="e">
        <f t="shared" si="2"/>
        <v>#DIV/0!</v>
      </c>
      <c r="I35" s="59">
        <f t="shared" si="3"/>
        <v>1500</v>
      </c>
      <c r="J35" s="72">
        <f t="shared" si="4"/>
        <v>0.53933333333333333</v>
      </c>
      <c r="K35" s="72" t="e">
        <f t="shared" si="5"/>
        <v>#DIV/0!</v>
      </c>
      <c r="L35" s="77" t="e">
        <f t="shared" si="6"/>
        <v>#DIV/0!</v>
      </c>
    </row>
    <row r="36" spans="1:12" x14ac:dyDescent="0.4">
      <c r="A36" s="89" t="s">
        <v>90</v>
      </c>
      <c r="B36" s="106">
        <f>SUM(B37:B38)</f>
        <v>720</v>
      </c>
      <c r="C36" s="106">
        <f>SUM(C37:C38)</f>
        <v>701</v>
      </c>
      <c r="D36" s="76">
        <f t="shared" si="0"/>
        <v>1.0271041369472182</v>
      </c>
      <c r="E36" s="62">
        <f t="shared" si="1"/>
        <v>19</v>
      </c>
      <c r="F36" s="106">
        <f>SUM(F37:F38)</f>
        <v>1280</v>
      </c>
      <c r="G36" s="106">
        <f>SUM(G37:G38)</f>
        <v>1170</v>
      </c>
      <c r="H36" s="76">
        <f t="shared" si="2"/>
        <v>1.0940170940170941</v>
      </c>
      <c r="I36" s="62">
        <f t="shared" si="3"/>
        <v>110</v>
      </c>
      <c r="J36" s="76">
        <f t="shared" si="4"/>
        <v>0.5625</v>
      </c>
      <c r="K36" s="76">
        <f t="shared" si="5"/>
        <v>0.59914529914529913</v>
      </c>
      <c r="L36" s="75">
        <f t="shared" si="6"/>
        <v>-3.6645299145299126E-2</v>
      </c>
    </row>
    <row r="37" spans="1:12" x14ac:dyDescent="0.4">
      <c r="A37" s="26" t="s">
        <v>154</v>
      </c>
      <c r="B37" s="163">
        <v>468</v>
      </c>
      <c r="C37" s="163">
        <v>446</v>
      </c>
      <c r="D37" s="70">
        <f t="shared" si="0"/>
        <v>1.0493273542600896</v>
      </c>
      <c r="E37" s="71">
        <f t="shared" si="1"/>
        <v>22</v>
      </c>
      <c r="F37" s="163">
        <v>890</v>
      </c>
      <c r="G37" s="163">
        <v>780</v>
      </c>
      <c r="H37" s="70">
        <f t="shared" si="2"/>
        <v>1.141025641025641</v>
      </c>
      <c r="I37" s="71">
        <f t="shared" si="3"/>
        <v>110</v>
      </c>
      <c r="J37" s="70">
        <f t="shared" si="4"/>
        <v>0.52584269662921346</v>
      </c>
      <c r="K37" s="70">
        <f t="shared" si="5"/>
        <v>0.57179487179487176</v>
      </c>
      <c r="L37" s="69">
        <f t="shared" si="6"/>
        <v>-4.5952175165658304E-2</v>
      </c>
    </row>
    <row r="38" spans="1:12" x14ac:dyDescent="0.4">
      <c r="A38" s="27" t="s">
        <v>153</v>
      </c>
      <c r="B38" s="163">
        <v>252</v>
      </c>
      <c r="C38" s="163">
        <v>255</v>
      </c>
      <c r="D38" s="72">
        <f t="shared" ref="D38:D60" si="7">+B38/C38</f>
        <v>0.9882352941176471</v>
      </c>
      <c r="E38" s="59">
        <f t="shared" ref="E38:E60" si="8">+B38-C38</f>
        <v>-3</v>
      </c>
      <c r="F38" s="163">
        <v>390</v>
      </c>
      <c r="G38" s="163">
        <v>390</v>
      </c>
      <c r="H38" s="72">
        <f t="shared" ref="H38:H60" si="9">+F38/G38</f>
        <v>1</v>
      </c>
      <c r="I38" s="59">
        <f t="shared" ref="I38:I60" si="10">+F38-G38</f>
        <v>0</v>
      </c>
      <c r="J38" s="72">
        <f t="shared" ref="J38:J60" si="11">+B38/F38</f>
        <v>0.64615384615384619</v>
      </c>
      <c r="K38" s="72">
        <f t="shared" ref="K38:K60" si="12">+C38/G38</f>
        <v>0.65384615384615385</v>
      </c>
      <c r="L38" s="77">
        <f t="shared" ref="L38:L60" si="13">+J38-K38</f>
        <v>-7.692307692307665E-3</v>
      </c>
    </row>
    <row r="39" spans="1:12" s="46" customFormat="1" x14ac:dyDescent="0.4">
      <c r="A39" s="55" t="s">
        <v>96</v>
      </c>
      <c r="B39" s="100">
        <f>SUM(B40:B60)</f>
        <v>91223</v>
      </c>
      <c r="C39" s="100">
        <f>SUM(C40:C60)</f>
        <v>87334</v>
      </c>
      <c r="D39" s="64">
        <f t="shared" si="7"/>
        <v>1.0445301944259968</v>
      </c>
      <c r="E39" s="65">
        <f t="shared" si="8"/>
        <v>3889</v>
      </c>
      <c r="F39" s="100">
        <f>SUM(F40:F60)</f>
        <v>121454</v>
      </c>
      <c r="G39" s="100">
        <f>SUM(G40:G60)</f>
        <v>120308</v>
      </c>
      <c r="H39" s="64">
        <f t="shared" si="9"/>
        <v>1.0095255510855472</v>
      </c>
      <c r="I39" s="65">
        <f t="shared" si="10"/>
        <v>1146</v>
      </c>
      <c r="J39" s="64">
        <f t="shared" si="11"/>
        <v>0.75109094801323961</v>
      </c>
      <c r="K39" s="64">
        <f t="shared" si="12"/>
        <v>0.72592013831166669</v>
      </c>
      <c r="L39" s="78">
        <f t="shared" si="13"/>
        <v>2.5170809701572927E-2</v>
      </c>
    </row>
    <row r="40" spans="1:12" x14ac:dyDescent="0.4">
      <c r="A40" s="27" t="s">
        <v>83</v>
      </c>
      <c r="B40" s="98">
        <f>'[6]10月動向(20)'!B39-'10月(上旬)'!B40</f>
        <v>38105</v>
      </c>
      <c r="C40" s="98">
        <f>'[6]10月動向(20)'!C39-'10月(上旬)'!C40</f>
        <v>35297</v>
      </c>
      <c r="D40" s="97">
        <f t="shared" si="7"/>
        <v>1.0795535031305776</v>
      </c>
      <c r="E40" s="58">
        <f t="shared" si="8"/>
        <v>2808</v>
      </c>
      <c r="F40" s="98">
        <f>'[6]10月動向(20)'!F39-'10月(上旬)'!F40</f>
        <v>44180</v>
      </c>
      <c r="G40" s="98">
        <f>'[6]10月動向(20)'!G39-'10月(上旬)'!G40</f>
        <v>42772</v>
      </c>
      <c r="H40" s="67">
        <f t="shared" si="9"/>
        <v>1.0329187318806696</v>
      </c>
      <c r="I40" s="58">
        <f t="shared" si="10"/>
        <v>1408</v>
      </c>
      <c r="J40" s="67">
        <f t="shared" si="11"/>
        <v>0.86249434133091896</v>
      </c>
      <c r="K40" s="67">
        <f t="shared" si="12"/>
        <v>0.82523613578976895</v>
      </c>
      <c r="L40" s="66">
        <f t="shared" si="13"/>
        <v>3.7258205541150002E-2</v>
      </c>
    </row>
    <row r="41" spans="1:12" x14ac:dyDescent="0.4">
      <c r="A41" s="27" t="s">
        <v>176</v>
      </c>
      <c r="B41" s="101">
        <f>'[6]10月動向(20)'!B40-'10月(上旬)'!B41</f>
        <v>1203</v>
      </c>
      <c r="C41" s="101">
        <f>'[6]10月動向(20)'!C40-'10月(上旬)'!C41</f>
        <v>0</v>
      </c>
      <c r="D41" s="72" t="e">
        <f t="shared" si="7"/>
        <v>#DIV/0!</v>
      </c>
      <c r="E41" s="59">
        <f t="shared" si="8"/>
        <v>1203</v>
      </c>
      <c r="F41" s="135">
        <f>'[6]10月動向(20)'!F40-'10月(上旬)'!F41</f>
        <v>2148</v>
      </c>
      <c r="G41" s="101">
        <f>'[6]10月動向(20)'!G40-'10月(上旬)'!G41</f>
        <v>0</v>
      </c>
      <c r="H41" s="72" t="e">
        <f t="shared" si="9"/>
        <v>#DIV/0!</v>
      </c>
      <c r="I41" s="59">
        <f t="shared" si="10"/>
        <v>2148</v>
      </c>
      <c r="J41" s="72">
        <f t="shared" si="11"/>
        <v>0.56005586592178769</v>
      </c>
      <c r="K41" s="72" t="e">
        <f t="shared" si="12"/>
        <v>#DIV/0!</v>
      </c>
      <c r="L41" s="77" t="e">
        <f t="shared" si="13"/>
        <v>#DIV/0!</v>
      </c>
    </row>
    <row r="42" spans="1:12" x14ac:dyDescent="0.4">
      <c r="A42" s="27" t="s">
        <v>151</v>
      </c>
      <c r="B42" s="101">
        <f>'[6]10月動向(20)'!B41-'10月(上旬)'!B42</f>
        <v>3213</v>
      </c>
      <c r="C42" s="101">
        <f>'[6]10月動向(20)'!C41-'10月(上旬)'!C42</f>
        <v>4272</v>
      </c>
      <c r="D42" s="72">
        <f t="shared" si="7"/>
        <v>0.7521067415730337</v>
      </c>
      <c r="E42" s="59">
        <f t="shared" si="8"/>
        <v>-1059</v>
      </c>
      <c r="F42" s="135">
        <f>'[6]10月動向(20)'!F41-'10月(上旬)'!F42</f>
        <v>4150</v>
      </c>
      <c r="G42" s="101">
        <f>'[6]10月動向(20)'!G41-'10月(上旬)'!G42</f>
        <v>5240</v>
      </c>
      <c r="H42" s="141">
        <f t="shared" si="9"/>
        <v>0.7919847328244275</v>
      </c>
      <c r="I42" s="59">
        <f t="shared" si="10"/>
        <v>-1090</v>
      </c>
      <c r="J42" s="72">
        <f t="shared" si="11"/>
        <v>0.7742168674698795</v>
      </c>
      <c r="K42" s="72">
        <f t="shared" si="12"/>
        <v>0.81526717557251904</v>
      </c>
      <c r="L42" s="77">
        <f t="shared" si="13"/>
        <v>-4.1050308102639543E-2</v>
      </c>
    </row>
    <row r="43" spans="1:12" x14ac:dyDescent="0.4">
      <c r="A43" s="33" t="s">
        <v>215</v>
      </c>
      <c r="B43" s="101">
        <f>'[6]10月動向(20)'!B42-'10月(上旬)'!B43</f>
        <v>7230</v>
      </c>
      <c r="C43" s="101">
        <f>'[6]10月動向(20)'!C42-'10月(上旬)'!C43</f>
        <v>7542</v>
      </c>
      <c r="D43" s="140">
        <f t="shared" si="7"/>
        <v>0.95863166268894195</v>
      </c>
      <c r="E43" s="79">
        <f t="shared" si="8"/>
        <v>-312</v>
      </c>
      <c r="F43" s="101">
        <f>'[6]10月動向(20)'!F42-'10月(上旬)'!F43</f>
        <v>12350</v>
      </c>
      <c r="G43" s="101">
        <f>'[6]10月動向(20)'!G42-'10月(上旬)'!G43</f>
        <v>10945</v>
      </c>
      <c r="H43" s="141">
        <f t="shared" si="9"/>
        <v>1.1283691183188671</v>
      </c>
      <c r="I43" s="59">
        <f t="shared" si="10"/>
        <v>1405</v>
      </c>
      <c r="J43" s="72">
        <f t="shared" si="11"/>
        <v>0.58542510121457492</v>
      </c>
      <c r="K43" s="72">
        <f t="shared" si="12"/>
        <v>0.68908177249885794</v>
      </c>
      <c r="L43" s="77">
        <f t="shared" si="13"/>
        <v>-0.10365667128428302</v>
      </c>
    </row>
    <row r="44" spans="1:12" x14ac:dyDescent="0.4">
      <c r="A44" s="33" t="s">
        <v>149</v>
      </c>
      <c r="B44" s="101">
        <f>'[6]10月動向(20)'!B43-'10月(上旬)'!B44</f>
        <v>5121</v>
      </c>
      <c r="C44" s="101">
        <f>'[6]10月動向(20)'!C43-'10月(上旬)'!C44</f>
        <v>3106</v>
      </c>
      <c r="D44" s="140">
        <f t="shared" si="7"/>
        <v>1.6487443657437217</v>
      </c>
      <c r="E44" s="79">
        <f t="shared" si="8"/>
        <v>2015</v>
      </c>
      <c r="F44" s="101">
        <f>'[6]10月動向(20)'!F43-'10月(上旬)'!F44</f>
        <v>7240</v>
      </c>
      <c r="G44" s="101">
        <f>'[6]10月動向(20)'!G43-'10月(上旬)'!G44</f>
        <v>7014</v>
      </c>
      <c r="H44" s="141">
        <f t="shared" si="9"/>
        <v>1.0322212717422299</v>
      </c>
      <c r="I44" s="59">
        <f t="shared" si="10"/>
        <v>226</v>
      </c>
      <c r="J44" s="72">
        <f t="shared" si="11"/>
        <v>0.70732044198895028</v>
      </c>
      <c r="K44" s="72">
        <f t="shared" si="12"/>
        <v>0.44282862845737098</v>
      </c>
      <c r="L44" s="77">
        <f t="shared" si="13"/>
        <v>0.2644918135315793</v>
      </c>
    </row>
    <row r="45" spans="1:12" x14ac:dyDescent="0.4">
      <c r="A45" s="27" t="s">
        <v>81</v>
      </c>
      <c r="B45" s="101">
        <f>'[6]10月動向(20)'!B44-'10月(上旬)'!B45</f>
        <v>15200</v>
      </c>
      <c r="C45" s="101">
        <f>'[6]10月動向(20)'!C44-'10月(上旬)'!C45</f>
        <v>11791</v>
      </c>
      <c r="D45" s="140">
        <f t="shared" si="7"/>
        <v>1.2891188194385548</v>
      </c>
      <c r="E45" s="79">
        <f t="shared" si="8"/>
        <v>3409</v>
      </c>
      <c r="F45" s="105">
        <f>'[6]10月動向(20)'!F44-'10月(上旬)'!F45</f>
        <v>20676</v>
      </c>
      <c r="G45" s="105">
        <f>'[6]10月動向(20)'!G44-'10月(上旬)'!G45</f>
        <v>17829</v>
      </c>
      <c r="H45" s="141">
        <f t="shared" si="9"/>
        <v>1.159683661450446</v>
      </c>
      <c r="I45" s="59">
        <f t="shared" si="10"/>
        <v>2847</v>
      </c>
      <c r="J45" s="72">
        <f t="shared" si="11"/>
        <v>0.73515186689881984</v>
      </c>
      <c r="K45" s="72">
        <f t="shared" si="12"/>
        <v>0.66133826911212068</v>
      </c>
      <c r="L45" s="77">
        <f t="shared" si="13"/>
        <v>7.3813597786699159E-2</v>
      </c>
    </row>
    <row r="46" spans="1:12" x14ac:dyDescent="0.4">
      <c r="A46" s="27" t="s">
        <v>82</v>
      </c>
      <c r="B46" s="101">
        <f>'[6]10月動向(20)'!B45-'10月(上旬)'!B46</f>
        <v>8834</v>
      </c>
      <c r="C46" s="101">
        <f>'[6]10月動向(20)'!C45-'10月(上旬)'!C46</f>
        <v>7420</v>
      </c>
      <c r="D46" s="140">
        <f t="shared" si="7"/>
        <v>1.1905660377358491</v>
      </c>
      <c r="E46" s="58">
        <f t="shared" si="8"/>
        <v>1414</v>
      </c>
      <c r="F46" s="135">
        <f>'[6]10月動向(20)'!F45-'10月(上旬)'!F46</f>
        <v>11090</v>
      </c>
      <c r="G46" s="101">
        <f>'[6]10月動向(20)'!G45-'10月(上旬)'!G46</f>
        <v>9126</v>
      </c>
      <c r="H46" s="141">
        <f t="shared" si="9"/>
        <v>1.2152092921323689</v>
      </c>
      <c r="I46" s="59">
        <f t="shared" si="10"/>
        <v>1964</v>
      </c>
      <c r="J46" s="72">
        <f t="shared" si="11"/>
        <v>0.79657348963029762</v>
      </c>
      <c r="K46" s="72">
        <f t="shared" si="12"/>
        <v>0.81306158229235148</v>
      </c>
      <c r="L46" s="77">
        <f t="shared" si="13"/>
        <v>-1.6488092662053866E-2</v>
      </c>
    </row>
    <row r="47" spans="1:12" x14ac:dyDescent="0.4">
      <c r="A47" s="27" t="s">
        <v>80</v>
      </c>
      <c r="B47" s="101">
        <f>'[6]10月動向(20)'!B46-'10月(上旬)'!B47</f>
        <v>1838</v>
      </c>
      <c r="C47" s="101">
        <f>'[6]10月動向(20)'!C46-'10月(上旬)'!C47</f>
        <v>1697</v>
      </c>
      <c r="D47" s="140">
        <f t="shared" si="7"/>
        <v>1.0830878020035357</v>
      </c>
      <c r="E47" s="58">
        <f t="shared" si="8"/>
        <v>141</v>
      </c>
      <c r="F47" s="137">
        <f>'[6]10月動向(20)'!F46-'10月(上旬)'!F47</f>
        <v>2790</v>
      </c>
      <c r="G47" s="136">
        <f>'[6]10月動向(20)'!G46-'10月(上旬)'!G47</f>
        <v>2790</v>
      </c>
      <c r="H47" s="138">
        <f t="shared" si="9"/>
        <v>1</v>
      </c>
      <c r="I47" s="59">
        <f t="shared" si="10"/>
        <v>0</v>
      </c>
      <c r="J47" s="72">
        <f t="shared" si="11"/>
        <v>0.65878136200716841</v>
      </c>
      <c r="K47" s="72">
        <f t="shared" si="12"/>
        <v>0.60824372759856626</v>
      </c>
      <c r="L47" s="77">
        <f t="shared" si="13"/>
        <v>5.053763440860215E-2</v>
      </c>
    </row>
    <row r="48" spans="1:12" x14ac:dyDescent="0.4">
      <c r="A48" s="27" t="s">
        <v>148</v>
      </c>
      <c r="B48" s="101">
        <f>'[6]10月動向(20)'!B47-'10月(上旬)'!B48</f>
        <v>1074</v>
      </c>
      <c r="C48" s="101">
        <f>'[6]10月動向(20)'!C47-'10月(上旬)'!C48</f>
        <v>1335</v>
      </c>
      <c r="D48" s="140">
        <f t="shared" si="7"/>
        <v>0.80449438202247192</v>
      </c>
      <c r="E48" s="58">
        <f t="shared" si="8"/>
        <v>-261</v>
      </c>
      <c r="F48" s="135">
        <f>'[6]10月動向(20)'!F47-'10月(上旬)'!F48</f>
        <v>1660</v>
      </c>
      <c r="G48" s="101">
        <f>'[6]10月動向(20)'!G47-'10月(上旬)'!G48</f>
        <v>1660</v>
      </c>
      <c r="H48" s="142">
        <f t="shared" si="9"/>
        <v>1</v>
      </c>
      <c r="I48" s="59">
        <f t="shared" si="10"/>
        <v>0</v>
      </c>
      <c r="J48" s="72">
        <f t="shared" si="11"/>
        <v>0.6469879518072289</v>
      </c>
      <c r="K48" s="72">
        <f t="shared" si="12"/>
        <v>0.80421686746987953</v>
      </c>
      <c r="L48" s="77">
        <f t="shared" si="13"/>
        <v>-0.15722891566265063</v>
      </c>
    </row>
    <row r="49" spans="1:12" x14ac:dyDescent="0.4">
      <c r="A49" s="27" t="s">
        <v>79</v>
      </c>
      <c r="B49" s="101">
        <f>'[6]10月動向(20)'!B48-'10月(上旬)'!B49</f>
        <v>2411</v>
      </c>
      <c r="C49" s="101">
        <f>'[6]10月動向(20)'!C48-'10月(上旬)'!C49</f>
        <v>2260</v>
      </c>
      <c r="D49" s="140">
        <f t="shared" si="7"/>
        <v>1.0668141592920355</v>
      </c>
      <c r="E49" s="58">
        <f t="shared" si="8"/>
        <v>151</v>
      </c>
      <c r="F49" s="135">
        <f>'[6]10月動向(20)'!F48-'10月(上旬)'!F49</f>
        <v>2790</v>
      </c>
      <c r="G49" s="101">
        <f>'[6]10月動向(20)'!G48-'10月(上旬)'!G49</f>
        <v>2790</v>
      </c>
      <c r="H49" s="141">
        <f t="shared" si="9"/>
        <v>1</v>
      </c>
      <c r="I49" s="59">
        <f t="shared" si="10"/>
        <v>0</v>
      </c>
      <c r="J49" s="72">
        <f t="shared" si="11"/>
        <v>0.86415770609318998</v>
      </c>
      <c r="K49" s="72">
        <f t="shared" si="12"/>
        <v>0.81003584229390679</v>
      </c>
      <c r="L49" s="77">
        <f t="shared" si="13"/>
        <v>5.4121863799283187E-2</v>
      </c>
    </row>
    <row r="50" spans="1:12" x14ac:dyDescent="0.4">
      <c r="A50" s="33" t="s">
        <v>78</v>
      </c>
      <c r="B50" s="101">
        <f>'[6]10月動向(20)'!B49-'10月(上旬)'!B50</f>
        <v>1255</v>
      </c>
      <c r="C50" s="101">
        <f>'[6]10月動向(20)'!C49-'10月(上旬)'!C50</f>
        <v>972</v>
      </c>
      <c r="D50" s="140">
        <f t="shared" si="7"/>
        <v>1.2911522633744856</v>
      </c>
      <c r="E50" s="58">
        <f t="shared" si="8"/>
        <v>283</v>
      </c>
      <c r="F50" s="137">
        <f>'[6]10月動向(20)'!F49-'10月(上旬)'!F50</f>
        <v>2790</v>
      </c>
      <c r="G50" s="136">
        <f>'[6]10月動向(20)'!G49-'10月(上旬)'!G50</f>
        <v>2790</v>
      </c>
      <c r="H50" s="141">
        <f t="shared" si="9"/>
        <v>1</v>
      </c>
      <c r="I50" s="59">
        <f t="shared" si="10"/>
        <v>0</v>
      </c>
      <c r="J50" s="72">
        <f t="shared" si="11"/>
        <v>0.44982078853046598</v>
      </c>
      <c r="K50" s="67">
        <f t="shared" si="12"/>
        <v>0.34838709677419355</v>
      </c>
      <c r="L50" s="66">
        <f t="shared" si="13"/>
        <v>0.10143369175627243</v>
      </c>
    </row>
    <row r="51" spans="1:12" x14ac:dyDescent="0.4">
      <c r="A51" s="27" t="s">
        <v>95</v>
      </c>
      <c r="B51" s="101">
        <f>'[6]10月動向(20)'!B50-'10月(上旬)'!B51</f>
        <v>0</v>
      </c>
      <c r="C51" s="101">
        <f>'[6]10月動向(20)'!C50-'10月(上旬)'!C51</f>
        <v>668</v>
      </c>
      <c r="D51" s="140">
        <f t="shared" si="7"/>
        <v>0</v>
      </c>
      <c r="E51" s="59">
        <f t="shared" si="8"/>
        <v>-668</v>
      </c>
      <c r="F51" s="135">
        <f>'[6]10月動向(20)'!F50-'10月(上旬)'!F51</f>
        <v>0</v>
      </c>
      <c r="G51" s="101">
        <f>'[6]10月動向(20)'!G50-'10月(上旬)'!G51</f>
        <v>1660</v>
      </c>
      <c r="H51" s="141">
        <f t="shared" si="9"/>
        <v>0</v>
      </c>
      <c r="I51" s="59">
        <f t="shared" si="10"/>
        <v>-1660</v>
      </c>
      <c r="J51" s="72" t="e">
        <f t="shared" si="11"/>
        <v>#DIV/0!</v>
      </c>
      <c r="K51" s="72">
        <f t="shared" si="12"/>
        <v>0.40240963855421685</v>
      </c>
      <c r="L51" s="77" t="e">
        <f t="shared" si="13"/>
        <v>#DIV/0!</v>
      </c>
    </row>
    <row r="52" spans="1:12" x14ac:dyDescent="0.4">
      <c r="A52" s="27" t="s">
        <v>94</v>
      </c>
      <c r="B52" s="101">
        <f>'[6]10月動向(20)'!B51-'10月(上旬)'!B52</f>
        <v>1408</v>
      </c>
      <c r="C52" s="101">
        <f>'[6]10月動向(20)'!C51-'10月(上旬)'!C52</f>
        <v>1582</v>
      </c>
      <c r="D52" s="140">
        <f t="shared" si="7"/>
        <v>0.89001264222503162</v>
      </c>
      <c r="E52" s="59">
        <f t="shared" si="8"/>
        <v>-174</v>
      </c>
      <c r="F52" s="135">
        <f>'[6]10月動向(20)'!F51-'10月(上旬)'!F52</f>
        <v>2790</v>
      </c>
      <c r="G52" s="136">
        <f>'[6]10月動向(20)'!G51-'10月(上旬)'!G52</f>
        <v>2790</v>
      </c>
      <c r="H52" s="138">
        <f t="shared" si="9"/>
        <v>1</v>
      </c>
      <c r="I52" s="59">
        <f t="shared" si="10"/>
        <v>0</v>
      </c>
      <c r="J52" s="72">
        <f t="shared" si="11"/>
        <v>0.50465949820788536</v>
      </c>
      <c r="K52" s="72">
        <f t="shared" si="12"/>
        <v>0.56702508960573472</v>
      </c>
      <c r="L52" s="77">
        <f t="shared" si="13"/>
        <v>-6.2365591397849363E-2</v>
      </c>
    </row>
    <row r="53" spans="1:12" x14ac:dyDescent="0.4">
      <c r="A53" s="27" t="s">
        <v>75</v>
      </c>
      <c r="B53" s="101">
        <f>'[6]10月動向(20)'!B52-'10月(上旬)'!B53</f>
        <v>2493</v>
      </c>
      <c r="C53" s="101">
        <f>'[6]10月動向(20)'!C52-'10月(上旬)'!C53</f>
        <v>2285</v>
      </c>
      <c r="D53" s="140">
        <f t="shared" si="7"/>
        <v>1.0910284463894968</v>
      </c>
      <c r="E53" s="59">
        <f t="shared" si="8"/>
        <v>208</v>
      </c>
      <c r="F53" s="139">
        <f>'[6]10月動向(20)'!F52-'10月(上旬)'!F53</f>
        <v>3880</v>
      </c>
      <c r="G53" s="101">
        <f>'[6]10月動向(20)'!G52-'10月(上旬)'!G53</f>
        <v>3843</v>
      </c>
      <c r="H53" s="138">
        <f t="shared" si="9"/>
        <v>1.0096278948737964</v>
      </c>
      <c r="I53" s="59">
        <f t="shared" si="10"/>
        <v>37</v>
      </c>
      <c r="J53" s="72">
        <f t="shared" si="11"/>
        <v>0.64252577319587634</v>
      </c>
      <c r="K53" s="72">
        <f t="shared" si="12"/>
        <v>0.59458756180067651</v>
      </c>
      <c r="L53" s="77">
        <f t="shared" si="13"/>
        <v>4.7938211395199826E-2</v>
      </c>
    </row>
    <row r="54" spans="1:12" x14ac:dyDescent="0.4">
      <c r="A54" s="27" t="s">
        <v>77</v>
      </c>
      <c r="B54" s="101">
        <f>'[6]10月動向(20)'!B53-'10月(上旬)'!B54</f>
        <v>856</v>
      </c>
      <c r="C54" s="101">
        <f>'[6]10月動向(20)'!C53-'10月(上旬)'!C54</f>
        <v>836</v>
      </c>
      <c r="D54" s="70">
        <f t="shared" si="7"/>
        <v>1.0239234449760766</v>
      </c>
      <c r="E54" s="59">
        <f t="shared" si="8"/>
        <v>20</v>
      </c>
      <c r="F54" s="137">
        <f>'[6]10月動向(20)'!F53-'10月(上旬)'!F54</f>
        <v>1260</v>
      </c>
      <c r="G54" s="136">
        <f>'[6]10月動向(20)'!G53-'10月(上旬)'!G54</f>
        <v>1329</v>
      </c>
      <c r="H54" s="72">
        <f t="shared" si="9"/>
        <v>0.94808126410835214</v>
      </c>
      <c r="I54" s="59">
        <f t="shared" si="10"/>
        <v>-69</v>
      </c>
      <c r="J54" s="72">
        <f t="shared" si="11"/>
        <v>0.67936507936507939</v>
      </c>
      <c r="K54" s="72">
        <f t="shared" si="12"/>
        <v>0.62904439428141457</v>
      </c>
      <c r="L54" s="77">
        <f t="shared" si="13"/>
        <v>5.0320685083664829E-2</v>
      </c>
    </row>
    <row r="55" spans="1:12" x14ac:dyDescent="0.4">
      <c r="A55" s="27" t="s">
        <v>76</v>
      </c>
      <c r="B55" s="101">
        <f>'[6]10月動向(20)'!B54-'10月(上旬)'!B55</f>
        <v>982</v>
      </c>
      <c r="C55" s="101">
        <f>'[6]10月動向(20)'!C54-'10月(上旬)'!C55</f>
        <v>864</v>
      </c>
      <c r="D55" s="70">
        <f t="shared" si="7"/>
        <v>1.1365740740740742</v>
      </c>
      <c r="E55" s="59">
        <f t="shared" si="8"/>
        <v>118</v>
      </c>
      <c r="F55" s="135">
        <f>'[6]10月動向(20)'!F54-'10月(上旬)'!F55</f>
        <v>1660</v>
      </c>
      <c r="G55" s="101">
        <f>'[6]10月動向(20)'!G54-'10月(上旬)'!G55</f>
        <v>1260</v>
      </c>
      <c r="H55" s="72">
        <f t="shared" si="9"/>
        <v>1.3174603174603174</v>
      </c>
      <c r="I55" s="59">
        <f t="shared" si="10"/>
        <v>400</v>
      </c>
      <c r="J55" s="72">
        <f t="shared" si="11"/>
        <v>0.59156626506024101</v>
      </c>
      <c r="K55" s="72">
        <f t="shared" si="12"/>
        <v>0.68571428571428572</v>
      </c>
      <c r="L55" s="77">
        <f t="shared" si="13"/>
        <v>-9.4148020654044706E-2</v>
      </c>
    </row>
    <row r="56" spans="1:12" x14ac:dyDescent="0.4">
      <c r="A56" s="27" t="s">
        <v>146</v>
      </c>
      <c r="B56" s="101">
        <f>'[6]10月動向(20)'!B55-'10月(上旬)'!B56</f>
        <v>0</v>
      </c>
      <c r="C56" s="101">
        <f>'[6]10月動向(20)'!C55-'10月(上旬)'!C56</f>
        <v>816</v>
      </c>
      <c r="D56" s="70">
        <f t="shared" si="7"/>
        <v>0</v>
      </c>
      <c r="E56" s="59">
        <f t="shared" si="8"/>
        <v>-816</v>
      </c>
      <c r="F56" s="136">
        <f>'[6]10月動向(20)'!F55-'10月(上旬)'!F56</f>
        <v>0</v>
      </c>
      <c r="G56" s="136">
        <f>'[6]10月動向(20)'!G55-'10月(上旬)'!G56</f>
        <v>1360</v>
      </c>
      <c r="H56" s="72">
        <f t="shared" si="9"/>
        <v>0</v>
      </c>
      <c r="I56" s="59">
        <f t="shared" si="10"/>
        <v>-1360</v>
      </c>
      <c r="J56" s="72" t="e">
        <f t="shared" si="11"/>
        <v>#DIV/0!</v>
      </c>
      <c r="K56" s="72">
        <f t="shared" si="12"/>
        <v>0.6</v>
      </c>
      <c r="L56" s="77" t="e">
        <f t="shared" si="13"/>
        <v>#DIV/0!</v>
      </c>
    </row>
    <row r="57" spans="1:12" x14ac:dyDescent="0.4">
      <c r="A57" s="27" t="s">
        <v>145</v>
      </c>
      <c r="B57" s="101">
        <f>'[6]10月動向(20)'!B56-'10月(上旬)'!B57</f>
        <v>0</v>
      </c>
      <c r="C57" s="101">
        <f>'[6]10月動向(20)'!C56-'10月(上旬)'!C57</f>
        <v>1171</v>
      </c>
      <c r="D57" s="70">
        <f t="shared" si="7"/>
        <v>0</v>
      </c>
      <c r="E57" s="59">
        <f t="shared" si="8"/>
        <v>-1171</v>
      </c>
      <c r="F57" s="101">
        <f>'[6]10月動向(20)'!F56-'10月(上旬)'!F57</f>
        <v>0</v>
      </c>
      <c r="G57" s="102">
        <f>'[6]10月動向(20)'!G56-'10月(上旬)'!G57</f>
        <v>1260</v>
      </c>
      <c r="H57" s="72">
        <f t="shared" si="9"/>
        <v>0</v>
      </c>
      <c r="I57" s="59">
        <f t="shared" si="10"/>
        <v>-1260</v>
      </c>
      <c r="J57" s="72" t="e">
        <f t="shared" si="11"/>
        <v>#DIV/0!</v>
      </c>
      <c r="K57" s="72">
        <f t="shared" si="12"/>
        <v>0.92936507936507939</v>
      </c>
      <c r="L57" s="77" t="e">
        <f t="shared" si="13"/>
        <v>#DIV/0!</v>
      </c>
    </row>
    <row r="58" spans="1:12" x14ac:dyDescent="0.4">
      <c r="A58" s="27" t="s">
        <v>144</v>
      </c>
      <c r="B58" s="101">
        <f>'[6]10月動向(20)'!B57-'10月(上旬)'!B58</f>
        <v>0</v>
      </c>
      <c r="C58" s="101">
        <f>'[6]10月動向(20)'!C57-'10月(上旬)'!C58</f>
        <v>1154</v>
      </c>
      <c r="D58" s="70">
        <f t="shared" si="7"/>
        <v>0</v>
      </c>
      <c r="E58" s="59">
        <f t="shared" si="8"/>
        <v>-1154</v>
      </c>
      <c r="F58" s="136">
        <f>'[6]10月動向(20)'!F57-'10月(上旬)'!F58</f>
        <v>0</v>
      </c>
      <c r="G58" s="102">
        <f>'[6]10月動向(20)'!G57-'10月(上旬)'!G58</f>
        <v>1330</v>
      </c>
      <c r="H58" s="72">
        <f t="shared" si="9"/>
        <v>0</v>
      </c>
      <c r="I58" s="59">
        <f t="shared" si="10"/>
        <v>-1330</v>
      </c>
      <c r="J58" s="72" t="e">
        <f t="shared" si="11"/>
        <v>#DIV/0!</v>
      </c>
      <c r="K58" s="72">
        <f t="shared" si="12"/>
        <v>0.86766917293233081</v>
      </c>
      <c r="L58" s="77" t="e">
        <f t="shared" si="13"/>
        <v>#DIV/0!</v>
      </c>
    </row>
    <row r="59" spans="1:12" x14ac:dyDescent="0.4">
      <c r="A59" s="27" t="s">
        <v>143</v>
      </c>
      <c r="B59" s="101">
        <f>'[6]10月動向(20)'!B58-'10月(上旬)'!B59</f>
        <v>0</v>
      </c>
      <c r="C59" s="101">
        <f>'[6]10月動向(20)'!C58-'10月(上旬)'!C59</f>
        <v>1172</v>
      </c>
      <c r="D59" s="70">
        <f t="shared" si="7"/>
        <v>0</v>
      </c>
      <c r="E59" s="59">
        <f t="shared" si="8"/>
        <v>-1172</v>
      </c>
      <c r="F59" s="102">
        <f>'[6]10月動向(20)'!F58-'10月(上旬)'!F59</f>
        <v>0</v>
      </c>
      <c r="G59" s="102">
        <f>'[6]10月動向(20)'!G58-'10月(上旬)'!G59</f>
        <v>1260</v>
      </c>
      <c r="H59" s="72">
        <f t="shared" si="9"/>
        <v>0</v>
      </c>
      <c r="I59" s="59">
        <f t="shared" si="10"/>
        <v>-1260</v>
      </c>
      <c r="J59" s="72" t="e">
        <f t="shared" si="11"/>
        <v>#DIV/0!</v>
      </c>
      <c r="K59" s="72">
        <f t="shared" si="12"/>
        <v>0.93015873015873018</v>
      </c>
      <c r="L59" s="77" t="e">
        <f t="shared" si="13"/>
        <v>#DIV/0!</v>
      </c>
    </row>
    <row r="60" spans="1:12" x14ac:dyDescent="0.4">
      <c r="A60" s="22" t="s">
        <v>142</v>
      </c>
      <c r="B60" s="93">
        <f>'[6]10月動向(20)'!B59-'10月(上旬)'!B60</f>
        <v>0</v>
      </c>
      <c r="C60" s="93">
        <f>'[6]10月動向(20)'!C59-'10月(上旬)'!C60</f>
        <v>1094</v>
      </c>
      <c r="D60" s="151">
        <f t="shared" si="7"/>
        <v>0</v>
      </c>
      <c r="E60" s="56">
        <f t="shared" si="8"/>
        <v>-1094</v>
      </c>
      <c r="F60" s="93">
        <f>'[6]10月動向(20)'!F59-'10月(上旬)'!F60</f>
        <v>0</v>
      </c>
      <c r="G60" s="93">
        <f>'[6]10月動向(20)'!G59-'10月(上旬)'!G60</f>
        <v>1260</v>
      </c>
      <c r="H60" s="83">
        <f t="shared" si="9"/>
        <v>0</v>
      </c>
      <c r="I60" s="56">
        <f t="shared" si="10"/>
        <v>-1260</v>
      </c>
      <c r="J60" s="83" t="e">
        <f t="shared" si="11"/>
        <v>#DIV/0!</v>
      </c>
      <c r="K60" s="83">
        <f t="shared" si="12"/>
        <v>0.86825396825396828</v>
      </c>
      <c r="L60" s="82" t="e">
        <f t="shared" si="13"/>
        <v>#DIV/0!</v>
      </c>
    </row>
    <row r="61" spans="1:12" x14ac:dyDescent="0.4">
      <c r="A61" s="55" t="s">
        <v>93</v>
      </c>
      <c r="B61" s="134"/>
      <c r="C61" s="134"/>
      <c r="D61" s="132"/>
      <c r="E61" s="133"/>
      <c r="F61" s="134"/>
      <c r="G61" s="134"/>
      <c r="H61" s="132"/>
      <c r="I61" s="133"/>
      <c r="J61" s="132"/>
      <c r="K61" s="132"/>
      <c r="L61" s="131"/>
    </row>
    <row r="62" spans="1:12" x14ac:dyDescent="0.4">
      <c r="A62" s="99" t="s">
        <v>209</v>
      </c>
      <c r="B62" s="176"/>
      <c r="C62" s="175"/>
      <c r="D62" s="130"/>
      <c r="E62" s="129"/>
      <c r="F62" s="176"/>
      <c r="G62" s="175"/>
      <c r="H62" s="130"/>
      <c r="I62" s="129"/>
      <c r="J62" s="128"/>
      <c r="K62" s="128"/>
      <c r="L62" s="127"/>
    </row>
    <row r="63" spans="1:12" x14ac:dyDescent="0.4">
      <c r="A63" s="22" t="s">
        <v>208</v>
      </c>
      <c r="B63" s="174"/>
      <c r="C63" s="173"/>
      <c r="D63" s="126"/>
      <c r="E63" s="125"/>
      <c r="F63" s="174"/>
      <c r="G63" s="173"/>
      <c r="H63" s="126"/>
      <c r="I63" s="125"/>
      <c r="J63" s="124"/>
      <c r="K63" s="124"/>
      <c r="L63" s="123"/>
    </row>
    <row r="64" spans="1:12" x14ac:dyDescent="0.4">
      <c r="C64" s="19"/>
      <c r="E64" s="50"/>
      <c r="G64" s="19"/>
      <c r="I64" s="50"/>
      <c r="K64" s="19"/>
    </row>
    <row r="65" spans="3:11" x14ac:dyDescent="0.4">
      <c r="C65" s="19"/>
      <c r="E65" s="50"/>
      <c r="G65" s="19"/>
      <c r="I65" s="50"/>
      <c r="K65" s="19"/>
    </row>
    <row r="66" spans="3:11" x14ac:dyDescent="0.4">
      <c r="C66" s="19"/>
      <c r="E66" s="50"/>
      <c r="G66" s="19"/>
      <c r="I66" s="50"/>
      <c r="K66" s="19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9'!A1" display="'h19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2007年10月中旬航空旅客輸送実績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66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9" bestFit="1" customWidth="1"/>
    <col min="2" max="3" width="11.25" style="50" customWidth="1"/>
    <col min="4" max="5" width="11.25" style="19" customWidth="1"/>
    <col min="6" max="7" width="11.25" style="50" customWidth="1"/>
    <col min="8" max="9" width="11.25" style="19" customWidth="1"/>
    <col min="10" max="11" width="11.25" style="50" customWidth="1"/>
    <col min="12" max="12" width="11.25" style="19" customWidth="1"/>
    <col min="13" max="13" width="9" style="19" bestFit="1" customWidth="1"/>
    <col min="14" max="14" width="6.5" style="19" bestFit="1" customWidth="1"/>
    <col min="15" max="16384" width="15.75" style="19"/>
  </cols>
  <sheetData>
    <row r="1" spans="1:46" s="1" customFormat="1" ht="17.25" customHeight="1" x14ac:dyDescent="0.4">
      <c r="A1" s="266" t="str">
        <f>'h19'!A1</f>
        <v>平成19年度</v>
      </c>
      <c r="B1" s="267"/>
      <c r="C1" s="267"/>
      <c r="D1" s="267"/>
      <c r="E1" s="268" t="str">
        <f ca="1">RIGHT(CELL("filename",$A$1),LEN(CELL("filename",$A$1))-FIND("]",CELL("filename",$A$1)))</f>
        <v>10月(下旬)</v>
      </c>
      <c r="F1" s="269" t="s">
        <v>70</v>
      </c>
      <c r="G1" s="270"/>
      <c r="H1" s="270"/>
      <c r="I1" s="271"/>
      <c r="J1" s="270"/>
      <c r="K1" s="270"/>
      <c r="L1" s="271"/>
      <c r="M1" s="258"/>
      <c r="N1" s="258"/>
      <c r="O1" s="258"/>
      <c r="P1" s="258"/>
      <c r="Q1" s="258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</row>
    <row r="2" spans="1:46" x14ac:dyDescent="0.4">
      <c r="A2" s="240"/>
      <c r="B2" s="261" t="s">
        <v>89</v>
      </c>
      <c r="C2" s="261"/>
      <c r="D2" s="261"/>
      <c r="E2" s="262"/>
      <c r="F2" s="260" t="s">
        <v>175</v>
      </c>
      <c r="G2" s="261"/>
      <c r="H2" s="261"/>
      <c r="I2" s="262"/>
      <c r="J2" s="260" t="s">
        <v>174</v>
      </c>
      <c r="K2" s="261"/>
      <c r="L2" s="262"/>
    </row>
    <row r="3" spans="1:46" x14ac:dyDescent="0.4">
      <c r="A3" s="232"/>
      <c r="B3" s="236"/>
      <c r="C3" s="236"/>
      <c r="D3" s="236"/>
      <c r="E3" s="237"/>
      <c r="F3" s="235"/>
      <c r="G3" s="236"/>
      <c r="H3" s="236"/>
      <c r="I3" s="237"/>
      <c r="J3" s="235"/>
      <c r="K3" s="236"/>
      <c r="L3" s="237"/>
    </row>
    <row r="4" spans="1:46" x14ac:dyDescent="0.4">
      <c r="A4" s="232"/>
      <c r="B4" s="242" t="s">
        <v>120</v>
      </c>
      <c r="C4" s="241" t="s">
        <v>232</v>
      </c>
      <c r="D4" s="232" t="s">
        <v>88</v>
      </c>
      <c r="E4" s="232"/>
      <c r="F4" s="238" t="str">
        <f>+B4</f>
        <v>(07'10/21～31)</v>
      </c>
      <c r="G4" s="238" t="str">
        <f>+C4</f>
        <v>(06'10/21～31)</v>
      </c>
      <c r="H4" s="232" t="s">
        <v>88</v>
      </c>
      <c r="I4" s="232"/>
      <c r="J4" s="238" t="str">
        <f>+B4</f>
        <v>(07'10/21～31)</v>
      </c>
      <c r="K4" s="238" t="str">
        <f>+C4</f>
        <v>(06'10/21～31)</v>
      </c>
      <c r="L4" s="239" t="s">
        <v>86</v>
      </c>
    </row>
    <row r="5" spans="1:46" s="53" customFormat="1" x14ac:dyDescent="0.4">
      <c r="A5" s="232"/>
      <c r="B5" s="242"/>
      <c r="C5" s="241"/>
      <c r="D5" s="108" t="s">
        <v>87</v>
      </c>
      <c r="E5" s="108" t="s">
        <v>86</v>
      </c>
      <c r="F5" s="238"/>
      <c r="G5" s="238"/>
      <c r="H5" s="108" t="s">
        <v>87</v>
      </c>
      <c r="I5" s="108" t="s">
        <v>86</v>
      </c>
      <c r="J5" s="238"/>
      <c r="K5" s="238"/>
      <c r="L5" s="240"/>
    </row>
    <row r="6" spans="1:46" s="46" customFormat="1" x14ac:dyDescent="0.4">
      <c r="A6" s="55" t="s">
        <v>97</v>
      </c>
      <c r="B6" s="100">
        <f>+B7+B39+B61</f>
        <v>183986</v>
      </c>
      <c r="C6" s="100">
        <f>+C7+C39+C61</f>
        <v>181954</v>
      </c>
      <c r="D6" s="64">
        <f t="shared" ref="D6:D37" si="0">+B6/C6</f>
        <v>1.0111676577596536</v>
      </c>
      <c r="E6" s="65">
        <f t="shared" ref="E6:E37" si="1">+B6-C6</f>
        <v>2032</v>
      </c>
      <c r="F6" s="100">
        <f>+F7+F39+F61</f>
        <v>260816</v>
      </c>
      <c r="G6" s="100">
        <f>+G7+G39+G61</f>
        <v>262892</v>
      </c>
      <c r="H6" s="64">
        <f t="shared" ref="H6:H37" si="2">+F6/G6</f>
        <v>0.99210322109459392</v>
      </c>
      <c r="I6" s="65">
        <f t="shared" ref="I6:I37" si="3">+F6-G6</f>
        <v>-2076</v>
      </c>
      <c r="J6" s="64">
        <f t="shared" ref="J6:J37" si="4">+B6/F6</f>
        <v>0.70542451383350713</v>
      </c>
      <c r="K6" s="64">
        <f t="shared" ref="K6:K37" si="5">+C6/G6</f>
        <v>0.69212452261765289</v>
      </c>
      <c r="L6" s="78">
        <f t="shared" ref="L6:L37" si="6">+J6-K6</f>
        <v>1.3299991215854234E-2</v>
      </c>
    </row>
    <row r="7" spans="1:46" s="46" customFormat="1" x14ac:dyDescent="0.4">
      <c r="A7" s="55" t="s">
        <v>85</v>
      </c>
      <c r="B7" s="148">
        <f>+B8+B18+B36</f>
        <v>89279</v>
      </c>
      <c r="C7" s="100">
        <f>+C8+C18+C36</f>
        <v>90825</v>
      </c>
      <c r="D7" s="64">
        <f t="shared" si="0"/>
        <v>0.98297825488576929</v>
      </c>
      <c r="E7" s="65">
        <f t="shared" si="1"/>
        <v>-1546</v>
      </c>
      <c r="F7" s="100">
        <f>+F8+F18+F36</f>
        <v>127001</v>
      </c>
      <c r="G7" s="100">
        <f>+G8+G18+G36</f>
        <v>130806</v>
      </c>
      <c r="H7" s="64">
        <f t="shared" si="2"/>
        <v>0.97091112028500226</v>
      </c>
      <c r="I7" s="147">
        <f t="shared" si="3"/>
        <v>-3805</v>
      </c>
      <c r="J7" s="64">
        <f t="shared" si="4"/>
        <v>0.70297871670301804</v>
      </c>
      <c r="K7" s="64">
        <f t="shared" si="5"/>
        <v>0.69434888307875786</v>
      </c>
      <c r="L7" s="78">
        <f t="shared" si="6"/>
        <v>8.6298336242601748E-3</v>
      </c>
    </row>
    <row r="8" spans="1:46" x14ac:dyDescent="0.4">
      <c r="A8" s="89" t="s">
        <v>92</v>
      </c>
      <c r="B8" s="149">
        <f>SUM(B9:B17)</f>
        <v>72599</v>
      </c>
      <c r="C8" s="106">
        <f>SUM(C9:C17)</f>
        <v>73800</v>
      </c>
      <c r="D8" s="76">
        <f t="shared" si="0"/>
        <v>0.98372628726287259</v>
      </c>
      <c r="E8" s="81">
        <f t="shared" si="1"/>
        <v>-1201</v>
      </c>
      <c r="F8" s="106">
        <f>SUM(F9:F17)</f>
        <v>102247</v>
      </c>
      <c r="G8" s="106">
        <f>SUM(G9:G17)</f>
        <v>104607</v>
      </c>
      <c r="H8" s="76">
        <f t="shared" si="2"/>
        <v>0.97743936830231248</v>
      </c>
      <c r="I8" s="81">
        <f t="shared" si="3"/>
        <v>-2360</v>
      </c>
      <c r="J8" s="76">
        <f t="shared" si="4"/>
        <v>0.71003550226412515</v>
      </c>
      <c r="K8" s="76">
        <f t="shared" si="5"/>
        <v>0.70549772003785594</v>
      </c>
      <c r="L8" s="75">
        <f t="shared" si="6"/>
        <v>4.5377822262692158E-3</v>
      </c>
    </row>
    <row r="9" spans="1:46" x14ac:dyDescent="0.4">
      <c r="A9" s="26" t="s">
        <v>83</v>
      </c>
      <c r="B9" s="139">
        <f>'10月(月間)'!B9-'[6]10月動向(20)'!B8</f>
        <v>42077</v>
      </c>
      <c r="C9" s="105">
        <f>'10月(月間)'!C9-'[6]10月動向(20)'!C8</f>
        <v>43534</v>
      </c>
      <c r="D9" s="70">
        <f t="shared" si="0"/>
        <v>0.9665319060963844</v>
      </c>
      <c r="E9" s="80">
        <f t="shared" si="1"/>
        <v>-1457</v>
      </c>
      <c r="F9" s="105">
        <f>'10月(月間)'!F9-'[6]10月動向(20)'!F8</f>
        <v>55618</v>
      </c>
      <c r="G9" s="105">
        <f>'10月(月間)'!G9-'[6]10月動向(20)'!G8</f>
        <v>56454</v>
      </c>
      <c r="H9" s="70">
        <f t="shared" si="2"/>
        <v>0.98519148333156203</v>
      </c>
      <c r="I9" s="80">
        <f t="shared" si="3"/>
        <v>-836</v>
      </c>
      <c r="J9" s="70">
        <f t="shared" si="4"/>
        <v>0.75653565392498834</v>
      </c>
      <c r="K9" s="70">
        <f t="shared" si="5"/>
        <v>0.77114110603323061</v>
      </c>
      <c r="L9" s="69">
        <f t="shared" si="6"/>
        <v>-1.4605452108242267E-2</v>
      </c>
    </row>
    <row r="10" spans="1:46" x14ac:dyDescent="0.4">
      <c r="A10" s="27" t="s">
        <v>84</v>
      </c>
      <c r="B10" s="139">
        <f>'10月(月間)'!B10-'[6]10月動向(20)'!B9</f>
        <v>4266</v>
      </c>
      <c r="C10" s="105">
        <f>'10月(月間)'!C10-'[6]10月動向(20)'!C9</f>
        <v>3815</v>
      </c>
      <c r="D10" s="72">
        <f t="shared" si="0"/>
        <v>1.1182175622542596</v>
      </c>
      <c r="E10" s="79">
        <f t="shared" si="1"/>
        <v>451</v>
      </c>
      <c r="F10" s="105">
        <f>'10月(月間)'!F10-'[6]10月動向(20)'!F9</f>
        <v>5500</v>
      </c>
      <c r="G10" s="105">
        <f>'10月(月間)'!G10-'[6]10月動向(20)'!G9</f>
        <v>4356</v>
      </c>
      <c r="H10" s="72">
        <f t="shared" si="2"/>
        <v>1.2626262626262625</v>
      </c>
      <c r="I10" s="79">
        <f t="shared" si="3"/>
        <v>1144</v>
      </c>
      <c r="J10" s="72">
        <f t="shared" si="4"/>
        <v>0.77563636363636368</v>
      </c>
      <c r="K10" s="72">
        <f t="shared" si="5"/>
        <v>0.87580348943985309</v>
      </c>
      <c r="L10" s="77">
        <f t="shared" si="6"/>
        <v>-0.10016712580348941</v>
      </c>
    </row>
    <row r="11" spans="1:46" x14ac:dyDescent="0.4">
      <c r="A11" s="27" t="s">
        <v>215</v>
      </c>
      <c r="B11" s="139">
        <f>'10月(月間)'!B11-'[6]10月動向(20)'!B10</f>
        <v>6725</v>
      </c>
      <c r="C11" s="105">
        <f>'10月(月間)'!C11-'[6]10月動向(20)'!C10</f>
        <v>3647</v>
      </c>
      <c r="D11" s="72">
        <f t="shared" si="0"/>
        <v>1.8439813545379764</v>
      </c>
      <c r="E11" s="79">
        <f t="shared" si="1"/>
        <v>3078</v>
      </c>
      <c r="F11" s="105">
        <f>'10月(月間)'!F11-'[6]10月動向(20)'!F10</f>
        <v>12836</v>
      </c>
      <c r="G11" s="105">
        <f>'10月(月間)'!G11-'[6]10月動向(20)'!G10</f>
        <v>5742</v>
      </c>
      <c r="H11" s="72">
        <f t="shared" si="2"/>
        <v>2.2354580285614767</v>
      </c>
      <c r="I11" s="79">
        <f t="shared" si="3"/>
        <v>7094</v>
      </c>
      <c r="J11" s="72">
        <f t="shared" si="4"/>
        <v>0.52391710813337489</v>
      </c>
      <c r="K11" s="72">
        <f t="shared" si="5"/>
        <v>0.63514454893765238</v>
      </c>
      <c r="L11" s="77">
        <f t="shared" si="6"/>
        <v>-0.11122744080427749</v>
      </c>
    </row>
    <row r="12" spans="1:46" x14ac:dyDescent="0.4">
      <c r="A12" s="27" t="s">
        <v>81</v>
      </c>
      <c r="B12" s="139">
        <f>'10月(月間)'!B12-'[6]10月動向(20)'!B11</f>
        <v>5903</v>
      </c>
      <c r="C12" s="105">
        <f>'10月(月間)'!C12-'[6]10月動向(20)'!C11</f>
        <v>6500</v>
      </c>
      <c r="D12" s="72">
        <f t="shared" si="0"/>
        <v>0.9081538461538462</v>
      </c>
      <c r="E12" s="79">
        <f t="shared" si="1"/>
        <v>-597</v>
      </c>
      <c r="F12" s="105">
        <f>'10月(月間)'!F12-'[6]10月動向(20)'!F11</f>
        <v>7980</v>
      </c>
      <c r="G12" s="105">
        <f>'10月(月間)'!G12-'[6]10月動向(20)'!G11</f>
        <v>10213</v>
      </c>
      <c r="H12" s="72">
        <f t="shared" si="2"/>
        <v>0.78135709389993147</v>
      </c>
      <c r="I12" s="79">
        <f t="shared" si="3"/>
        <v>-2233</v>
      </c>
      <c r="J12" s="72">
        <f t="shared" si="4"/>
        <v>0.73972431077694234</v>
      </c>
      <c r="K12" s="72">
        <f t="shared" si="5"/>
        <v>0.63644374816410454</v>
      </c>
      <c r="L12" s="77">
        <f t="shared" si="6"/>
        <v>0.1032805626128378</v>
      </c>
    </row>
    <row r="13" spans="1:46" x14ac:dyDescent="0.4">
      <c r="A13" s="27" t="s">
        <v>82</v>
      </c>
      <c r="B13" s="139">
        <f>'10月(月間)'!B13-'[6]10月動向(20)'!B12</f>
        <v>6978</v>
      </c>
      <c r="C13" s="105">
        <f>'10月(月間)'!C13-'[6]10月動向(20)'!C12</f>
        <v>7679</v>
      </c>
      <c r="D13" s="72">
        <f t="shared" si="0"/>
        <v>0.90871207188435998</v>
      </c>
      <c r="E13" s="79">
        <f t="shared" si="1"/>
        <v>-701</v>
      </c>
      <c r="F13" s="105">
        <f>'10月(月間)'!F13-'[6]10月動向(20)'!F12</f>
        <v>12012</v>
      </c>
      <c r="G13" s="105">
        <f>'10月(月間)'!G13-'[6]10月動向(20)'!G12</f>
        <v>12012</v>
      </c>
      <c r="H13" s="72">
        <f t="shared" si="2"/>
        <v>1</v>
      </c>
      <c r="I13" s="79">
        <f t="shared" si="3"/>
        <v>0</v>
      </c>
      <c r="J13" s="72">
        <f t="shared" si="4"/>
        <v>0.58091908091908095</v>
      </c>
      <c r="K13" s="72">
        <f t="shared" si="5"/>
        <v>0.63927738927738931</v>
      </c>
      <c r="L13" s="77">
        <f t="shared" si="6"/>
        <v>-5.8358308358308353E-2</v>
      </c>
    </row>
    <row r="14" spans="1:46" x14ac:dyDescent="0.4">
      <c r="A14" s="27" t="s">
        <v>206</v>
      </c>
      <c r="B14" s="139">
        <f>'10月(月間)'!B14-'[6]10月動向(20)'!B13</f>
        <v>4339</v>
      </c>
      <c r="C14" s="105">
        <f>'10月(月間)'!C14-'[6]10月動向(20)'!C13</f>
        <v>3883</v>
      </c>
      <c r="D14" s="72">
        <f t="shared" si="0"/>
        <v>1.1174349729590523</v>
      </c>
      <c r="E14" s="79">
        <f t="shared" si="1"/>
        <v>456</v>
      </c>
      <c r="F14" s="105">
        <f>'10月(月間)'!F14-'[6]10月動向(20)'!F13</f>
        <v>5175</v>
      </c>
      <c r="G14" s="105">
        <f>'10月(月間)'!G14-'[6]10月動向(20)'!G13</f>
        <v>4819</v>
      </c>
      <c r="H14" s="72">
        <f t="shared" si="2"/>
        <v>1.0738742477692467</v>
      </c>
      <c r="I14" s="79">
        <f t="shared" si="3"/>
        <v>356</v>
      </c>
      <c r="J14" s="72">
        <f t="shared" si="4"/>
        <v>0.83845410628019323</v>
      </c>
      <c r="K14" s="72">
        <f t="shared" si="5"/>
        <v>0.80576883170782321</v>
      </c>
      <c r="L14" s="77">
        <f t="shared" si="6"/>
        <v>3.2685274572370027E-2</v>
      </c>
    </row>
    <row r="15" spans="1:46" x14ac:dyDescent="0.4">
      <c r="A15" s="29" t="s">
        <v>205</v>
      </c>
      <c r="B15" s="139">
        <f>'10月(月間)'!B15-'[6]10月動向(20)'!B14</f>
        <v>0</v>
      </c>
      <c r="C15" s="105">
        <f>'10月(月間)'!C15-'[6]10月動向(20)'!C14</f>
        <v>0</v>
      </c>
      <c r="D15" s="24" t="e">
        <f t="shared" si="0"/>
        <v>#DIV/0!</v>
      </c>
      <c r="E15" s="37">
        <f t="shared" si="1"/>
        <v>0</v>
      </c>
      <c r="F15" s="105">
        <f>'10月(月間)'!F15-'[6]10月動向(20)'!F14</f>
        <v>0</v>
      </c>
      <c r="G15" s="105">
        <f>'10月(月間)'!G15-'[6]10月動向(20)'!G14</f>
        <v>0</v>
      </c>
      <c r="H15" s="72" t="e">
        <f t="shared" si="2"/>
        <v>#DIV/0!</v>
      </c>
      <c r="I15" s="79">
        <f t="shared" si="3"/>
        <v>0</v>
      </c>
      <c r="J15" s="72" t="e">
        <f t="shared" si="4"/>
        <v>#DIV/0!</v>
      </c>
      <c r="K15" s="72" t="e">
        <f t="shared" si="5"/>
        <v>#DIV/0!</v>
      </c>
      <c r="L15" s="77" t="e">
        <f t="shared" si="6"/>
        <v>#DIV/0!</v>
      </c>
    </row>
    <row r="16" spans="1:46" s="16" customFormat="1" x14ac:dyDescent="0.4">
      <c r="A16" s="33" t="s">
        <v>149</v>
      </c>
      <c r="B16" s="139">
        <f>'10月(月間)'!B16-'[6]10月動向(20)'!B15</f>
        <v>2311</v>
      </c>
      <c r="C16" s="105">
        <f>'10月(月間)'!C16-'[6]10月動向(20)'!C15</f>
        <v>4146</v>
      </c>
      <c r="D16" s="72">
        <f t="shared" si="0"/>
        <v>0.55740472744814273</v>
      </c>
      <c r="E16" s="79">
        <f t="shared" si="1"/>
        <v>-1835</v>
      </c>
      <c r="F16" s="105">
        <f>'10月(月間)'!F16-'[6]10月動向(20)'!F15</f>
        <v>3126</v>
      </c>
      <c r="G16" s="105">
        <f>'10月(月間)'!G16-'[6]10月動向(20)'!G15</f>
        <v>8140</v>
      </c>
      <c r="H16" s="24">
        <f t="shared" si="2"/>
        <v>0.384029484029484</v>
      </c>
      <c r="I16" s="37">
        <f t="shared" si="3"/>
        <v>-5014</v>
      </c>
      <c r="J16" s="24">
        <f t="shared" si="4"/>
        <v>0.73928342930262314</v>
      </c>
      <c r="K16" s="24">
        <f t="shared" si="5"/>
        <v>0.50933660933660929</v>
      </c>
      <c r="L16" s="23">
        <f t="shared" si="6"/>
        <v>0.22994681996601385</v>
      </c>
    </row>
    <row r="17" spans="1:12" s="16" customFormat="1" x14ac:dyDescent="0.4">
      <c r="A17" s="22" t="s">
        <v>177</v>
      </c>
      <c r="B17" s="139">
        <f>'10月(月間)'!B17-'[6]10月動向(20)'!B16</f>
        <v>0</v>
      </c>
      <c r="C17" s="105">
        <f>'10月(月間)'!C17-'[6]10月動向(20)'!C16</f>
        <v>596</v>
      </c>
      <c r="D17" s="24">
        <f t="shared" si="0"/>
        <v>0</v>
      </c>
      <c r="E17" s="37">
        <f t="shared" si="1"/>
        <v>-596</v>
      </c>
      <c r="F17" s="105">
        <f>'10月(月間)'!F17-'[6]10月動向(20)'!F16</f>
        <v>0</v>
      </c>
      <c r="G17" s="105">
        <f>'10月(月間)'!G17-'[6]10月動向(20)'!G16</f>
        <v>2871</v>
      </c>
      <c r="H17" s="34">
        <f t="shared" si="2"/>
        <v>0</v>
      </c>
      <c r="I17" s="37">
        <f t="shared" si="3"/>
        <v>-2871</v>
      </c>
      <c r="J17" s="24" t="e">
        <f t="shared" si="4"/>
        <v>#DIV/0!</v>
      </c>
      <c r="K17" s="24">
        <f t="shared" si="5"/>
        <v>0.2075931731104145</v>
      </c>
      <c r="L17" s="23" t="e">
        <f t="shared" si="6"/>
        <v>#DIV/0!</v>
      </c>
    </row>
    <row r="18" spans="1:12" x14ac:dyDescent="0.4">
      <c r="A18" s="89" t="s">
        <v>91</v>
      </c>
      <c r="B18" s="149">
        <f>SUM(B19:B35)</f>
        <v>15940</v>
      </c>
      <c r="C18" s="149">
        <f>SUM(C19:C35)</f>
        <v>16261</v>
      </c>
      <c r="D18" s="76">
        <f t="shared" si="0"/>
        <v>0.9802595166348933</v>
      </c>
      <c r="E18" s="81">
        <f t="shared" si="1"/>
        <v>-321</v>
      </c>
      <c r="F18" s="106">
        <f>SUM(F19:F35)</f>
        <v>23512</v>
      </c>
      <c r="G18" s="106">
        <f>SUM(G19:G35)</f>
        <v>24951</v>
      </c>
      <c r="H18" s="76">
        <f t="shared" si="2"/>
        <v>0.94232696084325274</v>
      </c>
      <c r="I18" s="81">
        <f t="shared" si="3"/>
        <v>-1439</v>
      </c>
      <c r="J18" s="76">
        <f t="shared" si="4"/>
        <v>0.67795168424634233</v>
      </c>
      <c r="K18" s="76">
        <f t="shared" si="5"/>
        <v>0.65171736603743335</v>
      </c>
      <c r="L18" s="75">
        <f t="shared" si="6"/>
        <v>2.623431820890898E-2</v>
      </c>
    </row>
    <row r="19" spans="1:12" x14ac:dyDescent="0.4">
      <c r="A19" s="26" t="s">
        <v>168</v>
      </c>
      <c r="B19" s="139">
        <f>'10月(月間)'!B20-'[6]10月動向(20)'!B18</f>
        <v>1094</v>
      </c>
      <c r="C19" s="105">
        <f>'10月(月間)'!C20-'[6]10月動向(20)'!C18</f>
        <v>1118</v>
      </c>
      <c r="D19" s="70">
        <f t="shared" si="0"/>
        <v>0.97853309481216455</v>
      </c>
      <c r="E19" s="80">
        <f t="shared" si="1"/>
        <v>-24</v>
      </c>
      <c r="F19" s="105">
        <f>'10月(月間)'!F20-'[6]10月動向(20)'!F18</f>
        <v>1650</v>
      </c>
      <c r="G19" s="105">
        <f>'10月(月間)'!G20-'[6]10月動向(20)'!G18</f>
        <v>1650</v>
      </c>
      <c r="H19" s="70">
        <f t="shared" si="2"/>
        <v>1</v>
      </c>
      <c r="I19" s="80">
        <f t="shared" si="3"/>
        <v>0</v>
      </c>
      <c r="J19" s="70">
        <f t="shared" si="4"/>
        <v>0.66303030303030308</v>
      </c>
      <c r="K19" s="70">
        <f t="shared" si="5"/>
        <v>0.67757575757575761</v>
      </c>
      <c r="L19" s="69">
        <f t="shared" si="6"/>
        <v>-1.4545454545454528E-2</v>
      </c>
    </row>
    <row r="20" spans="1:12" x14ac:dyDescent="0.4">
      <c r="A20" s="27" t="s">
        <v>215</v>
      </c>
      <c r="B20" s="139">
        <f>'10月(月間)'!B21-'[6]10月動向(20)'!B19</f>
        <v>996</v>
      </c>
      <c r="C20" s="105">
        <f>'10月(月間)'!C21-'[6]10月動向(20)'!C19</f>
        <v>1247</v>
      </c>
      <c r="D20" s="72">
        <f t="shared" si="0"/>
        <v>0.79871692060946275</v>
      </c>
      <c r="E20" s="79">
        <f t="shared" si="1"/>
        <v>-251</v>
      </c>
      <c r="F20" s="105">
        <f>'10月(月間)'!F21-'[6]10月動向(20)'!F19</f>
        <v>1650</v>
      </c>
      <c r="G20" s="105">
        <f>'10月(月間)'!G21-'[6]10月動向(20)'!G19</f>
        <v>1650</v>
      </c>
      <c r="H20" s="72">
        <f t="shared" si="2"/>
        <v>1</v>
      </c>
      <c r="I20" s="79">
        <f t="shared" si="3"/>
        <v>0</v>
      </c>
      <c r="J20" s="72">
        <f t="shared" si="4"/>
        <v>0.60363636363636364</v>
      </c>
      <c r="K20" s="72">
        <f t="shared" si="5"/>
        <v>0.75575757575757574</v>
      </c>
      <c r="L20" s="77">
        <f t="shared" si="6"/>
        <v>-0.1521212121212121</v>
      </c>
    </row>
    <row r="21" spans="1:12" x14ac:dyDescent="0.4">
      <c r="A21" s="27" t="s">
        <v>167</v>
      </c>
      <c r="B21" s="139">
        <f>'10月(月間)'!B22-'[6]10月動向(20)'!B20</f>
        <v>1133</v>
      </c>
      <c r="C21" s="105">
        <f>'10月(月間)'!C22-'[6]10月動向(20)'!C20</f>
        <v>1204</v>
      </c>
      <c r="D21" s="72">
        <f t="shared" si="0"/>
        <v>0.94102990033222589</v>
      </c>
      <c r="E21" s="79">
        <f t="shared" si="1"/>
        <v>-71</v>
      </c>
      <c r="F21" s="105">
        <f>'10月(月間)'!F22-'[6]10月動向(20)'!F20</f>
        <v>1595</v>
      </c>
      <c r="G21" s="105">
        <f>'10月(月間)'!G22-'[6]10月動向(20)'!G20</f>
        <v>1595</v>
      </c>
      <c r="H21" s="72">
        <f t="shared" si="2"/>
        <v>1</v>
      </c>
      <c r="I21" s="79">
        <f t="shared" si="3"/>
        <v>0</v>
      </c>
      <c r="J21" s="72">
        <f t="shared" si="4"/>
        <v>0.71034482758620687</v>
      </c>
      <c r="K21" s="72">
        <f t="shared" si="5"/>
        <v>0.75485893416927896</v>
      </c>
      <c r="L21" s="77">
        <f t="shared" si="6"/>
        <v>-4.4514106583072088E-2</v>
      </c>
    </row>
    <row r="22" spans="1:12" x14ac:dyDescent="0.4">
      <c r="A22" s="27" t="s">
        <v>166</v>
      </c>
      <c r="B22" s="139">
        <f>'10月(月間)'!B23-'[6]10月動向(20)'!B21</f>
        <v>2584</v>
      </c>
      <c r="C22" s="105">
        <f>'10月(月間)'!C23-'[6]10月動向(20)'!C21</f>
        <v>2950</v>
      </c>
      <c r="D22" s="72">
        <f t="shared" si="0"/>
        <v>0.87593220338983047</v>
      </c>
      <c r="E22" s="79">
        <f t="shared" si="1"/>
        <v>-366</v>
      </c>
      <c r="F22" s="105">
        <f>'10月(月間)'!F23-'[6]10月動向(20)'!F21</f>
        <v>3300</v>
      </c>
      <c r="G22" s="105">
        <f>'10月(月間)'!G23-'[6]10月動向(20)'!G21</f>
        <v>6416</v>
      </c>
      <c r="H22" s="72">
        <f t="shared" si="2"/>
        <v>0.51433915211970072</v>
      </c>
      <c r="I22" s="79">
        <f t="shared" si="3"/>
        <v>-3116</v>
      </c>
      <c r="J22" s="72">
        <f t="shared" si="4"/>
        <v>0.78303030303030308</v>
      </c>
      <c r="K22" s="72">
        <f t="shared" si="5"/>
        <v>0.45978802992518703</v>
      </c>
      <c r="L22" s="77">
        <f t="shared" si="6"/>
        <v>0.32324227310511605</v>
      </c>
    </row>
    <row r="23" spans="1:12" x14ac:dyDescent="0.4">
      <c r="A23" s="27" t="s">
        <v>165</v>
      </c>
      <c r="B23" s="139">
        <f>'10月(月間)'!B24-'[6]10月動向(20)'!B22</f>
        <v>1259</v>
      </c>
      <c r="C23" s="105">
        <f>'10月(月間)'!C24-'[6]10月動向(20)'!C22</f>
        <v>1398</v>
      </c>
      <c r="D23" s="67">
        <f t="shared" si="0"/>
        <v>0.90057224606580832</v>
      </c>
      <c r="E23" s="85">
        <f t="shared" si="1"/>
        <v>-139</v>
      </c>
      <c r="F23" s="105">
        <f>'10月(月間)'!F24-'[6]10月動向(20)'!F22</f>
        <v>1650</v>
      </c>
      <c r="G23" s="105">
        <f>'10月(月間)'!G24-'[6]10月動向(20)'!G22</f>
        <v>1650</v>
      </c>
      <c r="H23" s="67">
        <f t="shared" si="2"/>
        <v>1</v>
      </c>
      <c r="I23" s="85">
        <f t="shared" si="3"/>
        <v>0</v>
      </c>
      <c r="J23" s="67">
        <f t="shared" si="4"/>
        <v>0.76303030303030306</v>
      </c>
      <c r="K23" s="67">
        <f t="shared" si="5"/>
        <v>0.84727272727272729</v>
      </c>
      <c r="L23" s="66">
        <f t="shared" si="6"/>
        <v>-8.424242424242423E-2</v>
      </c>
    </row>
    <row r="24" spans="1:12" x14ac:dyDescent="0.4">
      <c r="A24" s="33" t="s">
        <v>164</v>
      </c>
      <c r="B24" s="139">
        <f>'10月(月間)'!B25-'[6]10月動向(20)'!B23</f>
        <v>0</v>
      </c>
      <c r="C24" s="105">
        <f>'10月(月間)'!C25-'[6]10月動向(20)'!C23</f>
        <v>0</v>
      </c>
      <c r="D24" s="72" t="e">
        <f t="shared" si="0"/>
        <v>#DIV/0!</v>
      </c>
      <c r="E24" s="79">
        <f t="shared" si="1"/>
        <v>0</v>
      </c>
      <c r="F24" s="105">
        <f>'10月(月間)'!F25-'[6]10月動向(20)'!F23</f>
        <v>0</v>
      </c>
      <c r="G24" s="105">
        <f>'10月(月間)'!G25-'[6]10月動向(20)'!G23</f>
        <v>0</v>
      </c>
      <c r="H24" s="72" t="e">
        <f t="shared" si="2"/>
        <v>#DIV/0!</v>
      </c>
      <c r="I24" s="79">
        <f t="shared" si="3"/>
        <v>0</v>
      </c>
      <c r="J24" s="72" t="e">
        <f t="shared" si="4"/>
        <v>#DIV/0!</v>
      </c>
      <c r="K24" s="72" t="e">
        <f t="shared" si="5"/>
        <v>#DIV/0!</v>
      </c>
      <c r="L24" s="77" t="e">
        <f t="shared" si="6"/>
        <v>#DIV/0!</v>
      </c>
    </row>
    <row r="25" spans="1:12" x14ac:dyDescent="0.4">
      <c r="A25" s="33" t="s">
        <v>216</v>
      </c>
      <c r="B25" s="139">
        <f>'10月(月間)'!B26-'[6]10月動向(20)'!B24</f>
        <v>1328</v>
      </c>
      <c r="C25" s="105">
        <f>'10月(月間)'!C26-'[6]10月動向(20)'!C24</f>
        <v>893</v>
      </c>
      <c r="D25" s="72">
        <f t="shared" si="0"/>
        <v>1.4871220604703248</v>
      </c>
      <c r="E25" s="79">
        <f t="shared" si="1"/>
        <v>435</v>
      </c>
      <c r="F25" s="105">
        <f>'10月(月間)'!F26-'[6]10月動向(20)'!F24</f>
        <v>1650</v>
      </c>
      <c r="G25" s="105">
        <f>'10月(月間)'!G26-'[6]10月動向(20)'!G24</f>
        <v>1650</v>
      </c>
      <c r="H25" s="72">
        <f t="shared" si="2"/>
        <v>1</v>
      </c>
      <c r="I25" s="79">
        <f t="shared" si="3"/>
        <v>0</v>
      </c>
      <c r="J25" s="72">
        <f t="shared" si="4"/>
        <v>0.80484848484848481</v>
      </c>
      <c r="K25" s="72">
        <f t="shared" si="5"/>
        <v>0.54121212121212126</v>
      </c>
      <c r="L25" s="77">
        <f t="shared" si="6"/>
        <v>0.26363636363636356</v>
      </c>
    </row>
    <row r="26" spans="1:12" x14ac:dyDescent="0.4">
      <c r="A26" s="27" t="s">
        <v>211</v>
      </c>
      <c r="B26" s="139">
        <f>'10月(月間)'!B27-'[6]10月動向(20)'!B25</f>
        <v>1010</v>
      </c>
      <c r="C26" s="105">
        <f>'10月(月間)'!C27-'[6]10月動向(20)'!C25</f>
        <v>0</v>
      </c>
      <c r="D26" s="72" t="e">
        <f t="shared" si="0"/>
        <v>#DIV/0!</v>
      </c>
      <c r="E26" s="79">
        <f t="shared" si="1"/>
        <v>1010</v>
      </c>
      <c r="F26" s="105">
        <f>'10月(月間)'!F27-'[6]10月動向(20)'!F25</f>
        <v>1650</v>
      </c>
      <c r="G26" s="105">
        <f>'10月(月間)'!G27-'[6]10月動向(20)'!G25</f>
        <v>0</v>
      </c>
      <c r="H26" s="72" t="e">
        <f t="shared" si="2"/>
        <v>#DIV/0!</v>
      </c>
      <c r="I26" s="79">
        <f t="shared" si="3"/>
        <v>1650</v>
      </c>
      <c r="J26" s="72">
        <f t="shared" si="4"/>
        <v>0.61212121212121207</v>
      </c>
      <c r="K26" s="72" t="e">
        <f t="shared" si="5"/>
        <v>#DIV/0!</v>
      </c>
      <c r="L26" s="77" t="e">
        <f t="shared" si="6"/>
        <v>#DIV/0!</v>
      </c>
    </row>
    <row r="27" spans="1:12" x14ac:dyDescent="0.4">
      <c r="A27" s="27" t="s">
        <v>191</v>
      </c>
      <c r="B27" s="139">
        <f>'10月(月間)'!B28-'[6]10月動向(20)'!B26</f>
        <v>0</v>
      </c>
      <c r="C27" s="105">
        <f>'10月(月間)'!C28-'[6]10月動向(20)'!C26</f>
        <v>1325</v>
      </c>
      <c r="D27" s="72">
        <f t="shared" si="0"/>
        <v>0</v>
      </c>
      <c r="E27" s="79">
        <f t="shared" si="1"/>
        <v>-1325</v>
      </c>
      <c r="F27" s="105">
        <f>'10月(月間)'!F28-'[6]10月動向(20)'!F26</f>
        <v>0</v>
      </c>
      <c r="G27" s="105">
        <f>'10月(月間)'!G28-'[6]10月動向(20)'!G26</f>
        <v>1645</v>
      </c>
      <c r="H27" s="72">
        <f t="shared" si="2"/>
        <v>0</v>
      </c>
      <c r="I27" s="79">
        <f t="shared" si="3"/>
        <v>-1645</v>
      </c>
      <c r="J27" s="72" t="e">
        <f t="shared" si="4"/>
        <v>#DIV/0!</v>
      </c>
      <c r="K27" s="72">
        <f t="shared" si="5"/>
        <v>0.80547112462006076</v>
      </c>
      <c r="L27" s="77" t="e">
        <f t="shared" si="6"/>
        <v>#DIV/0!</v>
      </c>
    </row>
    <row r="28" spans="1:12" x14ac:dyDescent="0.4">
      <c r="A28" s="27" t="s">
        <v>161</v>
      </c>
      <c r="B28" s="139">
        <f>'10月(月間)'!B29-'[6]10月動向(20)'!B27</f>
        <v>606</v>
      </c>
      <c r="C28" s="105">
        <f>'10月(月間)'!C29-'[6]10月動向(20)'!C27</f>
        <v>570</v>
      </c>
      <c r="D28" s="67">
        <f t="shared" si="0"/>
        <v>1.0631578947368421</v>
      </c>
      <c r="E28" s="85">
        <f t="shared" si="1"/>
        <v>36</v>
      </c>
      <c r="F28" s="105">
        <f>'10月(月間)'!F29-'[6]10月動向(20)'!F27</f>
        <v>1050</v>
      </c>
      <c r="G28" s="103">
        <f>'10月(月間)'!G29-'[6]10月動向(20)'!G27</f>
        <v>900</v>
      </c>
      <c r="H28" s="67">
        <f t="shared" si="2"/>
        <v>1.1666666666666667</v>
      </c>
      <c r="I28" s="85">
        <f t="shared" si="3"/>
        <v>150</v>
      </c>
      <c r="J28" s="67">
        <f t="shared" si="4"/>
        <v>0.57714285714285718</v>
      </c>
      <c r="K28" s="67">
        <f t="shared" si="5"/>
        <v>0.6333333333333333</v>
      </c>
      <c r="L28" s="66">
        <f t="shared" si="6"/>
        <v>-5.6190476190476124E-2</v>
      </c>
    </row>
    <row r="29" spans="1:12" x14ac:dyDescent="0.4">
      <c r="A29" s="33" t="s">
        <v>160</v>
      </c>
      <c r="B29" s="139">
        <f>'10月(月間)'!B30-'[6]10月動向(20)'!B28</f>
        <v>308</v>
      </c>
      <c r="C29" s="105">
        <f>'10月(月間)'!C30-'[6]10月動向(20)'!C28</f>
        <v>383</v>
      </c>
      <c r="D29" s="72">
        <f t="shared" si="0"/>
        <v>0.80417754569190603</v>
      </c>
      <c r="E29" s="79">
        <f t="shared" si="1"/>
        <v>-75</v>
      </c>
      <c r="F29" s="105">
        <f>'10月(月間)'!F30-'[6]10月動向(20)'!F28</f>
        <v>600</v>
      </c>
      <c r="G29" s="103">
        <f>'10月(月間)'!G30-'[6]10月動向(20)'!G28</f>
        <v>750</v>
      </c>
      <c r="H29" s="72">
        <f t="shared" si="2"/>
        <v>0.8</v>
      </c>
      <c r="I29" s="79">
        <f t="shared" si="3"/>
        <v>-150</v>
      </c>
      <c r="J29" s="72">
        <f t="shared" si="4"/>
        <v>0.51333333333333331</v>
      </c>
      <c r="K29" s="72">
        <f t="shared" si="5"/>
        <v>0.51066666666666671</v>
      </c>
      <c r="L29" s="77">
        <f t="shared" si="6"/>
        <v>2.666666666666595E-3</v>
      </c>
    </row>
    <row r="30" spans="1:12" x14ac:dyDescent="0.4">
      <c r="A30" s="27" t="s">
        <v>159</v>
      </c>
      <c r="B30" s="139">
        <f>'10月(月間)'!B31-'[6]10月動向(20)'!B29</f>
        <v>1292</v>
      </c>
      <c r="C30" s="105">
        <f>'10月(月間)'!C31-'[6]10月動向(20)'!C29</f>
        <v>1227</v>
      </c>
      <c r="D30" s="72">
        <f t="shared" si="0"/>
        <v>1.0529747351263243</v>
      </c>
      <c r="E30" s="79">
        <f t="shared" si="1"/>
        <v>65</v>
      </c>
      <c r="F30" s="105">
        <f>'10月(月間)'!F31-'[6]10月動向(20)'!F29</f>
        <v>1650</v>
      </c>
      <c r="G30" s="103">
        <f>'10月(月間)'!G31-'[6]10月動向(20)'!G29</f>
        <v>1645</v>
      </c>
      <c r="H30" s="72">
        <f t="shared" si="2"/>
        <v>1.0030395136778116</v>
      </c>
      <c r="I30" s="79">
        <f t="shared" si="3"/>
        <v>5</v>
      </c>
      <c r="J30" s="72">
        <f t="shared" si="4"/>
        <v>0.78303030303030308</v>
      </c>
      <c r="K30" s="72">
        <f t="shared" si="5"/>
        <v>0.74589665653495441</v>
      </c>
      <c r="L30" s="77">
        <f t="shared" si="6"/>
        <v>3.7133646495348671E-2</v>
      </c>
    </row>
    <row r="31" spans="1:12" x14ac:dyDescent="0.4">
      <c r="A31" s="33" t="s">
        <v>158</v>
      </c>
      <c r="B31" s="139">
        <f>'10月(月間)'!B32-'[6]10月動向(20)'!B30</f>
        <v>1004</v>
      </c>
      <c r="C31" s="105">
        <f>'10月(月間)'!C32-'[6]10月動向(20)'!C30</f>
        <v>1190</v>
      </c>
      <c r="D31" s="67">
        <f t="shared" si="0"/>
        <v>0.84369747899159664</v>
      </c>
      <c r="E31" s="85">
        <f t="shared" si="1"/>
        <v>-186</v>
      </c>
      <c r="F31" s="105">
        <f>'10月(月間)'!F32-'[6]10月動向(20)'!F30</f>
        <v>1650</v>
      </c>
      <c r="G31" s="105">
        <f>'10月(月間)'!G32-'[6]10月動向(20)'!G30</f>
        <v>1650</v>
      </c>
      <c r="H31" s="67">
        <f t="shared" si="2"/>
        <v>1</v>
      </c>
      <c r="I31" s="85">
        <f t="shared" si="3"/>
        <v>0</v>
      </c>
      <c r="J31" s="67">
        <f t="shared" si="4"/>
        <v>0.60848484848484852</v>
      </c>
      <c r="K31" s="67">
        <f t="shared" si="5"/>
        <v>0.72121212121212119</v>
      </c>
      <c r="L31" s="66">
        <f t="shared" si="6"/>
        <v>-0.11272727272727268</v>
      </c>
    </row>
    <row r="32" spans="1:12" x14ac:dyDescent="0.4">
      <c r="A32" s="33" t="s">
        <v>157</v>
      </c>
      <c r="B32" s="139">
        <f>'10月(月間)'!B33-'[6]10月動向(20)'!B31</f>
        <v>1522</v>
      </c>
      <c r="C32" s="105">
        <f>'10月(月間)'!C33-'[6]10月動向(20)'!C31</f>
        <v>1689</v>
      </c>
      <c r="D32" s="67">
        <f t="shared" si="0"/>
        <v>0.90112492599171112</v>
      </c>
      <c r="E32" s="85">
        <f t="shared" si="1"/>
        <v>-167</v>
      </c>
      <c r="F32" s="105">
        <f>'10月(月間)'!F33-'[6]10月動向(20)'!F31</f>
        <v>2100</v>
      </c>
      <c r="G32" s="105">
        <f>'10月(月間)'!G33-'[6]10月動向(20)'!G31</f>
        <v>2100</v>
      </c>
      <c r="H32" s="67">
        <f t="shared" si="2"/>
        <v>1</v>
      </c>
      <c r="I32" s="85">
        <f t="shared" si="3"/>
        <v>0</v>
      </c>
      <c r="J32" s="67">
        <f t="shared" si="4"/>
        <v>0.72476190476190472</v>
      </c>
      <c r="K32" s="67">
        <f t="shared" si="5"/>
        <v>0.80428571428571427</v>
      </c>
      <c r="L32" s="66">
        <f t="shared" si="6"/>
        <v>-7.9523809523809552E-2</v>
      </c>
    </row>
    <row r="33" spans="1:12" x14ac:dyDescent="0.4">
      <c r="A33" s="27" t="s">
        <v>156</v>
      </c>
      <c r="B33" s="139">
        <f>'10月(月間)'!B34-'[6]10月動向(20)'!B32</f>
        <v>0</v>
      </c>
      <c r="C33" s="105">
        <f>'10月(月間)'!C34-'[6]10月動向(20)'!C32</f>
        <v>0</v>
      </c>
      <c r="D33" s="72" t="e">
        <f t="shared" si="0"/>
        <v>#DIV/0!</v>
      </c>
      <c r="E33" s="79">
        <f t="shared" si="1"/>
        <v>0</v>
      </c>
      <c r="F33" s="105">
        <f>'10月(月間)'!F34-'[6]10月動向(20)'!F32</f>
        <v>0</v>
      </c>
      <c r="G33" s="105">
        <f>'10月(月間)'!G34-'[6]10月動向(20)'!G32</f>
        <v>0</v>
      </c>
      <c r="H33" s="72" t="e">
        <f t="shared" si="2"/>
        <v>#DIV/0!</v>
      </c>
      <c r="I33" s="79">
        <f t="shared" si="3"/>
        <v>0</v>
      </c>
      <c r="J33" s="72" t="e">
        <f t="shared" si="4"/>
        <v>#DIV/0!</v>
      </c>
      <c r="K33" s="72" t="e">
        <f t="shared" si="5"/>
        <v>#DIV/0!</v>
      </c>
      <c r="L33" s="77" t="e">
        <f t="shared" si="6"/>
        <v>#DIV/0!</v>
      </c>
    </row>
    <row r="34" spans="1:12" x14ac:dyDescent="0.4">
      <c r="A34" s="29" t="s">
        <v>155</v>
      </c>
      <c r="B34" s="139">
        <f>'10月(月間)'!B35-'[6]10月動向(20)'!B33</f>
        <v>1095</v>
      </c>
      <c r="C34" s="105">
        <f>'10月(月間)'!C35-'[6]10月動向(20)'!C33</f>
        <v>1067</v>
      </c>
      <c r="D34" s="72">
        <f t="shared" si="0"/>
        <v>1.0262417994376758</v>
      </c>
      <c r="E34" s="79">
        <f t="shared" si="1"/>
        <v>28</v>
      </c>
      <c r="F34" s="105">
        <f>'10月(月間)'!F35-'[6]10月動向(20)'!F33</f>
        <v>1667</v>
      </c>
      <c r="G34" s="105">
        <f>'10月(月間)'!G35-'[6]10月動向(20)'!G33</f>
        <v>1650</v>
      </c>
      <c r="H34" s="72">
        <f t="shared" si="2"/>
        <v>1.0103030303030303</v>
      </c>
      <c r="I34" s="79">
        <f t="shared" si="3"/>
        <v>17</v>
      </c>
      <c r="J34" s="72">
        <f t="shared" si="4"/>
        <v>0.65686862627474507</v>
      </c>
      <c r="K34" s="72">
        <f t="shared" si="5"/>
        <v>0.64666666666666661</v>
      </c>
      <c r="L34" s="77">
        <f t="shared" si="6"/>
        <v>1.0201959608078459E-2</v>
      </c>
    </row>
    <row r="35" spans="1:12" x14ac:dyDescent="0.4">
      <c r="A35" s="22" t="s">
        <v>210</v>
      </c>
      <c r="B35" s="139">
        <f>'10月(月間)'!B36-'[6]10月動向(20)'!B34</f>
        <v>709</v>
      </c>
      <c r="C35" s="105">
        <f>'10月(月間)'!C36-'[6]10月動向(20)'!C34</f>
        <v>0</v>
      </c>
      <c r="D35" s="72" t="e">
        <f t="shared" si="0"/>
        <v>#DIV/0!</v>
      </c>
      <c r="E35" s="79">
        <f t="shared" si="1"/>
        <v>709</v>
      </c>
      <c r="F35" s="105">
        <f>'10月(月間)'!F36-'[6]10月動向(20)'!F34</f>
        <v>1650</v>
      </c>
      <c r="G35" s="105">
        <f>'10月(月間)'!G36-'[6]10月動向(20)'!G34</f>
        <v>0</v>
      </c>
      <c r="H35" s="72" t="e">
        <f t="shared" si="2"/>
        <v>#DIV/0!</v>
      </c>
      <c r="I35" s="79">
        <f t="shared" si="3"/>
        <v>1650</v>
      </c>
      <c r="J35" s="72">
        <f t="shared" si="4"/>
        <v>0.42969696969696969</v>
      </c>
      <c r="K35" s="72" t="e">
        <f t="shared" si="5"/>
        <v>#DIV/0!</v>
      </c>
      <c r="L35" s="77" t="e">
        <f t="shared" si="6"/>
        <v>#DIV/0!</v>
      </c>
    </row>
    <row r="36" spans="1:12" x14ac:dyDescent="0.4">
      <c r="A36" s="89" t="s">
        <v>90</v>
      </c>
      <c r="B36" s="149">
        <f>SUM(B37:B38)</f>
        <v>740</v>
      </c>
      <c r="C36" s="106">
        <f>SUM(C37:C38)</f>
        <v>764</v>
      </c>
      <c r="D36" s="76">
        <f t="shared" si="0"/>
        <v>0.96858638743455494</v>
      </c>
      <c r="E36" s="81">
        <f t="shared" si="1"/>
        <v>-24</v>
      </c>
      <c r="F36" s="106">
        <f>SUM(F37:F38)</f>
        <v>1242</v>
      </c>
      <c r="G36" s="106">
        <f>SUM(G37:G38)</f>
        <v>1248</v>
      </c>
      <c r="H36" s="76">
        <f t="shared" si="2"/>
        <v>0.99519230769230771</v>
      </c>
      <c r="I36" s="81">
        <f t="shared" si="3"/>
        <v>-6</v>
      </c>
      <c r="J36" s="76">
        <f t="shared" si="4"/>
        <v>0.59581320450885666</v>
      </c>
      <c r="K36" s="76">
        <f t="shared" si="5"/>
        <v>0.61217948717948723</v>
      </c>
      <c r="L36" s="75">
        <f t="shared" si="6"/>
        <v>-1.6366282670630561E-2</v>
      </c>
    </row>
    <row r="37" spans="1:12" x14ac:dyDescent="0.4">
      <c r="A37" s="26" t="s">
        <v>154</v>
      </c>
      <c r="B37" s="139">
        <f>'10月(月間)'!B39-'[6]10月動向(20)'!B36</f>
        <v>493</v>
      </c>
      <c r="C37" s="105">
        <f>'10月(月間)'!C39-'[6]10月動向(20)'!C36</f>
        <v>463</v>
      </c>
      <c r="D37" s="70">
        <f t="shared" si="0"/>
        <v>1.0647948164146868</v>
      </c>
      <c r="E37" s="80">
        <f t="shared" si="1"/>
        <v>30</v>
      </c>
      <c r="F37" s="105">
        <f>'10月(月間)'!F39-'[6]10月動向(20)'!F36</f>
        <v>813</v>
      </c>
      <c r="G37" s="105">
        <f>'10月(月間)'!G39-'[6]10月動向(20)'!G36</f>
        <v>819</v>
      </c>
      <c r="H37" s="70">
        <f t="shared" si="2"/>
        <v>0.9926739926739927</v>
      </c>
      <c r="I37" s="80">
        <f t="shared" si="3"/>
        <v>-6</v>
      </c>
      <c r="J37" s="70">
        <f t="shared" si="4"/>
        <v>0.60639606396063961</v>
      </c>
      <c r="K37" s="70">
        <f t="shared" si="5"/>
        <v>0.56532356532356531</v>
      </c>
      <c r="L37" s="69">
        <f t="shared" si="6"/>
        <v>4.1072498637074295E-2</v>
      </c>
    </row>
    <row r="38" spans="1:12" x14ac:dyDescent="0.4">
      <c r="A38" s="27" t="s">
        <v>153</v>
      </c>
      <c r="B38" s="139">
        <f>'10月(月間)'!B40-'[6]10月動向(20)'!B37</f>
        <v>247</v>
      </c>
      <c r="C38" s="105">
        <f>'10月(月間)'!C40-'[6]10月動向(20)'!C37</f>
        <v>301</v>
      </c>
      <c r="D38" s="72">
        <f t="shared" ref="D38:D60" si="7">+B38/C38</f>
        <v>0.82059800664451832</v>
      </c>
      <c r="E38" s="79">
        <f t="shared" ref="E38:E60" si="8">+B38-C38</f>
        <v>-54</v>
      </c>
      <c r="F38" s="105">
        <f>'10月(月間)'!F40-'[6]10月動向(20)'!F37</f>
        <v>429</v>
      </c>
      <c r="G38" s="105">
        <f>'10月(月間)'!G40-'[6]10月動向(20)'!G37</f>
        <v>429</v>
      </c>
      <c r="H38" s="72">
        <f t="shared" ref="H38:H60" si="9">+F38/G38</f>
        <v>1</v>
      </c>
      <c r="I38" s="79">
        <f t="shared" ref="I38:I60" si="10">+F38-G38</f>
        <v>0</v>
      </c>
      <c r="J38" s="72">
        <f t="shared" ref="J38:J60" si="11">+B38/F38</f>
        <v>0.5757575757575758</v>
      </c>
      <c r="K38" s="72">
        <f t="shared" ref="K38:K60" si="12">+C38/G38</f>
        <v>0.70163170163170163</v>
      </c>
      <c r="L38" s="77">
        <f t="shared" ref="L38:L60" si="13">+J38-K38</f>
        <v>-0.12587412587412583</v>
      </c>
    </row>
    <row r="39" spans="1:12" s="46" customFormat="1" x14ac:dyDescent="0.4">
      <c r="A39" s="55" t="s">
        <v>96</v>
      </c>
      <c r="B39" s="148">
        <f>SUM(B40:B60)</f>
        <v>94707</v>
      </c>
      <c r="C39" s="100">
        <f>SUM(C40:C60)</f>
        <v>91129</v>
      </c>
      <c r="D39" s="64">
        <f t="shared" si="7"/>
        <v>1.0392630227479727</v>
      </c>
      <c r="E39" s="147">
        <f t="shared" si="8"/>
        <v>3578</v>
      </c>
      <c r="F39" s="148">
        <f>SUM(F40:F60)</f>
        <v>133815</v>
      </c>
      <c r="G39" s="100">
        <f>SUM(G40:G60)</f>
        <v>132086</v>
      </c>
      <c r="H39" s="64">
        <f t="shared" si="9"/>
        <v>1.0130899565434641</v>
      </c>
      <c r="I39" s="147">
        <f t="shared" si="10"/>
        <v>1729</v>
      </c>
      <c r="J39" s="64">
        <f t="shared" si="11"/>
        <v>0.70774576841161307</v>
      </c>
      <c r="K39" s="64">
        <f t="shared" si="12"/>
        <v>0.68992171766879151</v>
      </c>
      <c r="L39" s="78">
        <f t="shared" si="13"/>
        <v>1.7824050742821562E-2</v>
      </c>
    </row>
    <row r="40" spans="1:12" x14ac:dyDescent="0.4">
      <c r="A40" s="27" t="s">
        <v>83</v>
      </c>
      <c r="B40" s="146">
        <f>'10月(月間)'!B42-'[6]10月動向(20)'!B39</f>
        <v>39777</v>
      </c>
      <c r="C40" s="104">
        <f>'10月(月間)'!C42-'[6]10月動向(20)'!C39</f>
        <v>37245</v>
      </c>
      <c r="D40" s="86">
        <f t="shared" si="7"/>
        <v>1.0679822795006042</v>
      </c>
      <c r="E40" s="85">
        <f t="shared" si="8"/>
        <v>2532</v>
      </c>
      <c r="F40" s="145">
        <f>'10月(月間)'!F42-'[6]10月動向(20)'!F39</f>
        <v>48437</v>
      </c>
      <c r="G40" s="145">
        <f>'10月(月間)'!G42-'[6]10月動向(20)'!G39</f>
        <v>46867</v>
      </c>
      <c r="H40" s="67">
        <f t="shared" si="9"/>
        <v>1.0334990505046195</v>
      </c>
      <c r="I40" s="79">
        <f t="shared" si="10"/>
        <v>1570</v>
      </c>
      <c r="J40" s="72">
        <f t="shared" si="11"/>
        <v>0.82121105766253066</v>
      </c>
      <c r="K40" s="72">
        <f t="shared" si="12"/>
        <v>0.79469562805385452</v>
      </c>
      <c r="L40" s="77">
        <f t="shared" si="13"/>
        <v>2.6515429608676144E-2</v>
      </c>
    </row>
    <row r="41" spans="1:12" x14ac:dyDescent="0.4">
      <c r="A41" s="27" t="s">
        <v>176</v>
      </c>
      <c r="B41" s="135">
        <f>'10月(月間)'!B43-'[6]10月動向(20)'!B40</f>
        <v>1534</v>
      </c>
      <c r="C41" s="101">
        <f>'10月(月間)'!C43-'[6]10月動向(20)'!C40</f>
        <v>0</v>
      </c>
      <c r="D41" s="70" t="e">
        <f t="shared" si="7"/>
        <v>#DIV/0!</v>
      </c>
      <c r="E41" s="85">
        <f t="shared" si="8"/>
        <v>1534</v>
      </c>
      <c r="F41" s="135">
        <f>'10月(月間)'!F43-'[6]10月動向(20)'!F40</f>
        <v>2374</v>
      </c>
      <c r="G41" s="135">
        <f>'10月(月間)'!G43-'[6]10月動向(20)'!G40</f>
        <v>0</v>
      </c>
      <c r="H41" s="67" t="e">
        <f t="shared" si="9"/>
        <v>#DIV/0!</v>
      </c>
      <c r="I41" s="79">
        <f t="shared" si="10"/>
        <v>2374</v>
      </c>
      <c r="J41" s="72">
        <f t="shared" si="11"/>
        <v>0.64616680707666385</v>
      </c>
      <c r="K41" s="72" t="e">
        <f t="shared" si="12"/>
        <v>#DIV/0!</v>
      </c>
      <c r="L41" s="77" t="e">
        <f t="shared" si="13"/>
        <v>#DIV/0!</v>
      </c>
    </row>
    <row r="42" spans="1:12" x14ac:dyDescent="0.4">
      <c r="A42" s="27" t="s">
        <v>151</v>
      </c>
      <c r="B42" s="135">
        <f>'10月(月間)'!B44-'[6]10月動向(20)'!B41</f>
        <v>2887</v>
      </c>
      <c r="C42" s="101">
        <f>'10月(月間)'!C44-'[6]10月動向(20)'!C41</f>
        <v>4286</v>
      </c>
      <c r="D42" s="70">
        <f t="shared" si="7"/>
        <v>0.67358842743817082</v>
      </c>
      <c r="E42" s="85">
        <f t="shared" si="8"/>
        <v>-1399</v>
      </c>
      <c r="F42" s="135">
        <f>'10月(月間)'!F44-'[6]10月動向(20)'!F41</f>
        <v>4565</v>
      </c>
      <c r="G42" s="135">
        <f>'10月(月間)'!G44-'[6]10月動向(20)'!G41</f>
        <v>5764</v>
      </c>
      <c r="H42" s="67">
        <f t="shared" si="9"/>
        <v>0.7919847328244275</v>
      </c>
      <c r="I42" s="79">
        <f t="shared" si="10"/>
        <v>-1199</v>
      </c>
      <c r="J42" s="72">
        <f t="shared" si="11"/>
        <v>0.63242059145673601</v>
      </c>
      <c r="K42" s="72">
        <f t="shared" si="12"/>
        <v>0.7435808466342817</v>
      </c>
      <c r="L42" s="77">
        <f t="shared" si="13"/>
        <v>-0.11116025517754569</v>
      </c>
    </row>
    <row r="43" spans="1:12" x14ac:dyDescent="0.4">
      <c r="A43" s="33" t="s">
        <v>215</v>
      </c>
      <c r="B43" s="135">
        <f>'10月(月間)'!B45-'[6]10月動向(20)'!B42</f>
        <v>7203</v>
      </c>
      <c r="C43" s="101">
        <f>'10月(月間)'!C45-'[6]10月動向(20)'!C42</f>
        <v>8096</v>
      </c>
      <c r="D43" s="70">
        <f t="shared" si="7"/>
        <v>0.88969861660079053</v>
      </c>
      <c r="E43" s="85">
        <f t="shared" si="8"/>
        <v>-893</v>
      </c>
      <c r="F43" s="137">
        <f>'10月(月間)'!F45-'[6]10月動向(20)'!F42</f>
        <v>13564</v>
      </c>
      <c r="G43" s="137">
        <f>'10月(月間)'!G45-'[6]10月動向(20)'!G42</f>
        <v>12353</v>
      </c>
      <c r="H43" s="67">
        <f t="shared" si="9"/>
        <v>1.0980328665101595</v>
      </c>
      <c r="I43" s="79">
        <f t="shared" si="10"/>
        <v>1211</v>
      </c>
      <c r="J43" s="72">
        <f t="shared" si="11"/>
        <v>0.53103804187555292</v>
      </c>
      <c r="K43" s="72">
        <f t="shared" si="12"/>
        <v>0.65538735529830805</v>
      </c>
      <c r="L43" s="77">
        <f t="shared" si="13"/>
        <v>-0.12434931342275513</v>
      </c>
    </row>
    <row r="44" spans="1:12" x14ac:dyDescent="0.4">
      <c r="A44" s="33" t="s">
        <v>149</v>
      </c>
      <c r="B44" s="137">
        <f>'10月(月間)'!B46-'[6]10月動向(20)'!B43</f>
        <v>4907</v>
      </c>
      <c r="C44" s="136">
        <f>'10月(月間)'!C46-'[6]10月動向(20)'!C43</f>
        <v>2703</v>
      </c>
      <c r="D44" s="70">
        <f t="shared" si="7"/>
        <v>1.8153903070662227</v>
      </c>
      <c r="E44" s="85">
        <f t="shared" si="8"/>
        <v>2204</v>
      </c>
      <c r="F44" s="144">
        <f>'10月(月間)'!F46-'[6]10月動向(20)'!F43</f>
        <v>7964</v>
      </c>
      <c r="G44" s="144">
        <f>'10月(月間)'!G46-'[6]10月動向(20)'!G43</f>
        <v>7634</v>
      </c>
      <c r="H44" s="67">
        <f t="shared" si="9"/>
        <v>1.043227665706052</v>
      </c>
      <c r="I44" s="79">
        <f t="shared" si="10"/>
        <v>330</v>
      </c>
      <c r="J44" s="72">
        <f t="shared" si="11"/>
        <v>0.61614766449020597</v>
      </c>
      <c r="K44" s="72">
        <f t="shared" si="12"/>
        <v>0.35407388001047946</v>
      </c>
      <c r="L44" s="77">
        <f t="shared" si="13"/>
        <v>0.26207378447972651</v>
      </c>
    </row>
    <row r="45" spans="1:12" x14ac:dyDescent="0.4">
      <c r="A45" s="27" t="s">
        <v>81</v>
      </c>
      <c r="B45" s="135">
        <f>'10月(月間)'!B47-'[6]10月動向(20)'!B44</f>
        <v>14603</v>
      </c>
      <c r="C45" s="101">
        <f>'10月(月間)'!C47-'[6]10月動向(20)'!C44</f>
        <v>11945</v>
      </c>
      <c r="D45" s="70">
        <f t="shared" si="7"/>
        <v>1.222519882796149</v>
      </c>
      <c r="E45" s="85">
        <f t="shared" si="8"/>
        <v>2658</v>
      </c>
      <c r="F45" s="135">
        <f>'10月(月間)'!F47-'[6]10月動向(20)'!F44</f>
        <v>22738</v>
      </c>
      <c r="G45" s="135">
        <f>'10月(月間)'!G47-'[6]10月動向(20)'!G44</f>
        <v>19613</v>
      </c>
      <c r="H45" s="67">
        <f t="shared" si="9"/>
        <v>1.1593330953959109</v>
      </c>
      <c r="I45" s="79">
        <f t="shared" si="10"/>
        <v>3125</v>
      </c>
      <c r="J45" s="72">
        <f t="shared" si="11"/>
        <v>0.64222886797431611</v>
      </c>
      <c r="K45" s="72">
        <f t="shared" si="12"/>
        <v>0.60903482384132968</v>
      </c>
      <c r="L45" s="77">
        <f t="shared" si="13"/>
        <v>3.3194044132986433E-2</v>
      </c>
    </row>
    <row r="46" spans="1:12" x14ac:dyDescent="0.4">
      <c r="A46" s="27" t="s">
        <v>82</v>
      </c>
      <c r="B46" s="137">
        <f>'10月(月間)'!B48-'[6]10月動向(20)'!B45</f>
        <v>9556</v>
      </c>
      <c r="C46" s="136">
        <f>'10月(月間)'!C48-'[6]10月動向(20)'!C45</f>
        <v>7364</v>
      </c>
      <c r="D46" s="74">
        <f t="shared" si="7"/>
        <v>1.2976643128734384</v>
      </c>
      <c r="E46" s="85">
        <f t="shared" si="8"/>
        <v>2192</v>
      </c>
      <c r="F46" s="135">
        <f>'10月(月間)'!F48-'[6]10月動向(20)'!F45</f>
        <v>12734</v>
      </c>
      <c r="G46" s="135">
        <f>'10月(月間)'!G48-'[6]10月動向(20)'!G45</f>
        <v>9790</v>
      </c>
      <c r="H46" s="67">
        <f t="shared" si="9"/>
        <v>1.3007150153217568</v>
      </c>
      <c r="I46" s="79">
        <f t="shared" si="10"/>
        <v>2944</v>
      </c>
      <c r="J46" s="72">
        <f t="shared" si="11"/>
        <v>0.75043191455944713</v>
      </c>
      <c r="K46" s="72">
        <f t="shared" si="12"/>
        <v>0.7521961184882533</v>
      </c>
      <c r="L46" s="77">
        <f t="shared" si="13"/>
        <v>-1.7642039288061628E-3</v>
      </c>
    </row>
    <row r="47" spans="1:12" x14ac:dyDescent="0.4">
      <c r="A47" s="27" t="s">
        <v>80</v>
      </c>
      <c r="B47" s="135">
        <f>'10月(月間)'!B49-'[6]10月動向(20)'!B46</f>
        <v>2256</v>
      </c>
      <c r="C47" s="101">
        <f>'10月(月間)'!C49-'[6]10月動向(20)'!C46</f>
        <v>2484</v>
      </c>
      <c r="D47" s="72">
        <f t="shared" si="7"/>
        <v>0.90821256038647347</v>
      </c>
      <c r="E47" s="85">
        <f t="shared" si="8"/>
        <v>-228</v>
      </c>
      <c r="F47" s="139">
        <f>'10月(月間)'!F49-'[6]10月動向(20)'!F46</f>
        <v>3069</v>
      </c>
      <c r="G47" s="139">
        <f>'10月(月間)'!G49-'[6]10月動向(20)'!G46</f>
        <v>3069</v>
      </c>
      <c r="H47" s="67">
        <f t="shared" si="9"/>
        <v>1</v>
      </c>
      <c r="I47" s="79">
        <f t="shared" si="10"/>
        <v>0</v>
      </c>
      <c r="J47" s="72">
        <f t="shared" si="11"/>
        <v>0.7350928641251222</v>
      </c>
      <c r="K47" s="72">
        <f t="shared" si="12"/>
        <v>0.80938416422287385</v>
      </c>
      <c r="L47" s="77">
        <f t="shared" si="13"/>
        <v>-7.4291300097751645E-2</v>
      </c>
    </row>
    <row r="48" spans="1:12" x14ac:dyDescent="0.4">
      <c r="A48" s="27" t="s">
        <v>148</v>
      </c>
      <c r="B48" s="137">
        <f>'10月(月間)'!B50-'[6]10月動向(20)'!B47</f>
        <v>1310</v>
      </c>
      <c r="C48" s="136">
        <f>'10月(月間)'!C50-'[6]10月動向(20)'!C47</f>
        <v>1169</v>
      </c>
      <c r="D48" s="70">
        <f t="shared" si="7"/>
        <v>1.1206159110350726</v>
      </c>
      <c r="E48" s="85">
        <f t="shared" si="8"/>
        <v>141</v>
      </c>
      <c r="F48" s="137">
        <f>'10月(月間)'!F50-'[6]10月動向(20)'!F47</f>
        <v>1826</v>
      </c>
      <c r="G48" s="135">
        <f>'10月(月間)'!G50-'[6]10月動向(20)'!G47</f>
        <v>1826</v>
      </c>
      <c r="H48" s="67">
        <f t="shared" si="9"/>
        <v>1</v>
      </c>
      <c r="I48" s="79">
        <f t="shared" si="10"/>
        <v>0</v>
      </c>
      <c r="J48" s="72">
        <f t="shared" si="11"/>
        <v>0.7174151150054765</v>
      </c>
      <c r="K48" s="72">
        <f t="shared" si="12"/>
        <v>0.64019715224534501</v>
      </c>
      <c r="L48" s="77">
        <f t="shared" si="13"/>
        <v>7.7217962760131487E-2</v>
      </c>
    </row>
    <row r="49" spans="1:12" x14ac:dyDescent="0.4">
      <c r="A49" s="27" t="s">
        <v>79</v>
      </c>
      <c r="B49" s="135">
        <f>'10月(月間)'!B51-'[6]10月動向(20)'!B48</f>
        <v>2461</v>
      </c>
      <c r="C49" s="101">
        <f>'10月(月間)'!C51-'[6]10月動向(20)'!C48</f>
        <v>2212</v>
      </c>
      <c r="D49" s="70">
        <f t="shared" si="7"/>
        <v>1.1125678119349005</v>
      </c>
      <c r="E49" s="85">
        <f t="shared" si="8"/>
        <v>249</v>
      </c>
      <c r="F49" s="135">
        <f>'10月(月間)'!F51-'[6]10月動向(20)'!F48</f>
        <v>3069</v>
      </c>
      <c r="G49" s="135">
        <f>'10月(月間)'!G51-'[6]10月動向(20)'!G48</f>
        <v>3069</v>
      </c>
      <c r="H49" s="67">
        <f t="shared" si="9"/>
        <v>1</v>
      </c>
      <c r="I49" s="79">
        <f t="shared" si="10"/>
        <v>0</v>
      </c>
      <c r="J49" s="72">
        <f t="shared" si="11"/>
        <v>0.80188986640599547</v>
      </c>
      <c r="K49" s="72">
        <f t="shared" si="12"/>
        <v>0.72075594656239816</v>
      </c>
      <c r="L49" s="77">
        <f t="shared" si="13"/>
        <v>8.1133919843597302E-2</v>
      </c>
    </row>
    <row r="50" spans="1:12" x14ac:dyDescent="0.4">
      <c r="A50" s="33" t="s">
        <v>78</v>
      </c>
      <c r="B50" s="137">
        <f>'10月(月間)'!B52-'[6]10月動向(20)'!B49</f>
        <v>1520</v>
      </c>
      <c r="C50" s="136">
        <f>'10月(月間)'!C52-'[6]10月動向(20)'!C49</f>
        <v>1305</v>
      </c>
      <c r="D50" s="70">
        <f t="shared" si="7"/>
        <v>1.1647509578544062</v>
      </c>
      <c r="E50" s="85">
        <f t="shared" si="8"/>
        <v>215</v>
      </c>
      <c r="F50" s="135">
        <f>'10月(月間)'!F52-'[6]10月動向(20)'!F49</f>
        <v>3069</v>
      </c>
      <c r="G50" s="135">
        <f>'10月(月間)'!G52-'[6]10月動向(20)'!G49</f>
        <v>3069</v>
      </c>
      <c r="H50" s="67">
        <f t="shared" si="9"/>
        <v>1</v>
      </c>
      <c r="I50" s="79">
        <f t="shared" si="10"/>
        <v>0</v>
      </c>
      <c r="J50" s="72">
        <f t="shared" si="11"/>
        <v>0.49527533398501139</v>
      </c>
      <c r="K50" s="67">
        <f t="shared" si="12"/>
        <v>0.42521994134897362</v>
      </c>
      <c r="L50" s="66">
        <f t="shared" si="13"/>
        <v>7.0055392636037772E-2</v>
      </c>
    </row>
    <row r="51" spans="1:12" x14ac:dyDescent="0.4">
      <c r="A51" s="27" t="s">
        <v>95</v>
      </c>
      <c r="B51" s="135">
        <f>'10月(月間)'!B53-'[6]10月動向(20)'!B50</f>
        <v>0</v>
      </c>
      <c r="C51" s="101">
        <f>'10月(月間)'!C53-'[6]10月動向(20)'!C50</f>
        <v>830</v>
      </c>
      <c r="D51" s="70">
        <f t="shared" si="7"/>
        <v>0</v>
      </c>
      <c r="E51" s="79">
        <f t="shared" si="8"/>
        <v>-830</v>
      </c>
      <c r="F51" s="139">
        <f>'10月(月間)'!F53-'[6]10月動向(20)'!F50</f>
        <v>0</v>
      </c>
      <c r="G51" s="139">
        <f>'10月(月間)'!G53-'[6]10月動向(20)'!G50</f>
        <v>1826</v>
      </c>
      <c r="H51" s="67">
        <f t="shared" si="9"/>
        <v>0</v>
      </c>
      <c r="I51" s="79">
        <f t="shared" si="10"/>
        <v>-1826</v>
      </c>
      <c r="J51" s="72" t="e">
        <f t="shared" si="11"/>
        <v>#DIV/0!</v>
      </c>
      <c r="K51" s="72">
        <f t="shared" si="12"/>
        <v>0.45454545454545453</v>
      </c>
      <c r="L51" s="77" t="e">
        <f t="shared" si="13"/>
        <v>#DIV/0!</v>
      </c>
    </row>
    <row r="52" spans="1:12" x14ac:dyDescent="0.4">
      <c r="A52" s="27" t="s">
        <v>94</v>
      </c>
      <c r="B52" s="137">
        <f>'10月(月間)'!B54-'[6]10月動向(20)'!B51</f>
        <v>1652</v>
      </c>
      <c r="C52" s="136">
        <f>'10月(月間)'!C54-'[6]10月動向(20)'!C51</f>
        <v>1638</v>
      </c>
      <c r="D52" s="70">
        <f t="shared" si="7"/>
        <v>1.0085470085470085</v>
      </c>
      <c r="E52" s="79">
        <f t="shared" si="8"/>
        <v>14</v>
      </c>
      <c r="F52" s="137">
        <f>'10月(月間)'!F54-'[6]10月動向(20)'!F51</f>
        <v>3069</v>
      </c>
      <c r="G52" s="137">
        <f>'10月(月間)'!G54-'[6]10月動向(20)'!G51</f>
        <v>3069</v>
      </c>
      <c r="H52" s="72">
        <f t="shared" si="9"/>
        <v>1</v>
      </c>
      <c r="I52" s="79">
        <f t="shared" si="10"/>
        <v>0</v>
      </c>
      <c r="J52" s="72">
        <f t="shared" si="11"/>
        <v>0.53828608667318345</v>
      </c>
      <c r="K52" s="72">
        <f t="shared" si="12"/>
        <v>0.53372434017595305</v>
      </c>
      <c r="L52" s="77">
        <f t="shared" si="13"/>
        <v>4.5617464972304012E-3</v>
      </c>
    </row>
    <row r="53" spans="1:12" x14ac:dyDescent="0.4">
      <c r="A53" s="27" t="s">
        <v>75</v>
      </c>
      <c r="B53" s="135">
        <f>'10月(月間)'!B55-'[6]10月動向(20)'!B52</f>
        <v>3085</v>
      </c>
      <c r="C53" s="101">
        <f>'10月(月間)'!C55-'[6]10月動向(20)'!C52</f>
        <v>2562</v>
      </c>
      <c r="D53" s="70">
        <f t="shared" si="7"/>
        <v>1.2041373926619827</v>
      </c>
      <c r="E53" s="79">
        <f t="shared" si="8"/>
        <v>523</v>
      </c>
      <c r="F53" s="135">
        <f>'10月(月間)'!F55-'[6]10月動向(20)'!F52</f>
        <v>4125</v>
      </c>
      <c r="G53" s="135">
        <f>'10月(月間)'!G55-'[6]10月動向(20)'!G52</f>
        <v>4214</v>
      </c>
      <c r="H53" s="72">
        <f t="shared" si="9"/>
        <v>0.97887992406264834</v>
      </c>
      <c r="I53" s="79">
        <f t="shared" si="10"/>
        <v>-89</v>
      </c>
      <c r="J53" s="72">
        <f t="shared" si="11"/>
        <v>0.74787878787878792</v>
      </c>
      <c r="K53" s="72">
        <f t="shared" si="12"/>
        <v>0.60797342192691028</v>
      </c>
      <c r="L53" s="77">
        <f t="shared" si="13"/>
        <v>0.13990536595187764</v>
      </c>
    </row>
    <row r="54" spans="1:12" x14ac:dyDescent="0.4">
      <c r="A54" s="27" t="s">
        <v>77</v>
      </c>
      <c r="B54" s="137">
        <f>'10月(月間)'!B56-'[6]10月動向(20)'!B53</f>
        <v>810</v>
      </c>
      <c r="C54" s="136">
        <f>'10月(月間)'!C56-'[6]10月動向(20)'!C53</f>
        <v>887</v>
      </c>
      <c r="D54" s="70">
        <f t="shared" si="7"/>
        <v>0.91319052987598648</v>
      </c>
      <c r="E54" s="79">
        <f t="shared" si="8"/>
        <v>-77</v>
      </c>
      <c r="F54" s="135">
        <f>'10月(月間)'!F56-'[6]10月動向(20)'!F53</f>
        <v>1386</v>
      </c>
      <c r="G54" s="135">
        <f>'10月(月間)'!G56-'[6]10月動向(20)'!G53</f>
        <v>1442</v>
      </c>
      <c r="H54" s="72">
        <f t="shared" si="9"/>
        <v>0.96116504854368934</v>
      </c>
      <c r="I54" s="79">
        <f t="shared" si="10"/>
        <v>-56</v>
      </c>
      <c r="J54" s="72">
        <f t="shared" si="11"/>
        <v>0.58441558441558439</v>
      </c>
      <c r="K54" s="72">
        <f t="shared" si="12"/>
        <v>0.61511789181692089</v>
      </c>
      <c r="L54" s="77">
        <f t="shared" si="13"/>
        <v>-3.0702307401336504E-2</v>
      </c>
    </row>
    <row r="55" spans="1:12" x14ac:dyDescent="0.4">
      <c r="A55" s="27" t="s">
        <v>76</v>
      </c>
      <c r="B55" s="135">
        <f>'10月(月間)'!B57-'[6]10月動向(20)'!B54</f>
        <v>1146</v>
      </c>
      <c r="C55" s="101">
        <f>'10月(月間)'!C57-'[6]10月動向(20)'!C54</f>
        <v>974</v>
      </c>
      <c r="D55" s="70">
        <f t="shared" si="7"/>
        <v>1.1765913757700206</v>
      </c>
      <c r="E55" s="79">
        <f t="shared" si="8"/>
        <v>172</v>
      </c>
      <c r="F55" s="137">
        <f>'10月(月間)'!F57-'[6]10月動向(20)'!F54</f>
        <v>1826</v>
      </c>
      <c r="G55" s="137">
        <f>'10月(月間)'!G57-'[6]10月動向(20)'!G54</f>
        <v>1385</v>
      </c>
      <c r="H55" s="72">
        <f t="shared" si="9"/>
        <v>1.3184115523465705</v>
      </c>
      <c r="I55" s="79">
        <f t="shared" si="10"/>
        <v>441</v>
      </c>
      <c r="J55" s="72">
        <f t="shared" si="11"/>
        <v>0.62760131434830235</v>
      </c>
      <c r="K55" s="72">
        <f t="shared" si="12"/>
        <v>0.70324909747292419</v>
      </c>
      <c r="L55" s="77">
        <f t="shared" si="13"/>
        <v>-7.5647783124621837E-2</v>
      </c>
    </row>
    <row r="56" spans="1:12" x14ac:dyDescent="0.4">
      <c r="A56" s="27" t="s">
        <v>146</v>
      </c>
      <c r="B56" s="137">
        <f>'10月(月間)'!B58-'[6]10月動向(20)'!B55</f>
        <v>0</v>
      </c>
      <c r="C56" s="136">
        <f>'10月(月間)'!C58-'[6]10月動向(20)'!C55</f>
        <v>896</v>
      </c>
      <c r="D56" s="70">
        <f t="shared" si="7"/>
        <v>0</v>
      </c>
      <c r="E56" s="79">
        <f t="shared" si="8"/>
        <v>-896</v>
      </c>
      <c r="F56" s="135">
        <f>'10月(月間)'!F58-'[6]10月動向(20)'!F55</f>
        <v>0</v>
      </c>
      <c r="G56" s="135">
        <f>'10月(月間)'!G58-'[6]10月動向(20)'!G55</f>
        <v>1496</v>
      </c>
      <c r="H56" s="72">
        <f t="shared" si="9"/>
        <v>0</v>
      </c>
      <c r="I56" s="79">
        <f t="shared" si="10"/>
        <v>-1496</v>
      </c>
      <c r="J56" s="72" t="e">
        <f t="shared" si="11"/>
        <v>#DIV/0!</v>
      </c>
      <c r="K56" s="72">
        <f t="shared" si="12"/>
        <v>0.59893048128342241</v>
      </c>
      <c r="L56" s="77" t="e">
        <f t="shared" si="13"/>
        <v>#DIV/0!</v>
      </c>
    </row>
    <row r="57" spans="1:12" x14ac:dyDescent="0.4">
      <c r="A57" s="27" t="s">
        <v>145</v>
      </c>
      <c r="B57" s="135">
        <f>'10月(月間)'!B59-'[6]10月動向(20)'!B56</f>
        <v>0</v>
      </c>
      <c r="C57" s="101">
        <f>'10月(月間)'!C59-'[6]10月動向(20)'!C56</f>
        <v>1047</v>
      </c>
      <c r="D57" s="70">
        <f t="shared" si="7"/>
        <v>0</v>
      </c>
      <c r="E57" s="79">
        <f t="shared" si="8"/>
        <v>-1047</v>
      </c>
      <c r="F57" s="135">
        <f>'10月(月間)'!F59-'[6]10月動向(20)'!F56</f>
        <v>0</v>
      </c>
      <c r="G57" s="135">
        <f>'10月(月間)'!G59-'[6]10月動向(20)'!G56</f>
        <v>1386</v>
      </c>
      <c r="H57" s="72">
        <f t="shared" si="9"/>
        <v>0</v>
      </c>
      <c r="I57" s="79">
        <f t="shared" si="10"/>
        <v>-1386</v>
      </c>
      <c r="J57" s="72" t="e">
        <f t="shared" si="11"/>
        <v>#DIV/0!</v>
      </c>
      <c r="K57" s="72">
        <f t="shared" si="12"/>
        <v>0.75541125541125542</v>
      </c>
      <c r="L57" s="77" t="e">
        <f t="shared" si="13"/>
        <v>#DIV/0!</v>
      </c>
    </row>
    <row r="58" spans="1:12" x14ac:dyDescent="0.4">
      <c r="A58" s="27" t="s">
        <v>144</v>
      </c>
      <c r="B58" s="135">
        <f>'10月(月間)'!B60-'[6]10月動向(20)'!B57</f>
        <v>0</v>
      </c>
      <c r="C58" s="101">
        <f>'10月(月間)'!C60-'[6]10月動向(20)'!C57</f>
        <v>1101</v>
      </c>
      <c r="D58" s="70">
        <f t="shared" si="7"/>
        <v>0</v>
      </c>
      <c r="E58" s="79">
        <f t="shared" si="8"/>
        <v>-1101</v>
      </c>
      <c r="F58" s="139">
        <f>'10月(月間)'!F60-'[6]10月動向(20)'!F57</f>
        <v>0</v>
      </c>
      <c r="G58" s="139">
        <f>'10月(月間)'!G60-'[6]10月動向(20)'!G57</f>
        <v>1442</v>
      </c>
      <c r="H58" s="72">
        <f t="shared" si="9"/>
        <v>0</v>
      </c>
      <c r="I58" s="79">
        <f t="shared" si="10"/>
        <v>-1442</v>
      </c>
      <c r="J58" s="72" t="e">
        <f t="shared" si="11"/>
        <v>#DIV/0!</v>
      </c>
      <c r="K58" s="72">
        <f t="shared" si="12"/>
        <v>0.76352288488210818</v>
      </c>
      <c r="L58" s="77" t="e">
        <f t="shared" si="13"/>
        <v>#DIV/0!</v>
      </c>
    </row>
    <row r="59" spans="1:12" x14ac:dyDescent="0.4">
      <c r="A59" s="27" t="s">
        <v>143</v>
      </c>
      <c r="B59" s="135">
        <f>'10月(月間)'!B61-'[6]10月動向(20)'!B58</f>
        <v>0</v>
      </c>
      <c r="C59" s="101">
        <f>'10月(月間)'!C61-'[6]10月動向(20)'!C58</f>
        <v>1167</v>
      </c>
      <c r="D59" s="70">
        <f t="shared" si="7"/>
        <v>0</v>
      </c>
      <c r="E59" s="79">
        <f t="shared" si="8"/>
        <v>-1167</v>
      </c>
      <c r="F59" s="135">
        <f>'10月(月間)'!F61-'[6]10月動向(20)'!F58</f>
        <v>0</v>
      </c>
      <c r="G59" s="135">
        <f>'10月(月間)'!G61-'[6]10月動向(20)'!G58</f>
        <v>1386</v>
      </c>
      <c r="H59" s="70">
        <f t="shared" si="9"/>
        <v>0</v>
      </c>
      <c r="I59" s="79">
        <f t="shared" si="10"/>
        <v>-1386</v>
      </c>
      <c r="J59" s="72" t="e">
        <f t="shared" si="11"/>
        <v>#DIV/0!</v>
      </c>
      <c r="K59" s="72">
        <f t="shared" si="12"/>
        <v>0.84199134199134196</v>
      </c>
      <c r="L59" s="77" t="e">
        <f t="shared" si="13"/>
        <v>#DIV/0!</v>
      </c>
    </row>
    <row r="60" spans="1:12" x14ac:dyDescent="0.4">
      <c r="A60" s="22" t="s">
        <v>142</v>
      </c>
      <c r="B60" s="211">
        <f>'10月(月間)'!B62-'[6]10月動向(20)'!B59</f>
        <v>0</v>
      </c>
      <c r="C60" s="212">
        <f>'10月(月間)'!C62-'[6]10月動向(20)'!C59</f>
        <v>1218</v>
      </c>
      <c r="D60" s="151">
        <f t="shared" si="7"/>
        <v>0</v>
      </c>
      <c r="E60" s="84">
        <f t="shared" si="8"/>
        <v>-1218</v>
      </c>
      <c r="F60" s="211">
        <f>'10月(月間)'!F62-'[6]10月動向(20)'!F59</f>
        <v>0</v>
      </c>
      <c r="G60" s="211">
        <f>'10月(月間)'!G62-'[6]10月動向(20)'!G59</f>
        <v>1386</v>
      </c>
      <c r="H60" s="83">
        <f t="shared" si="9"/>
        <v>0</v>
      </c>
      <c r="I60" s="84">
        <f t="shared" si="10"/>
        <v>-1386</v>
      </c>
      <c r="J60" s="83" t="e">
        <f t="shared" si="11"/>
        <v>#DIV/0!</v>
      </c>
      <c r="K60" s="83">
        <f t="shared" si="12"/>
        <v>0.87878787878787878</v>
      </c>
      <c r="L60" s="82" t="e">
        <f t="shared" si="13"/>
        <v>#DIV/0!</v>
      </c>
    </row>
    <row r="61" spans="1:12" x14ac:dyDescent="0.4">
      <c r="A61" s="55" t="s">
        <v>93</v>
      </c>
      <c r="B61" s="134"/>
      <c r="C61" s="134"/>
      <c r="D61" s="132"/>
      <c r="E61" s="133"/>
      <c r="F61" s="134"/>
      <c r="G61" s="134"/>
      <c r="H61" s="132"/>
      <c r="I61" s="133"/>
      <c r="J61" s="132"/>
      <c r="K61" s="132"/>
      <c r="L61" s="131"/>
    </row>
    <row r="62" spans="1:12" x14ac:dyDescent="0.4">
      <c r="A62" s="99" t="s">
        <v>209</v>
      </c>
      <c r="B62" s="176"/>
      <c r="C62" s="175"/>
      <c r="D62" s="130"/>
      <c r="E62" s="129"/>
      <c r="F62" s="176"/>
      <c r="G62" s="175"/>
      <c r="H62" s="130"/>
      <c r="I62" s="129"/>
      <c r="J62" s="128"/>
      <c r="K62" s="128"/>
      <c r="L62" s="127"/>
    </row>
    <row r="63" spans="1:12" x14ac:dyDescent="0.4">
      <c r="A63" s="22" t="s">
        <v>208</v>
      </c>
      <c r="B63" s="174"/>
      <c r="C63" s="173"/>
      <c r="D63" s="126"/>
      <c r="E63" s="125"/>
      <c r="F63" s="174"/>
      <c r="G63" s="173"/>
      <c r="H63" s="126"/>
      <c r="I63" s="125"/>
      <c r="J63" s="124"/>
      <c r="K63" s="124"/>
      <c r="L63" s="123"/>
    </row>
    <row r="64" spans="1:12" x14ac:dyDescent="0.4">
      <c r="C64" s="19"/>
      <c r="E64" s="50"/>
      <c r="G64" s="19"/>
      <c r="I64" s="50"/>
      <c r="K64" s="19"/>
    </row>
    <row r="65" spans="3:11" x14ac:dyDescent="0.4">
      <c r="C65" s="19"/>
      <c r="E65" s="50"/>
      <c r="G65" s="19"/>
      <c r="I65" s="50"/>
      <c r="K65" s="19"/>
    </row>
    <row r="66" spans="3:11" x14ac:dyDescent="0.4">
      <c r="C66" s="19"/>
      <c r="E66" s="50"/>
      <c r="G66" s="19"/>
      <c r="I66" s="50"/>
      <c r="K66" s="19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9'!A1" display="'h19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2007年10月下旬航空旅客輸送実績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4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9" bestFit="1" customWidth="1"/>
    <col min="2" max="3" width="11.25" style="50" customWidth="1"/>
    <col min="4" max="5" width="11.25" style="19" customWidth="1"/>
    <col min="6" max="7" width="11.25" style="50" customWidth="1"/>
    <col min="8" max="9" width="11.25" style="19" customWidth="1"/>
    <col min="10" max="11" width="11.25" style="50" customWidth="1"/>
    <col min="12" max="12" width="11.25" style="19" customWidth="1"/>
    <col min="13" max="13" width="9" style="19" customWidth="1"/>
    <col min="14" max="14" width="6.5" style="19" bestFit="1" customWidth="1"/>
    <col min="15" max="16384" width="15.75" style="19"/>
  </cols>
  <sheetData>
    <row r="1" spans="1:46" s="1" customFormat="1" ht="17.25" customHeight="1" x14ac:dyDescent="0.4">
      <c r="A1" s="266" t="str">
        <f>'h19'!A1</f>
        <v>平成19年度</v>
      </c>
      <c r="B1" s="267"/>
      <c r="C1" s="267"/>
      <c r="D1" s="267"/>
      <c r="E1" s="268" t="str">
        <f ca="1">RIGHT(CELL("filename",$A$1),LEN(CELL("filename",$A$1))-FIND("]",CELL("filename",$A$1)))</f>
        <v>４月(上旬)</v>
      </c>
      <c r="F1" s="269" t="s">
        <v>70</v>
      </c>
      <c r="G1" s="270"/>
      <c r="H1" s="270"/>
      <c r="I1" s="271"/>
      <c r="J1" s="270"/>
      <c r="K1" s="270"/>
      <c r="L1" s="271"/>
      <c r="M1" s="258"/>
      <c r="N1" s="258"/>
      <c r="O1" s="258"/>
      <c r="P1" s="258"/>
      <c r="Q1" s="258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</row>
    <row r="2" spans="1:46" x14ac:dyDescent="0.4">
      <c r="A2" s="240"/>
      <c r="B2" s="260" t="s">
        <v>89</v>
      </c>
      <c r="C2" s="261"/>
      <c r="D2" s="261"/>
      <c r="E2" s="262"/>
      <c r="F2" s="260" t="s">
        <v>175</v>
      </c>
      <c r="G2" s="261"/>
      <c r="H2" s="261"/>
      <c r="I2" s="262"/>
      <c r="J2" s="260" t="s">
        <v>174</v>
      </c>
      <c r="K2" s="261"/>
      <c r="L2" s="262"/>
    </row>
    <row r="3" spans="1:46" x14ac:dyDescent="0.4">
      <c r="A3" s="232"/>
      <c r="B3" s="235"/>
      <c r="C3" s="236"/>
      <c r="D3" s="236"/>
      <c r="E3" s="237"/>
      <c r="F3" s="235"/>
      <c r="G3" s="236"/>
      <c r="H3" s="236"/>
      <c r="I3" s="237"/>
      <c r="J3" s="235"/>
      <c r="K3" s="236"/>
      <c r="L3" s="237"/>
    </row>
    <row r="4" spans="1:46" x14ac:dyDescent="0.4">
      <c r="A4" s="232"/>
      <c r="B4" s="241" t="s">
        <v>99</v>
      </c>
      <c r="C4" s="233" t="s">
        <v>179</v>
      </c>
      <c r="D4" s="232" t="s">
        <v>88</v>
      </c>
      <c r="E4" s="232"/>
      <c r="F4" s="238" t="s">
        <v>99</v>
      </c>
      <c r="G4" s="238" t="s">
        <v>179</v>
      </c>
      <c r="H4" s="232" t="s">
        <v>88</v>
      </c>
      <c r="I4" s="232"/>
      <c r="J4" s="238" t="s">
        <v>99</v>
      </c>
      <c r="K4" s="238" t="s">
        <v>179</v>
      </c>
      <c r="L4" s="239" t="s">
        <v>86</v>
      </c>
    </row>
    <row r="5" spans="1:46" s="53" customFormat="1" x14ac:dyDescent="0.4">
      <c r="A5" s="232"/>
      <c r="B5" s="241"/>
      <c r="C5" s="234"/>
      <c r="D5" s="108" t="s">
        <v>87</v>
      </c>
      <c r="E5" s="108" t="s">
        <v>86</v>
      </c>
      <c r="F5" s="238"/>
      <c r="G5" s="238"/>
      <c r="H5" s="108" t="s">
        <v>87</v>
      </c>
      <c r="I5" s="108" t="s">
        <v>86</v>
      </c>
      <c r="J5" s="238"/>
      <c r="K5" s="238"/>
      <c r="L5" s="240"/>
    </row>
    <row r="6" spans="1:46" s="46" customFormat="1" x14ac:dyDescent="0.4">
      <c r="A6" s="200" t="s">
        <v>178</v>
      </c>
      <c r="B6" s="100">
        <v>159645</v>
      </c>
      <c r="C6" s="100">
        <v>164874</v>
      </c>
      <c r="D6" s="64">
        <v>0.96828487208413694</v>
      </c>
      <c r="E6" s="65">
        <v>-5229</v>
      </c>
      <c r="F6" s="100">
        <v>238881</v>
      </c>
      <c r="G6" s="100">
        <v>235220</v>
      </c>
      <c r="H6" s="64">
        <v>1.015564152708103</v>
      </c>
      <c r="I6" s="65">
        <v>3661</v>
      </c>
      <c r="J6" s="64">
        <v>0.66830346490512016</v>
      </c>
      <c r="K6" s="64">
        <v>0.70093529461780457</v>
      </c>
      <c r="L6" s="78">
        <v>-3.2631829712684413E-2</v>
      </c>
    </row>
    <row r="7" spans="1:46" s="46" customFormat="1" x14ac:dyDescent="0.4">
      <c r="A7" s="200" t="s">
        <v>85</v>
      </c>
      <c r="B7" s="100">
        <v>78738</v>
      </c>
      <c r="C7" s="100">
        <v>82249</v>
      </c>
      <c r="D7" s="64">
        <v>0.95731255091247314</v>
      </c>
      <c r="E7" s="65">
        <v>-3511</v>
      </c>
      <c r="F7" s="100">
        <v>112857</v>
      </c>
      <c r="G7" s="100">
        <v>116790</v>
      </c>
      <c r="H7" s="64">
        <v>0.96632417159003337</v>
      </c>
      <c r="I7" s="65">
        <v>-3933</v>
      </c>
      <c r="J7" s="64">
        <v>0.69767936415109388</v>
      </c>
      <c r="K7" s="64">
        <v>0.70424693895025259</v>
      </c>
      <c r="L7" s="78">
        <v>-6.5675747991587041E-3</v>
      </c>
    </row>
    <row r="8" spans="1:46" x14ac:dyDescent="0.4">
      <c r="A8" s="108" t="s">
        <v>92</v>
      </c>
      <c r="B8" s="106">
        <v>63743</v>
      </c>
      <c r="C8" s="106">
        <v>66002</v>
      </c>
      <c r="D8" s="76">
        <v>0.96577376443138085</v>
      </c>
      <c r="E8" s="62">
        <v>-2259</v>
      </c>
      <c r="F8" s="106">
        <v>92666</v>
      </c>
      <c r="G8" s="106">
        <v>95948</v>
      </c>
      <c r="H8" s="76">
        <v>0.96579397173468962</v>
      </c>
      <c r="I8" s="62">
        <v>-3282</v>
      </c>
      <c r="J8" s="76">
        <v>0.68787904948956469</v>
      </c>
      <c r="K8" s="76">
        <v>0.68789344228123572</v>
      </c>
      <c r="L8" s="75">
        <v>-1.4392791671036242E-5</v>
      </c>
    </row>
    <row r="9" spans="1:46" x14ac:dyDescent="0.4">
      <c r="A9" s="204" t="s">
        <v>83</v>
      </c>
      <c r="B9" s="163">
        <v>37033</v>
      </c>
      <c r="C9" s="163">
        <v>37267</v>
      </c>
      <c r="D9" s="70">
        <v>0.99372098639547057</v>
      </c>
      <c r="E9" s="71">
        <v>-234</v>
      </c>
      <c r="F9" s="163">
        <v>51400</v>
      </c>
      <c r="G9" s="163">
        <v>51443</v>
      </c>
      <c r="H9" s="70">
        <v>0.99916412339871319</v>
      </c>
      <c r="I9" s="71">
        <v>-43</v>
      </c>
      <c r="J9" s="70">
        <v>0.72048638132295717</v>
      </c>
      <c r="K9" s="70">
        <v>0.72443286744552227</v>
      </c>
      <c r="L9" s="69">
        <v>-3.946486122565096E-3</v>
      </c>
    </row>
    <row r="10" spans="1:46" x14ac:dyDescent="0.4">
      <c r="A10" s="202" t="s">
        <v>84</v>
      </c>
      <c r="B10" s="155">
        <v>4079</v>
      </c>
      <c r="C10" s="155">
        <v>3801</v>
      </c>
      <c r="D10" s="72">
        <v>1.073138647724283</v>
      </c>
      <c r="E10" s="59">
        <v>278</v>
      </c>
      <c r="F10" s="155">
        <v>5000</v>
      </c>
      <c r="G10" s="155">
        <v>4328</v>
      </c>
      <c r="H10" s="72">
        <v>1.155268022181146</v>
      </c>
      <c r="I10" s="59">
        <v>672</v>
      </c>
      <c r="J10" s="72">
        <v>0.81579999999999997</v>
      </c>
      <c r="K10" s="72">
        <v>0.87823475046210719</v>
      </c>
      <c r="L10" s="77">
        <v>-6.2434750462107225E-2</v>
      </c>
    </row>
    <row r="11" spans="1:46" x14ac:dyDescent="0.4">
      <c r="A11" s="202" t="s">
        <v>172</v>
      </c>
      <c r="B11" s="155">
        <v>5129</v>
      </c>
      <c r="C11" s="155">
        <v>3909</v>
      </c>
      <c r="D11" s="72">
        <v>1.3121002814018932</v>
      </c>
      <c r="E11" s="59">
        <v>1220</v>
      </c>
      <c r="F11" s="155">
        <v>9074</v>
      </c>
      <c r="G11" s="155">
        <v>5229</v>
      </c>
      <c r="H11" s="72">
        <v>1.7353222413463378</v>
      </c>
      <c r="I11" s="59">
        <v>3845</v>
      </c>
      <c r="J11" s="72">
        <v>0.56524134890897071</v>
      </c>
      <c r="K11" s="72">
        <v>0.7475616752725186</v>
      </c>
      <c r="L11" s="77">
        <v>-0.18232032636354789</v>
      </c>
    </row>
    <row r="12" spans="1:46" x14ac:dyDescent="0.4">
      <c r="A12" s="202" t="s">
        <v>81</v>
      </c>
      <c r="B12" s="155">
        <v>5677</v>
      </c>
      <c r="C12" s="155">
        <v>5705</v>
      </c>
      <c r="D12" s="72">
        <v>0.99509202453987733</v>
      </c>
      <c r="E12" s="59">
        <v>-28</v>
      </c>
      <c r="F12" s="155">
        <v>7270</v>
      </c>
      <c r="G12" s="155">
        <v>9334</v>
      </c>
      <c r="H12" s="72">
        <v>0.77887293764731091</v>
      </c>
      <c r="I12" s="59">
        <v>-2064</v>
      </c>
      <c r="J12" s="72">
        <v>0.78088033012379643</v>
      </c>
      <c r="K12" s="72">
        <v>0.61120634240411398</v>
      </c>
      <c r="L12" s="77">
        <v>0.16967398771968245</v>
      </c>
    </row>
    <row r="13" spans="1:46" x14ac:dyDescent="0.4">
      <c r="A13" s="202" t="s">
        <v>82</v>
      </c>
      <c r="B13" s="155">
        <v>6041</v>
      </c>
      <c r="C13" s="155">
        <v>6709</v>
      </c>
      <c r="D13" s="72">
        <v>0.90043225517960945</v>
      </c>
      <c r="E13" s="59">
        <v>-668</v>
      </c>
      <c r="F13" s="155">
        <v>10920</v>
      </c>
      <c r="G13" s="155">
        <v>10846</v>
      </c>
      <c r="H13" s="72">
        <v>1.0068227918126498</v>
      </c>
      <c r="I13" s="59">
        <v>74</v>
      </c>
      <c r="J13" s="72">
        <v>0.55320512820512824</v>
      </c>
      <c r="K13" s="72">
        <v>0.61856905771713078</v>
      </c>
      <c r="L13" s="77">
        <v>-6.5363929512002539E-2</v>
      </c>
    </row>
    <row r="14" spans="1:46" x14ac:dyDescent="0.4">
      <c r="A14" s="202" t="s">
        <v>171</v>
      </c>
      <c r="B14" s="155">
        <v>2708</v>
      </c>
      <c r="C14" s="155">
        <v>2693</v>
      </c>
      <c r="D14" s="72">
        <v>1.0055699962866691</v>
      </c>
      <c r="E14" s="59">
        <v>15</v>
      </c>
      <c r="F14" s="155">
        <v>4806</v>
      </c>
      <c r="G14" s="155">
        <v>4030</v>
      </c>
      <c r="H14" s="72">
        <v>1.1925558312655087</v>
      </c>
      <c r="I14" s="59">
        <v>776</v>
      </c>
      <c r="J14" s="72">
        <v>0.56346233874323759</v>
      </c>
      <c r="K14" s="72">
        <v>0.66823821339950373</v>
      </c>
      <c r="L14" s="77">
        <v>-0.10477587465626614</v>
      </c>
    </row>
    <row r="15" spans="1:46" x14ac:dyDescent="0.4">
      <c r="A15" s="205" t="s">
        <v>170</v>
      </c>
      <c r="B15" s="155">
        <v>0</v>
      </c>
      <c r="C15" s="155">
        <v>0</v>
      </c>
      <c r="D15" s="72" t="e">
        <v>#DIV/0!</v>
      </c>
      <c r="E15" s="73">
        <v>0</v>
      </c>
      <c r="F15" s="155">
        <v>0</v>
      </c>
      <c r="G15" s="177">
        <v>0</v>
      </c>
      <c r="H15" s="70" t="e">
        <v>#DIV/0!</v>
      </c>
      <c r="I15" s="71">
        <v>0</v>
      </c>
      <c r="J15" s="74" t="e">
        <v>#DIV/0!</v>
      </c>
      <c r="K15" s="72" t="e">
        <v>#DIV/0!</v>
      </c>
      <c r="L15" s="77" t="e">
        <v>#DIV/0!</v>
      </c>
    </row>
    <row r="16" spans="1:46" x14ac:dyDescent="0.4">
      <c r="A16" s="33" t="s">
        <v>149</v>
      </c>
      <c r="B16" s="164">
        <v>3076</v>
      </c>
      <c r="C16" s="164">
        <v>5286</v>
      </c>
      <c r="D16" s="74">
        <v>0.58191449110858873</v>
      </c>
      <c r="E16" s="59">
        <v>-2210</v>
      </c>
      <c r="F16" s="164">
        <v>4196</v>
      </c>
      <c r="G16" s="156">
        <v>8128</v>
      </c>
      <c r="H16" s="70">
        <v>0.51624015748031493</v>
      </c>
      <c r="I16" s="71">
        <v>-3932</v>
      </c>
      <c r="J16" s="74">
        <v>0.73307912297426125</v>
      </c>
      <c r="K16" s="72">
        <v>0.65034448818897639</v>
      </c>
      <c r="L16" s="77">
        <v>8.2734634785284866E-2</v>
      </c>
    </row>
    <row r="17" spans="1:12" x14ac:dyDescent="0.4">
      <c r="A17" s="22" t="s">
        <v>177</v>
      </c>
      <c r="B17" s="179">
        <v>0</v>
      </c>
      <c r="C17" s="179">
        <v>632</v>
      </c>
      <c r="D17" s="83">
        <v>0</v>
      </c>
      <c r="E17" s="73">
        <v>-632</v>
      </c>
      <c r="F17" s="179">
        <v>0</v>
      </c>
      <c r="G17" s="179">
        <v>2610</v>
      </c>
      <c r="H17" s="70">
        <v>0</v>
      </c>
      <c r="I17" s="71">
        <v>-2610</v>
      </c>
      <c r="J17" s="74" t="e">
        <v>#DIV/0!</v>
      </c>
      <c r="K17" s="72">
        <v>0.24214559386973181</v>
      </c>
      <c r="L17" s="77" t="e">
        <v>#DIV/0!</v>
      </c>
    </row>
    <row r="18" spans="1:12" x14ac:dyDescent="0.4">
      <c r="A18" s="108" t="s">
        <v>91</v>
      </c>
      <c r="B18" s="106">
        <v>14475</v>
      </c>
      <c r="C18" s="106">
        <v>15680</v>
      </c>
      <c r="D18" s="76">
        <v>0.92315051020408168</v>
      </c>
      <c r="E18" s="62">
        <v>-1205</v>
      </c>
      <c r="F18" s="106">
        <v>19450</v>
      </c>
      <c r="G18" s="106">
        <v>19945</v>
      </c>
      <c r="H18" s="76">
        <v>0.97518174981198291</v>
      </c>
      <c r="I18" s="62">
        <v>-495</v>
      </c>
      <c r="J18" s="76">
        <v>0.74421593830334187</v>
      </c>
      <c r="K18" s="76">
        <v>0.78616194534971173</v>
      </c>
      <c r="L18" s="75">
        <v>-4.194600704636986E-2</v>
      </c>
    </row>
    <row r="19" spans="1:12" x14ac:dyDescent="0.4">
      <c r="A19" s="204" t="s">
        <v>168</v>
      </c>
      <c r="B19" s="163">
        <v>867</v>
      </c>
      <c r="C19" s="155">
        <v>971</v>
      </c>
      <c r="D19" s="72">
        <v>0.89289392378990728</v>
      </c>
      <c r="E19" s="59">
        <v>-104</v>
      </c>
      <c r="F19" s="163">
        <v>1500</v>
      </c>
      <c r="G19" s="163">
        <v>1950</v>
      </c>
      <c r="H19" s="72">
        <v>0.76923076923076927</v>
      </c>
      <c r="I19" s="59">
        <v>-450</v>
      </c>
      <c r="J19" s="72">
        <v>0.57799999999999996</v>
      </c>
      <c r="K19" s="72">
        <v>0.49794871794871792</v>
      </c>
      <c r="L19" s="69">
        <v>8.0051282051282036E-2</v>
      </c>
    </row>
    <row r="20" spans="1:12" x14ac:dyDescent="0.4">
      <c r="A20" s="202" t="s">
        <v>150</v>
      </c>
      <c r="B20" s="155">
        <v>1313</v>
      </c>
      <c r="C20" s="209">
        <v>1367</v>
      </c>
      <c r="D20" s="72">
        <v>0.96049743964886614</v>
      </c>
      <c r="E20" s="59">
        <v>-54</v>
      </c>
      <c r="F20" s="155">
        <v>1500</v>
      </c>
      <c r="G20" s="155">
        <v>1500</v>
      </c>
      <c r="H20" s="72">
        <v>1</v>
      </c>
      <c r="I20" s="59">
        <v>0</v>
      </c>
      <c r="J20" s="67">
        <v>0.8753333333333333</v>
      </c>
      <c r="K20" s="72">
        <v>0.91133333333333333</v>
      </c>
      <c r="L20" s="77">
        <v>-3.6000000000000032E-2</v>
      </c>
    </row>
    <row r="21" spans="1:12" x14ac:dyDescent="0.4">
      <c r="A21" s="202" t="s">
        <v>167</v>
      </c>
      <c r="B21" s="155">
        <v>948</v>
      </c>
      <c r="C21" s="155">
        <v>1020</v>
      </c>
      <c r="D21" s="72">
        <v>0.92941176470588238</v>
      </c>
      <c r="E21" s="59">
        <v>-72</v>
      </c>
      <c r="F21" s="155">
        <v>1450</v>
      </c>
      <c r="G21" s="155">
        <v>1495</v>
      </c>
      <c r="H21" s="67">
        <v>0.96989966555183948</v>
      </c>
      <c r="I21" s="59">
        <v>1350</v>
      </c>
      <c r="J21" s="72">
        <v>0.6537931034482759</v>
      </c>
      <c r="K21" s="72">
        <v>0.68227424749163879</v>
      </c>
      <c r="L21" s="77">
        <v>-2.8481144043362883E-2</v>
      </c>
    </row>
    <row r="22" spans="1:12" x14ac:dyDescent="0.4">
      <c r="A22" s="202" t="s">
        <v>166</v>
      </c>
      <c r="B22" s="155">
        <v>2733</v>
      </c>
      <c r="C22" s="155">
        <v>2670</v>
      </c>
      <c r="D22" s="72">
        <v>1.0235955056179775</v>
      </c>
      <c r="E22" s="59">
        <v>63</v>
      </c>
      <c r="F22" s="155">
        <v>3000</v>
      </c>
      <c r="G22" s="155">
        <v>3000</v>
      </c>
      <c r="H22" s="72">
        <v>1</v>
      </c>
      <c r="I22" s="59">
        <v>0</v>
      </c>
      <c r="J22" s="72">
        <v>0.91100000000000003</v>
      </c>
      <c r="K22" s="72">
        <v>0.89</v>
      </c>
      <c r="L22" s="77">
        <v>2.1000000000000019E-2</v>
      </c>
    </row>
    <row r="23" spans="1:12" x14ac:dyDescent="0.4">
      <c r="A23" s="202" t="s">
        <v>165</v>
      </c>
      <c r="B23" s="157">
        <v>1257</v>
      </c>
      <c r="C23" s="157">
        <v>1432</v>
      </c>
      <c r="D23" s="72">
        <v>0.8777932960893855</v>
      </c>
      <c r="E23" s="58">
        <v>-175</v>
      </c>
      <c r="F23" s="157">
        <v>1500</v>
      </c>
      <c r="G23" s="157">
        <v>1500</v>
      </c>
      <c r="H23" s="67">
        <v>1</v>
      </c>
      <c r="I23" s="58">
        <v>0</v>
      </c>
      <c r="J23" s="67">
        <v>0.83799999999999997</v>
      </c>
      <c r="K23" s="72">
        <v>0.95466666666666666</v>
      </c>
      <c r="L23" s="66">
        <v>-0.1166666666666667</v>
      </c>
    </row>
    <row r="24" spans="1:12" x14ac:dyDescent="0.4">
      <c r="A24" s="203" t="s">
        <v>164</v>
      </c>
      <c r="B24" s="155">
        <v>0</v>
      </c>
      <c r="C24" s="155">
        <v>0</v>
      </c>
      <c r="D24" s="72" t="e">
        <v>#DIV/0!</v>
      </c>
      <c r="E24" s="59">
        <v>0</v>
      </c>
      <c r="F24" s="155">
        <v>0</v>
      </c>
      <c r="G24" s="155">
        <v>0</v>
      </c>
      <c r="H24" s="72" t="e">
        <v>#DIV/0!</v>
      </c>
      <c r="I24" s="59">
        <v>0</v>
      </c>
      <c r="J24" s="72" t="e">
        <v>#DIV/0!</v>
      </c>
      <c r="K24" s="72" t="e">
        <v>#DIV/0!</v>
      </c>
      <c r="L24" s="77" t="e">
        <v>#DIV/0!</v>
      </c>
    </row>
    <row r="25" spans="1:12" x14ac:dyDescent="0.4">
      <c r="A25" s="203" t="s">
        <v>163</v>
      </c>
      <c r="B25" s="155">
        <v>1330</v>
      </c>
      <c r="C25" s="155">
        <v>1031</v>
      </c>
      <c r="D25" s="72">
        <v>1.2900096993210475</v>
      </c>
      <c r="E25" s="59">
        <v>299</v>
      </c>
      <c r="F25" s="155">
        <v>1500</v>
      </c>
      <c r="G25" s="155">
        <v>1500</v>
      </c>
      <c r="H25" s="72">
        <v>1</v>
      </c>
      <c r="I25" s="59">
        <v>0</v>
      </c>
      <c r="J25" s="72">
        <v>0.88666666666666671</v>
      </c>
      <c r="K25" s="72">
        <v>0.68733333333333335</v>
      </c>
      <c r="L25" s="77">
        <v>0.19933333333333336</v>
      </c>
    </row>
    <row r="26" spans="1:12" x14ac:dyDescent="0.4">
      <c r="A26" s="202" t="s">
        <v>162</v>
      </c>
      <c r="B26" s="155">
        <v>0</v>
      </c>
      <c r="C26" s="155">
        <v>1340</v>
      </c>
      <c r="D26" s="72">
        <v>0</v>
      </c>
      <c r="E26" s="59">
        <v>-1340</v>
      </c>
      <c r="F26" s="155">
        <v>0</v>
      </c>
      <c r="G26" s="155">
        <v>1500</v>
      </c>
      <c r="H26" s="72">
        <v>0</v>
      </c>
      <c r="I26" s="59">
        <v>-1500</v>
      </c>
      <c r="J26" s="72" t="e">
        <v>#DIV/0!</v>
      </c>
      <c r="K26" s="72">
        <v>0.89333333333333331</v>
      </c>
      <c r="L26" s="77" t="e">
        <v>#DIV/0!</v>
      </c>
    </row>
    <row r="27" spans="1:12" x14ac:dyDescent="0.4">
      <c r="A27" s="202" t="s">
        <v>161</v>
      </c>
      <c r="B27" s="157">
        <v>762</v>
      </c>
      <c r="C27" s="157">
        <v>666</v>
      </c>
      <c r="D27" s="72">
        <v>1.1441441441441442</v>
      </c>
      <c r="E27" s="58">
        <v>96</v>
      </c>
      <c r="F27" s="157">
        <v>900</v>
      </c>
      <c r="G27" s="157">
        <v>750</v>
      </c>
      <c r="H27" s="67">
        <v>1.2</v>
      </c>
      <c r="I27" s="58">
        <v>150</v>
      </c>
      <c r="J27" s="67">
        <v>0.84666666666666668</v>
      </c>
      <c r="K27" s="72">
        <v>0.88800000000000001</v>
      </c>
      <c r="L27" s="66">
        <v>-4.1333333333333333E-2</v>
      </c>
    </row>
    <row r="28" spans="1:12" x14ac:dyDescent="0.4">
      <c r="A28" s="203" t="s">
        <v>160</v>
      </c>
      <c r="B28" s="155">
        <v>218</v>
      </c>
      <c r="C28" s="155">
        <v>415</v>
      </c>
      <c r="D28" s="72">
        <v>0.52530120481927711</v>
      </c>
      <c r="E28" s="59">
        <v>-197</v>
      </c>
      <c r="F28" s="155">
        <v>600</v>
      </c>
      <c r="G28" s="155">
        <v>750</v>
      </c>
      <c r="H28" s="72">
        <v>0.8</v>
      </c>
      <c r="I28" s="59">
        <v>-150</v>
      </c>
      <c r="J28" s="72">
        <v>0.36333333333333334</v>
      </c>
      <c r="K28" s="72">
        <v>0.55333333333333334</v>
      </c>
      <c r="L28" s="77">
        <v>-0.19</v>
      </c>
    </row>
    <row r="29" spans="1:12" x14ac:dyDescent="0.4">
      <c r="A29" s="202" t="s">
        <v>159</v>
      </c>
      <c r="B29" s="155">
        <v>1721</v>
      </c>
      <c r="C29" s="155">
        <v>1344</v>
      </c>
      <c r="D29" s="72">
        <v>1.2805059523809523</v>
      </c>
      <c r="E29" s="59">
        <v>377</v>
      </c>
      <c r="F29" s="155">
        <v>3000</v>
      </c>
      <c r="G29" s="155">
        <v>1500</v>
      </c>
      <c r="H29" s="72">
        <v>2</v>
      </c>
      <c r="I29" s="59">
        <v>1500</v>
      </c>
      <c r="J29" s="72">
        <v>0.57366666666666666</v>
      </c>
      <c r="K29" s="72">
        <v>0.89600000000000002</v>
      </c>
      <c r="L29" s="77">
        <v>-0.32233333333333336</v>
      </c>
    </row>
    <row r="30" spans="1:12" x14ac:dyDescent="0.4">
      <c r="A30" s="203" t="s">
        <v>158</v>
      </c>
      <c r="B30" s="157">
        <v>854</v>
      </c>
      <c r="C30" s="157">
        <v>994</v>
      </c>
      <c r="D30" s="72">
        <v>0.85915492957746475</v>
      </c>
      <c r="E30" s="58">
        <v>-140</v>
      </c>
      <c r="F30" s="157">
        <v>1500</v>
      </c>
      <c r="G30" s="157">
        <v>1500</v>
      </c>
      <c r="H30" s="67">
        <v>1</v>
      </c>
      <c r="I30" s="58">
        <v>0</v>
      </c>
      <c r="J30" s="67">
        <v>0.56933333333333336</v>
      </c>
      <c r="K30" s="72">
        <v>0.66266666666666663</v>
      </c>
      <c r="L30" s="66">
        <v>-9.3333333333333268E-2</v>
      </c>
    </row>
    <row r="31" spans="1:12" x14ac:dyDescent="0.4">
      <c r="A31" s="203" t="s">
        <v>157</v>
      </c>
      <c r="B31" s="157">
        <v>1297</v>
      </c>
      <c r="C31" s="157">
        <v>1314</v>
      </c>
      <c r="D31" s="72">
        <v>0.98706240487062402</v>
      </c>
      <c r="E31" s="58">
        <v>-17</v>
      </c>
      <c r="F31" s="157">
        <v>1500</v>
      </c>
      <c r="G31" s="157">
        <v>1500</v>
      </c>
      <c r="H31" s="67">
        <v>1</v>
      </c>
      <c r="I31" s="58">
        <v>0</v>
      </c>
      <c r="J31" s="67">
        <v>0.86466666666666669</v>
      </c>
      <c r="K31" s="72">
        <v>0.876</v>
      </c>
      <c r="L31" s="66">
        <v>-1.1333333333333306E-2</v>
      </c>
    </row>
    <row r="32" spans="1:12" x14ac:dyDescent="0.4">
      <c r="A32" s="202" t="s">
        <v>156</v>
      </c>
      <c r="B32" s="155">
        <v>0</v>
      </c>
      <c r="C32" s="155">
        <v>0</v>
      </c>
      <c r="D32" s="72" t="e">
        <v>#DIV/0!</v>
      </c>
      <c r="E32" s="59">
        <v>0</v>
      </c>
      <c r="F32" s="155">
        <v>0</v>
      </c>
      <c r="G32" s="155">
        <v>0</v>
      </c>
      <c r="H32" s="72" t="e">
        <v>#DIV/0!</v>
      </c>
      <c r="I32" s="59">
        <v>0</v>
      </c>
      <c r="J32" s="72" t="e">
        <v>#DIV/0!</v>
      </c>
      <c r="K32" s="72" t="e">
        <v>#DIV/0!</v>
      </c>
      <c r="L32" s="77" t="e">
        <v>#DIV/0!</v>
      </c>
    </row>
    <row r="33" spans="1:64" x14ac:dyDescent="0.4">
      <c r="A33" s="205" t="s">
        <v>155</v>
      </c>
      <c r="B33" s="177">
        <v>1175</v>
      </c>
      <c r="C33" s="177">
        <v>1116</v>
      </c>
      <c r="D33" s="72">
        <v>1.0528673835125448</v>
      </c>
      <c r="E33" s="73">
        <v>59</v>
      </c>
      <c r="F33" s="177">
        <v>1500</v>
      </c>
      <c r="G33" s="177">
        <v>1500</v>
      </c>
      <c r="H33" s="74">
        <v>1</v>
      </c>
      <c r="I33" s="73">
        <v>0</v>
      </c>
      <c r="J33" s="74">
        <v>0.78333333333333333</v>
      </c>
      <c r="K33" s="86">
        <v>0.74399999999999999</v>
      </c>
      <c r="L33" s="143">
        <v>3.9333333333333331E-2</v>
      </c>
    </row>
    <row r="34" spans="1:64" x14ac:dyDescent="0.4">
      <c r="A34" s="108" t="s">
        <v>90</v>
      </c>
      <c r="B34" s="106">
        <v>520</v>
      </c>
      <c r="C34" s="106">
        <v>567</v>
      </c>
      <c r="D34" s="76">
        <v>0.91710758377425039</v>
      </c>
      <c r="E34" s="62">
        <v>-47</v>
      </c>
      <c r="F34" s="106">
        <v>741</v>
      </c>
      <c r="G34" s="106">
        <v>897</v>
      </c>
      <c r="H34" s="76">
        <v>0.82608695652173914</v>
      </c>
      <c r="I34" s="62">
        <v>-156</v>
      </c>
      <c r="J34" s="76">
        <v>0.70175438596491224</v>
      </c>
      <c r="K34" s="76">
        <v>0.63210702341137126</v>
      </c>
      <c r="L34" s="75">
        <v>6.9647362553540981E-2</v>
      </c>
    </row>
    <row r="35" spans="1:64" x14ac:dyDescent="0.4">
      <c r="A35" s="204" t="s">
        <v>154</v>
      </c>
      <c r="B35" s="163">
        <v>360</v>
      </c>
      <c r="C35" s="163">
        <v>357</v>
      </c>
      <c r="D35" s="70">
        <v>1.0084033613445378</v>
      </c>
      <c r="E35" s="71">
        <v>3</v>
      </c>
      <c r="F35" s="163">
        <v>390</v>
      </c>
      <c r="G35" s="163">
        <v>507</v>
      </c>
      <c r="H35" s="70">
        <v>0.76923076923076927</v>
      </c>
      <c r="I35" s="71">
        <v>-117</v>
      </c>
      <c r="J35" s="70">
        <v>0.92307692307692313</v>
      </c>
      <c r="K35" s="70">
        <v>0.70414201183431957</v>
      </c>
      <c r="L35" s="69">
        <v>0.21893491124260356</v>
      </c>
    </row>
    <row r="36" spans="1:64" x14ac:dyDescent="0.4">
      <c r="A36" s="202" t="s">
        <v>153</v>
      </c>
      <c r="B36" s="155">
        <v>160</v>
      </c>
      <c r="C36" s="155">
        <v>210</v>
      </c>
      <c r="D36" s="72">
        <v>0.76190476190476186</v>
      </c>
      <c r="E36" s="59">
        <v>-50</v>
      </c>
      <c r="F36" s="155">
        <v>351</v>
      </c>
      <c r="G36" s="155">
        <v>390</v>
      </c>
      <c r="H36" s="72">
        <v>0.9</v>
      </c>
      <c r="I36" s="59">
        <v>-39</v>
      </c>
      <c r="J36" s="72">
        <v>0.45584045584045585</v>
      </c>
      <c r="K36" s="72">
        <v>0.53846153846153844</v>
      </c>
      <c r="L36" s="77">
        <v>-8.2621082621082587E-2</v>
      </c>
    </row>
    <row r="37" spans="1:64" s="46" customFormat="1" x14ac:dyDescent="0.4">
      <c r="A37" s="200" t="s">
        <v>96</v>
      </c>
      <c r="B37" s="100">
        <v>80907</v>
      </c>
      <c r="C37" s="100">
        <v>82625</v>
      </c>
      <c r="D37" s="64">
        <v>0.97920726172465966</v>
      </c>
      <c r="E37" s="65">
        <v>-1718</v>
      </c>
      <c r="F37" s="100">
        <v>126024</v>
      </c>
      <c r="G37" s="100">
        <v>118430</v>
      </c>
      <c r="H37" s="64">
        <v>1.0641222663176559</v>
      </c>
      <c r="I37" s="65">
        <v>7594</v>
      </c>
      <c r="J37" s="64">
        <v>0.64199676252142446</v>
      </c>
      <c r="K37" s="64">
        <v>0.69766950941484418</v>
      </c>
      <c r="L37" s="78">
        <v>-5.5672746893419722E-2</v>
      </c>
    </row>
    <row r="38" spans="1:64" x14ac:dyDescent="0.4">
      <c r="A38" s="202" t="s">
        <v>83</v>
      </c>
      <c r="B38" s="161">
        <v>28705</v>
      </c>
      <c r="C38" s="161">
        <v>30908</v>
      </c>
      <c r="D38" s="86">
        <v>0.92872395496311633</v>
      </c>
      <c r="E38" s="58">
        <v>-2203</v>
      </c>
      <c r="F38" s="161">
        <v>44634</v>
      </c>
      <c r="G38" s="155">
        <v>43508</v>
      </c>
      <c r="H38" s="67">
        <v>1.0258802978762527</v>
      </c>
      <c r="I38" s="79">
        <v>1126</v>
      </c>
      <c r="J38" s="72">
        <v>0.6431195949276336</v>
      </c>
      <c r="K38" s="72">
        <v>0.71039808770800772</v>
      </c>
      <c r="L38" s="206">
        <v>-6.7278492780374122E-2</v>
      </c>
    </row>
    <row r="39" spans="1:64" x14ac:dyDescent="0.4">
      <c r="A39" s="202" t="s">
        <v>176</v>
      </c>
      <c r="B39" s="163">
        <v>1572</v>
      </c>
      <c r="C39" s="188">
        <v>0</v>
      </c>
      <c r="D39" s="70" t="e">
        <v>#DIV/0!</v>
      </c>
      <c r="E39" s="58">
        <v>1572</v>
      </c>
      <c r="F39" s="188">
        <v>2159</v>
      </c>
      <c r="G39" s="187">
        <v>0</v>
      </c>
      <c r="H39" s="141">
        <v>0</v>
      </c>
      <c r="I39" s="79">
        <v>2159</v>
      </c>
      <c r="J39" s="72">
        <v>0.72811486799444192</v>
      </c>
      <c r="K39" s="72" t="e">
        <v>#DIV/0!</v>
      </c>
      <c r="L39" s="206" t="e">
        <v>#DIV/0!</v>
      </c>
    </row>
    <row r="40" spans="1:64" x14ac:dyDescent="0.4">
      <c r="A40" s="202" t="s">
        <v>151</v>
      </c>
      <c r="B40" s="155">
        <v>4032</v>
      </c>
      <c r="C40" s="187">
        <v>4091</v>
      </c>
      <c r="D40" s="70">
        <v>0.98557809826448306</v>
      </c>
      <c r="E40" s="58">
        <v>-59</v>
      </c>
      <c r="F40" s="187">
        <v>5240</v>
      </c>
      <c r="G40" s="187">
        <v>5234</v>
      </c>
      <c r="H40" s="141">
        <v>1.0011463507833398</v>
      </c>
      <c r="I40" s="79">
        <v>6</v>
      </c>
      <c r="J40" s="72">
        <v>0.76946564885496183</v>
      </c>
      <c r="K40" s="72">
        <v>0.78162017577378673</v>
      </c>
      <c r="L40" s="206">
        <v>-1.2154526918824904E-2</v>
      </c>
    </row>
    <row r="41" spans="1:64" x14ac:dyDescent="0.4">
      <c r="A41" s="203" t="s">
        <v>150</v>
      </c>
      <c r="B41" s="155">
        <v>8625</v>
      </c>
      <c r="C41" s="187">
        <v>8880</v>
      </c>
      <c r="D41" s="138">
        <v>0.97128378378378377</v>
      </c>
      <c r="E41" s="79">
        <v>-255</v>
      </c>
      <c r="F41" s="208">
        <v>13710</v>
      </c>
      <c r="G41" s="208">
        <v>12800</v>
      </c>
      <c r="H41" s="141">
        <v>1.07109375</v>
      </c>
      <c r="I41" s="85">
        <v>910</v>
      </c>
      <c r="J41" s="138">
        <v>0.62910284463894972</v>
      </c>
      <c r="K41" s="138">
        <v>0.69374999999999998</v>
      </c>
      <c r="L41" s="207">
        <v>-6.4647155361050257E-2</v>
      </c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</row>
    <row r="42" spans="1:64" s="43" customFormat="1" x14ac:dyDescent="0.4">
      <c r="A42" s="33" t="s">
        <v>149</v>
      </c>
      <c r="B42" s="170">
        <v>4534</v>
      </c>
      <c r="C42" s="171">
        <v>1906</v>
      </c>
      <c r="D42" s="138">
        <v>2.3788037775445958</v>
      </c>
      <c r="E42" s="79">
        <v>2628</v>
      </c>
      <c r="F42" s="169">
        <v>7240</v>
      </c>
      <c r="G42" s="169">
        <v>2160</v>
      </c>
      <c r="H42" s="39">
        <v>3.3518518518518516</v>
      </c>
      <c r="I42" s="42">
        <v>5080</v>
      </c>
      <c r="J42" s="36">
        <v>0.62624309392265198</v>
      </c>
      <c r="K42" s="45">
        <v>0.88240740740740742</v>
      </c>
      <c r="L42" s="44">
        <v>-0.25616431348475543</v>
      </c>
    </row>
    <row r="43" spans="1:64" x14ac:dyDescent="0.4">
      <c r="A43" s="202" t="s">
        <v>81</v>
      </c>
      <c r="B43" s="163">
        <v>11362</v>
      </c>
      <c r="C43" s="187">
        <v>10276</v>
      </c>
      <c r="D43" s="140">
        <v>1.1056831451926821</v>
      </c>
      <c r="E43" s="80">
        <v>1086</v>
      </c>
      <c r="F43" s="188">
        <v>20676</v>
      </c>
      <c r="G43" s="188">
        <v>16870</v>
      </c>
      <c r="H43" s="138">
        <v>1.2256075874333137</v>
      </c>
      <c r="I43" s="79">
        <v>3806</v>
      </c>
      <c r="J43" s="140">
        <v>0.54952602050686783</v>
      </c>
      <c r="K43" s="138">
        <v>0.60912863070539414</v>
      </c>
      <c r="L43" s="206">
        <v>-5.9602610198526307E-2</v>
      </c>
    </row>
    <row r="44" spans="1:64" x14ac:dyDescent="0.4">
      <c r="A44" s="202" t="s">
        <v>82</v>
      </c>
      <c r="B44" s="155">
        <v>8441</v>
      </c>
      <c r="C44" s="187">
        <v>7790</v>
      </c>
      <c r="D44" s="140">
        <v>1.083568677792041</v>
      </c>
      <c r="E44" s="85">
        <v>651</v>
      </c>
      <c r="F44" s="187">
        <v>11085</v>
      </c>
      <c r="G44" s="187">
        <v>10030</v>
      </c>
      <c r="H44" s="138">
        <v>1.10518444666002</v>
      </c>
      <c r="I44" s="79">
        <v>1055</v>
      </c>
      <c r="J44" s="138">
        <v>0.7614794767704105</v>
      </c>
      <c r="K44" s="138">
        <v>0.77666999002991022</v>
      </c>
      <c r="L44" s="206">
        <v>-1.5190513259499716E-2</v>
      </c>
    </row>
    <row r="45" spans="1:64" x14ac:dyDescent="0.4">
      <c r="A45" s="202" t="s">
        <v>80</v>
      </c>
      <c r="B45" s="160">
        <v>1911</v>
      </c>
      <c r="C45" s="155">
        <v>1962</v>
      </c>
      <c r="D45" s="140">
        <v>0.97400611620795108</v>
      </c>
      <c r="E45" s="79">
        <v>-51</v>
      </c>
      <c r="F45" s="187">
        <v>2790</v>
      </c>
      <c r="G45" s="187">
        <v>2790</v>
      </c>
      <c r="H45" s="67">
        <v>1</v>
      </c>
      <c r="I45" s="59">
        <v>0</v>
      </c>
      <c r="J45" s="72">
        <v>0.68494623655913978</v>
      </c>
      <c r="K45" s="138">
        <v>0.70322580645161292</v>
      </c>
      <c r="L45" s="206">
        <v>-1.8279569892473146E-2</v>
      </c>
    </row>
    <row r="46" spans="1:64" x14ac:dyDescent="0.4">
      <c r="A46" s="202" t="s">
        <v>148</v>
      </c>
      <c r="B46" s="159">
        <v>868</v>
      </c>
      <c r="C46" s="163">
        <v>924</v>
      </c>
      <c r="D46" s="70">
        <v>0.93939393939393945</v>
      </c>
      <c r="E46" s="58">
        <v>-56</v>
      </c>
      <c r="F46" s="155">
        <v>1660</v>
      </c>
      <c r="G46" s="187">
        <v>1620</v>
      </c>
      <c r="H46" s="67">
        <v>1.0246913580246915</v>
      </c>
      <c r="I46" s="59">
        <v>40</v>
      </c>
      <c r="J46" s="72">
        <v>0.52289156626506028</v>
      </c>
      <c r="K46" s="72">
        <v>0.57037037037037042</v>
      </c>
      <c r="L46" s="77">
        <v>-4.7478804105310135E-2</v>
      </c>
    </row>
    <row r="47" spans="1:64" x14ac:dyDescent="0.4">
      <c r="A47" s="202" t="s">
        <v>79</v>
      </c>
      <c r="B47" s="155">
        <v>2382</v>
      </c>
      <c r="C47" s="155">
        <v>2515</v>
      </c>
      <c r="D47" s="70">
        <v>0.94711729622266405</v>
      </c>
      <c r="E47" s="58">
        <v>-133</v>
      </c>
      <c r="F47" s="155">
        <v>2790</v>
      </c>
      <c r="G47" s="155">
        <v>2790</v>
      </c>
      <c r="H47" s="67">
        <v>1</v>
      </c>
      <c r="I47" s="59">
        <v>0</v>
      </c>
      <c r="J47" s="72">
        <v>0.85376344086021505</v>
      </c>
      <c r="K47" s="72">
        <v>0.90143369175627241</v>
      </c>
      <c r="L47" s="77">
        <v>-4.7670250896057365E-2</v>
      </c>
    </row>
    <row r="48" spans="1:64" x14ac:dyDescent="0.4">
      <c r="A48" s="203" t="s">
        <v>78</v>
      </c>
      <c r="B48" s="157">
        <v>1368</v>
      </c>
      <c r="C48" s="157">
        <v>1450</v>
      </c>
      <c r="D48" s="70">
        <v>0.94344827586206892</v>
      </c>
      <c r="E48" s="58">
        <v>-82</v>
      </c>
      <c r="F48" s="157">
        <v>2790</v>
      </c>
      <c r="G48" s="157">
        <v>2790</v>
      </c>
      <c r="H48" s="67">
        <v>1</v>
      </c>
      <c r="I48" s="59">
        <v>0</v>
      </c>
      <c r="J48" s="72">
        <v>0.49032258064516127</v>
      </c>
      <c r="K48" s="67">
        <v>0.51971326164874554</v>
      </c>
      <c r="L48" s="66">
        <v>-2.9390681003584274E-2</v>
      </c>
    </row>
    <row r="49" spans="1:12" x14ac:dyDescent="0.4">
      <c r="A49" s="202" t="s">
        <v>147</v>
      </c>
      <c r="B49" s="155">
        <v>1078</v>
      </c>
      <c r="C49" s="155">
        <v>847</v>
      </c>
      <c r="D49" s="70">
        <v>1.2727272727272727</v>
      </c>
      <c r="E49" s="59">
        <v>231</v>
      </c>
      <c r="F49" s="155">
        <v>1660</v>
      </c>
      <c r="G49" s="155">
        <v>1660</v>
      </c>
      <c r="H49" s="67">
        <v>1</v>
      </c>
      <c r="I49" s="59">
        <v>0</v>
      </c>
      <c r="J49" s="72">
        <v>0.64939759036144573</v>
      </c>
      <c r="K49" s="72">
        <v>0.51024096385542173</v>
      </c>
      <c r="L49" s="77">
        <v>0.13915662650602401</v>
      </c>
    </row>
    <row r="50" spans="1:12" x14ac:dyDescent="0.4">
      <c r="A50" s="202" t="s">
        <v>94</v>
      </c>
      <c r="B50" s="155">
        <v>1934</v>
      </c>
      <c r="C50" s="155">
        <v>1899</v>
      </c>
      <c r="D50" s="70">
        <v>1.0184307530279095</v>
      </c>
      <c r="E50" s="59">
        <v>35</v>
      </c>
      <c r="F50" s="155">
        <v>2790</v>
      </c>
      <c r="G50" s="155">
        <v>3438</v>
      </c>
      <c r="H50" s="72">
        <v>0.81151832460732987</v>
      </c>
      <c r="I50" s="59">
        <v>-648</v>
      </c>
      <c r="J50" s="72">
        <v>0.69318996415770606</v>
      </c>
      <c r="K50" s="72">
        <v>0.55235602094240843</v>
      </c>
      <c r="L50" s="77">
        <v>0.14083394321529763</v>
      </c>
    </row>
    <row r="51" spans="1:12" x14ac:dyDescent="0.4">
      <c r="A51" s="202" t="s">
        <v>75</v>
      </c>
      <c r="B51" s="155">
        <v>2387</v>
      </c>
      <c r="C51" s="155">
        <v>2258</v>
      </c>
      <c r="D51" s="70">
        <v>1.0571302037201062</v>
      </c>
      <c r="E51" s="59">
        <v>129</v>
      </c>
      <c r="F51" s="155">
        <v>3880</v>
      </c>
      <c r="G51" s="155">
        <v>3850</v>
      </c>
      <c r="H51" s="72">
        <v>1.0077922077922077</v>
      </c>
      <c r="I51" s="59">
        <v>30</v>
      </c>
      <c r="J51" s="72">
        <v>0.61520618556701034</v>
      </c>
      <c r="K51" s="72">
        <v>0.58649350649350651</v>
      </c>
      <c r="L51" s="77">
        <v>2.8712679073503833E-2</v>
      </c>
    </row>
    <row r="52" spans="1:12" x14ac:dyDescent="0.4">
      <c r="A52" s="202" t="s">
        <v>77</v>
      </c>
      <c r="B52" s="155">
        <v>777</v>
      </c>
      <c r="C52" s="155">
        <v>829</v>
      </c>
      <c r="D52" s="70">
        <v>0.93727382388419778</v>
      </c>
      <c r="E52" s="59">
        <v>-52</v>
      </c>
      <c r="F52" s="155">
        <v>1260</v>
      </c>
      <c r="G52" s="155">
        <v>1260</v>
      </c>
      <c r="H52" s="72">
        <v>1</v>
      </c>
      <c r="I52" s="59">
        <v>0</v>
      </c>
      <c r="J52" s="72">
        <v>0.6166666666666667</v>
      </c>
      <c r="K52" s="72">
        <v>0.65793650793650793</v>
      </c>
      <c r="L52" s="77">
        <v>-4.1269841269841234E-2</v>
      </c>
    </row>
    <row r="53" spans="1:12" x14ac:dyDescent="0.4">
      <c r="A53" s="202" t="s">
        <v>76</v>
      </c>
      <c r="B53" s="155">
        <v>931</v>
      </c>
      <c r="C53" s="155">
        <v>958</v>
      </c>
      <c r="D53" s="70">
        <v>0.97181628392484343</v>
      </c>
      <c r="E53" s="59">
        <v>-27</v>
      </c>
      <c r="F53" s="155">
        <v>1660</v>
      </c>
      <c r="G53" s="155">
        <v>1260</v>
      </c>
      <c r="H53" s="72">
        <v>1.3174603174603174</v>
      </c>
      <c r="I53" s="59">
        <v>400</v>
      </c>
      <c r="J53" s="72">
        <v>0.56084337349397595</v>
      </c>
      <c r="K53" s="72">
        <v>0.76031746031746028</v>
      </c>
      <c r="L53" s="77">
        <v>-0.19947408682348433</v>
      </c>
    </row>
    <row r="54" spans="1:12" x14ac:dyDescent="0.4">
      <c r="A54" s="202" t="s">
        <v>146</v>
      </c>
      <c r="B54" s="155">
        <v>0</v>
      </c>
      <c r="C54" s="155">
        <v>661</v>
      </c>
      <c r="D54" s="70">
        <v>0</v>
      </c>
      <c r="E54" s="59">
        <v>-661</v>
      </c>
      <c r="F54" s="155">
        <v>0</v>
      </c>
      <c r="G54" s="155">
        <v>1260</v>
      </c>
      <c r="H54" s="72">
        <v>0</v>
      </c>
      <c r="I54" s="59">
        <v>-1260</v>
      </c>
      <c r="J54" s="72" t="e">
        <v>#DIV/0!</v>
      </c>
      <c r="K54" s="72">
        <v>0.52460317460317463</v>
      </c>
      <c r="L54" s="77" t="e">
        <v>#DIV/0!</v>
      </c>
    </row>
    <row r="55" spans="1:12" x14ac:dyDescent="0.4">
      <c r="A55" s="202" t="s">
        <v>145</v>
      </c>
      <c r="B55" s="155">
        <v>0</v>
      </c>
      <c r="C55" s="155">
        <v>1137</v>
      </c>
      <c r="D55" s="70">
        <v>0</v>
      </c>
      <c r="E55" s="59">
        <v>-1137</v>
      </c>
      <c r="F55" s="155">
        <v>0</v>
      </c>
      <c r="G55" s="155">
        <v>1260</v>
      </c>
      <c r="H55" s="72">
        <v>0</v>
      </c>
      <c r="I55" s="59">
        <v>-1260</v>
      </c>
      <c r="J55" s="72" t="e">
        <v>#DIV/0!</v>
      </c>
      <c r="K55" s="72">
        <v>0.90238095238095239</v>
      </c>
      <c r="L55" s="77" t="e">
        <v>#DIV/0!</v>
      </c>
    </row>
    <row r="56" spans="1:12" x14ac:dyDescent="0.4">
      <c r="A56" s="202" t="s">
        <v>144</v>
      </c>
      <c r="B56" s="155">
        <v>0</v>
      </c>
      <c r="C56" s="155">
        <v>1100</v>
      </c>
      <c r="D56" s="70">
        <v>0</v>
      </c>
      <c r="E56" s="59">
        <v>-1100</v>
      </c>
      <c r="F56" s="155">
        <v>0</v>
      </c>
      <c r="G56" s="155">
        <v>1330</v>
      </c>
      <c r="H56" s="72">
        <v>0</v>
      </c>
      <c r="I56" s="59">
        <v>-1330</v>
      </c>
      <c r="J56" s="72" t="e">
        <v>#DIV/0!</v>
      </c>
      <c r="K56" s="72">
        <v>0.82706766917293228</v>
      </c>
      <c r="L56" s="77" t="e">
        <v>#DIV/0!</v>
      </c>
    </row>
    <row r="57" spans="1:12" x14ac:dyDescent="0.4">
      <c r="A57" s="202" t="s">
        <v>143</v>
      </c>
      <c r="B57" s="155">
        <v>0</v>
      </c>
      <c r="C57" s="155">
        <v>1156</v>
      </c>
      <c r="D57" s="70">
        <v>0</v>
      </c>
      <c r="E57" s="59">
        <v>-1156</v>
      </c>
      <c r="F57" s="155">
        <v>0</v>
      </c>
      <c r="G57" s="155">
        <v>1260</v>
      </c>
      <c r="H57" s="72">
        <v>0</v>
      </c>
      <c r="I57" s="59">
        <v>-1260</v>
      </c>
      <c r="J57" s="72" t="e">
        <v>#DIV/0!</v>
      </c>
      <c r="K57" s="72">
        <v>0.91746031746031742</v>
      </c>
      <c r="L57" s="77" t="e">
        <v>#DIV/0!</v>
      </c>
    </row>
    <row r="58" spans="1:12" x14ac:dyDescent="0.4">
      <c r="A58" s="201" t="s">
        <v>142</v>
      </c>
      <c r="B58" s="152">
        <v>0</v>
      </c>
      <c r="C58" s="152">
        <v>1078</v>
      </c>
      <c r="D58" s="151">
        <v>0</v>
      </c>
      <c r="E58" s="56">
        <v>-1078</v>
      </c>
      <c r="F58" s="152">
        <v>0</v>
      </c>
      <c r="G58" s="152">
        <v>1260</v>
      </c>
      <c r="H58" s="83">
        <v>0</v>
      </c>
      <c r="I58" s="56">
        <v>-1260</v>
      </c>
      <c r="J58" s="83" t="e">
        <v>#DIV/0!</v>
      </c>
      <c r="K58" s="83">
        <v>0.85555555555555551</v>
      </c>
      <c r="L58" s="82" t="e">
        <v>#DIV/0!</v>
      </c>
    </row>
    <row r="59" spans="1:12" x14ac:dyDescent="0.4">
      <c r="C59" s="19"/>
      <c r="D59" s="50"/>
      <c r="E59" s="50"/>
      <c r="F59" s="19"/>
      <c r="G59" s="19"/>
      <c r="H59" s="50"/>
      <c r="I59" s="50"/>
      <c r="J59" s="19"/>
      <c r="K59" s="19"/>
    </row>
    <row r="60" spans="1:12" x14ac:dyDescent="0.4">
      <c r="C60" s="19"/>
      <c r="D60" s="50"/>
      <c r="E60" s="50"/>
      <c r="F60" s="19"/>
      <c r="G60" s="19"/>
      <c r="H60" s="50"/>
      <c r="I60" s="50"/>
      <c r="J60" s="19"/>
      <c r="K60" s="19"/>
    </row>
    <row r="61" spans="1:12" x14ac:dyDescent="0.4">
      <c r="C61" s="19"/>
      <c r="E61" s="50"/>
      <c r="G61" s="19"/>
      <c r="I61" s="50"/>
      <c r="K61" s="19"/>
    </row>
    <row r="62" spans="1:12" x14ac:dyDescent="0.4">
      <c r="C62" s="19"/>
      <c r="E62" s="50"/>
      <c r="G62" s="19"/>
      <c r="I62" s="50"/>
      <c r="K62" s="19"/>
    </row>
    <row r="63" spans="1:12" x14ac:dyDescent="0.4">
      <c r="C63" s="19"/>
      <c r="E63" s="50"/>
      <c r="G63" s="19"/>
      <c r="I63" s="50"/>
      <c r="K63" s="19"/>
    </row>
    <row r="64" spans="1:12" x14ac:dyDescent="0.4">
      <c r="C64" s="19"/>
      <c r="E64" s="50"/>
      <c r="G64" s="19"/>
      <c r="I64" s="50"/>
      <c r="K64" s="19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9'!A1" display="'h19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2007年4月上旬航空旅客輸送実績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67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.75" style="19" customWidth="1"/>
    <col min="2" max="3" width="11.25" style="50" customWidth="1"/>
    <col min="4" max="5" width="11.25" style="19" customWidth="1"/>
    <col min="6" max="7" width="11.25" style="50" customWidth="1"/>
    <col min="8" max="9" width="11.25" style="19" customWidth="1"/>
    <col min="10" max="11" width="11.25" style="50" customWidth="1"/>
    <col min="12" max="12" width="11.25" style="19" customWidth="1"/>
    <col min="13" max="13" width="9" style="19" bestFit="1" customWidth="1"/>
    <col min="14" max="14" width="6.5" style="19" bestFit="1" customWidth="1"/>
    <col min="15" max="16384" width="15.75" style="19"/>
  </cols>
  <sheetData>
    <row r="1" spans="1:46" s="1" customFormat="1" ht="17.25" customHeight="1" x14ac:dyDescent="0.4">
      <c r="A1" s="266" t="str">
        <f>'h19'!A1</f>
        <v>平成19年度</v>
      </c>
      <c r="B1" s="267"/>
      <c r="C1" s="267"/>
      <c r="D1" s="267"/>
      <c r="E1" s="268" t="str">
        <f ca="1">RIGHT(CELL("filename",$A$1),LEN(CELL("filename",$A$1))-FIND("]",CELL("filename",$A$1)))</f>
        <v>11月(月間)</v>
      </c>
      <c r="F1" s="269" t="s">
        <v>70</v>
      </c>
      <c r="G1" s="270"/>
      <c r="H1" s="270"/>
      <c r="I1" s="271"/>
      <c r="J1" s="270"/>
      <c r="K1" s="270"/>
      <c r="L1" s="271"/>
      <c r="M1" s="258"/>
      <c r="N1" s="258"/>
      <c r="O1" s="258"/>
      <c r="P1" s="258"/>
      <c r="Q1" s="258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</row>
    <row r="2" spans="1:46" x14ac:dyDescent="0.4">
      <c r="A2" s="240"/>
      <c r="B2" s="260" t="s">
        <v>89</v>
      </c>
      <c r="C2" s="261"/>
      <c r="D2" s="261"/>
      <c r="E2" s="262"/>
      <c r="F2" s="260" t="s">
        <v>175</v>
      </c>
      <c r="G2" s="261"/>
      <c r="H2" s="261"/>
      <c r="I2" s="262"/>
      <c r="J2" s="260" t="s">
        <v>174</v>
      </c>
      <c r="K2" s="261"/>
      <c r="L2" s="262"/>
    </row>
    <row r="3" spans="1:46" x14ac:dyDescent="0.4">
      <c r="A3" s="232"/>
      <c r="B3" s="235"/>
      <c r="C3" s="236"/>
      <c r="D3" s="236"/>
      <c r="E3" s="237"/>
      <c r="F3" s="235"/>
      <c r="G3" s="236"/>
      <c r="H3" s="236"/>
      <c r="I3" s="237"/>
      <c r="J3" s="235"/>
      <c r="K3" s="236"/>
      <c r="L3" s="237"/>
    </row>
    <row r="4" spans="1:46" x14ac:dyDescent="0.4">
      <c r="A4" s="232"/>
      <c r="B4" s="233" t="s">
        <v>121</v>
      </c>
      <c r="C4" s="233" t="s">
        <v>235</v>
      </c>
      <c r="D4" s="232" t="s">
        <v>88</v>
      </c>
      <c r="E4" s="232"/>
      <c r="F4" s="238" t="str">
        <f>+B4</f>
        <v>(07'11/1～30)</v>
      </c>
      <c r="G4" s="238" t="str">
        <f>+C4</f>
        <v>(06'11/1～30)</v>
      </c>
      <c r="H4" s="232" t="s">
        <v>88</v>
      </c>
      <c r="I4" s="232"/>
      <c r="J4" s="238" t="str">
        <f>+B4</f>
        <v>(07'11/1～30)</v>
      </c>
      <c r="K4" s="238" t="str">
        <f>+C4</f>
        <v>(06'11/1～30)</v>
      </c>
      <c r="L4" s="239" t="s">
        <v>86</v>
      </c>
    </row>
    <row r="5" spans="1:46" s="53" customFormat="1" x14ac:dyDescent="0.4">
      <c r="A5" s="232"/>
      <c r="B5" s="234"/>
      <c r="C5" s="234"/>
      <c r="D5" s="108" t="s">
        <v>87</v>
      </c>
      <c r="E5" s="108" t="s">
        <v>86</v>
      </c>
      <c r="F5" s="238"/>
      <c r="G5" s="238"/>
      <c r="H5" s="108" t="s">
        <v>87</v>
      </c>
      <c r="I5" s="108" t="s">
        <v>86</v>
      </c>
      <c r="J5" s="238"/>
      <c r="K5" s="238"/>
      <c r="L5" s="240"/>
    </row>
    <row r="6" spans="1:46" s="46" customFormat="1" x14ac:dyDescent="0.4">
      <c r="A6" s="55" t="s">
        <v>97</v>
      </c>
      <c r="B6" s="100">
        <f>+B7+B41+B63</f>
        <v>513061</v>
      </c>
      <c r="C6" s="100">
        <f>+C7+C41+C63</f>
        <v>506510</v>
      </c>
      <c r="D6" s="64">
        <f t="shared" ref="D6:D37" si="0">+B6/C6</f>
        <v>1.0129336044698032</v>
      </c>
      <c r="E6" s="65">
        <f t="shared" ref="E6:E37" si="1">+B6-C6</f>
        <v>6551</v>
      </c>
      <c r="F6" s="100">
        <f>+F7+F41+F63</f>
        <v>741790</v>
      </c>
      <c r="G6" s="100">
        <f>+G7+G41+G63</f>
        <v>743288</v>
      </c>
      <c r="H6" s="64">
        <f t="shared" ref="H6:H37" si="2">+F6/G6</f>
        <v>0.99798463045279895</v>
      </c>
      <c r="I6" s="65">
        <f t="shared" ref="I6:I37" si="3">+F6-G6</f>
        <v>-1498</v>
      </c>
      <c r="J6" s="64">
        <f t="shared" ref="J6:J37" si="4">+B6/F6</f>
        <v>0.69165262405802186</v>
      </c>
      <c r="K6" s="64">
        <f t="shared" ref="K6:K37" si="5">+C6/G6</f>
        <v>0.68144514643045495</v>
      </c>
      <c r="L6" s="78">
        <f t="shared" ref="L6:L37" si="6">+J6-K6</f>
        <v>1.0207477627566908E-2</v>
      </c>
    </row>
    <row r="7" spans="1:46" s="46" customFormat="1" x14ac:dyDescent="0.4">
      <c r="A7" s="55" t="s">
        <v>85</v>
      </c>
      <c r="B7" s="100">
        <f>+B8+B18+B38</f>
        <v>240280</v>
      </c>
      <c r="C7" s="100">
        <f>+C8+C18+C38</f>
        <v>247215</v>
      </c>
      <c r="D7" s="64">
        <f t="shared" si="0"/>
        <v>0.97194749509536238</v>
      </c>
      <c r="E7" s="65">
        <f t="shared" si="1"/>
        <v>-6935</v>
      </c>
      <c r="F7" s="100">
        <f>+F8+F18+F38</f>
        <v>350168</v>
      </c>
      <c r="G7" s="100">
        <f>+G8+G18+G38</f>
        <v>356822</v>
      </c>
      <c r="H7" s="64">
        <f t="shared" si="2"/>
        <v>0.98135204667873621</v>
      </c>
      <c r="I7" s="65">
        <f t="shared" si="3"/>
        <v>-6654</v>
      </c>
      <c r="J7" s="64">
        <f t="shared" si="4"/>
        <v>0.68618491695414774</v>
      </c>
      <c r="K7" s="64">
        <f t="shared" si="5"/>
        <v>0.6928244334710304</v>
      </c>
      <c r="L7" s="78">
        <f t="shared" si="6"/>
        <v>-6.6395165168826598E-3</v>
      </c>
    </row>
    <row r="8" spans="1:46" x14ac:dyDescent="0.4">
      <c r="A8" s="89" t="s">
        <v>92</v>
      </c>
      <c r="B8" s="106">
        <f>SUM(B9:B17)</f>
        <v>193453</v>
      </c>
      <c r="C8" s="106">
        <f>SUM(C9:C17)</f>
        <v>200973</v>
      </c>
      <c r="D8" s="76">
        <f t="shared" si="0"/>
        <v>0.96258203838326539</v>
      </c>
      <c r="E8" s="62">
        <f t="shared" si="1"/>
        <v>-7520</v>
      </c>
      <c r="F8" s="106">
        <f>SUM(F9:F17)</f>
        <v>283127</v>
      </c>
      <c r="G8" s="106">
        <f>SUM(G9:G17)</f>
        <v>294880</v>
      </c>
      <c r="H8" s="76">
        <f t="shared" si="2"/>
        <v>0.96014310906131306</v>
      </c>
      <c r="I8" s="62">
        <f t="shared" si="3"/>
        <v>-11753</v>
      </c>
      <c r="J8" s="76">
        <f t="shared" si="4"/>
        <v>0.68327287754258692</v>
      </c>
      <c r="K8" s="76">
        <f t="shared" si="5"/>
        <v>0.68154164405860007</v>
      </c>
      <c r="L8" s="75">
        <f t="shared" si="6"/>
        <v>1.7312334839868493E-3</v>
      </c>
    </row>
    <row r="9" spans="1:46" x14ac:dyDescent="0.4">
      <c r="A9" s="26" t="s">
        <v>83</v>
      </c>
      <c r="B9" s="163">
        <v>110645</v>
      </c>
      <c r="C9" s="163">
        <v>116769</v>
      </c>
      <c r="D9" s="70">
        <f t="shared" si="0"/>
        <v>0.94755457355976325</v>
      </c>
      <c r="E9" s="71">
        <f t="shared" si="1"/>
        <v>-6124</v>
      </c>
      <c r="F9" s="163">
        <v>158236</v>
      </c>
      <c r="G9" s="163">
        <v>156721</v>
      </c>
      <c r="H9" s="70">
        <f t="shared" si="2"/>
        <v>1.0096668602165633</v>
      </c>
      <c r="I9" s="71">
        <f t="shared" si="3"/>
        <v>1515</v>
      </c>
      <c r="J9" s="70">
        <f t="shared" si="4"/>
        <v>0.699240375135873</v>
      </c>
      <c r="K9" s="70">
        <f t="shared" si="5"/>
        <v>0.74507564397879034</v>
      </c>
      <c r="L9" s="69">
        <f t="shared" si="6"/>
        <v>-4.5835268842917332E-2</v>
      </c>
    </row>
    <row r="10" spans="1:46" x14ac:dyDescent="0.4">
      <c r="A10" s="27" t="s">
        <v>84</v>
      </c>
      <c r="B10" s="155">
        <v>10345</v>
      </c>
      <c r="C10" s="155">
        <v>8434</v>
      </c>
      <c r="D10" s="72">
        <f t="shared" si="0"/>
        <v>1.2265828788238085</v>
      </c>
      <c r="E10" s="59">
        <f t="shared" si="1"/>
        <v>1911</v>
      </c>
      <c r="F10" s="155">
        <v>15000</v>
      </c>
      <c r="G10" s="155">
        <v>11984</v>
      </c>
      <c r="H10" s="72">
        <f t="shared" si="2"/>
        <v>1.2516688918558077</v>
      </c>
      <c r="I10" s="59">
        <f t="shared" si="3"/>
        <v>3016</v>
      </c>
      <c r="J10" s="72">
        <f t="shared" si="4"/>
        <v>0.68966666666666665</v>
      </c>
      <c r="K10" s="72">
        <f t="shared" si="5"/>
        <v>0.70377169559412545</v>
      </c>
      <c r="L10" s="77">
        <f t="shared" si="6"/>
        <v>-1.4105028927458796E-2</v>
      </c>
    </row>
    <row r="11" spans="1:46" x14ac:dyDescent="0.4">
      <c r="A11" s="27" t="s">
        <v>215</v>
      </c>
      <c r="B11" s="155">
        <v>16576</v>
      </c>
      <c r="C11" s="155">
        <v>11812</v>
      </c>
      <c r="D11" s="72">
        <f t="shared" si="0"/>
        <v>1.4033186589908568</v>
      </c>
      <c r="E11" s="59">
        <f t="shared" si="1"/>
        <v>4764</v>
      </c>
      <c r="F11" s="155">
        <v>27180</v>
      </c>
      <c r="G11" s="155">
        <v>19546</v>
      </c>
      <c r="H11" s="72">
        <f t="shared" si="2"/>
        <v>1.390565844674102</v>
      </c>
      <c r="I11" s="59">
        <f t="shared" si="3"/>
        <v>7634</v>
      </c>
      <c r="J11" s="72">
        <f t="shared" si="4"/>
        <v>0.60986019131714497</v>
      </c>
      <c r="K11" s="72">
        <f t="shared" si="5"/>
        <v>0.60431801903202698</v>
      </c>
      <c r="L11" s="77">
        <f t="shared" si="6"/>
        <v>5.5421722851179966E-3</v>
      </c>
    </row>
    <row r="12" spans="1:46" x14ac:dyDescent="0.4">
      <c r="A12" s="27" t="s">
        <v>81</v>
      </c>
      <c r="B12" s="155">
        <v>18055</v>
      </c>
      <c r="C12" s="155">
        <v>19551</v>
      </c>
      <c r="D12" s="72">
        <f t="shared" si="0"/>
        <v>0.92348217482481709</v>
      </c>
      <c r="E12" s="59">
        <f t="shared" si="1"/>
        <v>-1496</v>
      </c>
      <c r="F12" s="155">
        <v>22710</v>
      </c>
      <c r="G12" s="155">
        <v>26091</v>
      </c>
      <c r="H12" s="72">
        <f t="shared" si="2"/>
        <v>0.87041508566172243</v>
      </c>
      <c r="I12" s="59">
        <f t="shared" si="3"/>
        <v>-3381</v>
      </c>
      <c r="J12" s="72">
        <f t="shared" si="4"/>
        <v>0.79502421840598858</v>
      </c>
      <c r="K12" s="72">
        <f t="shared" si="5"/>
        <v>0.74933885247786591</v>
      </c>
      <c r="L12" s="77">
        <f t="shared" si="6"/>
        <v>4.5685365928122668E-2</v>
      </c>
    </row>
    <row r="13" spans="1:46" x14ac:dyDescent="0.4">
      <c r="A13" s="27" t="s">
        <v>82</v>
      </c>
      <c r="B13" s="155">
        <v>20933</v>
      </c>
      <c r="C13" s="155">
        <v>18813</v>
      </c>
      <c r="D13" s="72">
        <f t="shared" si="0"/>
        <v>1.1126880348695052</v>
      </c>
      <c r="E13" s="59">
        <f t="shared" si="1"/>
        <v>2120</v>
      </c>
      <c r="F13" s="155">
        <v>37064</v>
      </c>
      <c r="G13" s="155">
        <v>32760</v>
      </c>
      <c r="H13" s="72">
        <f t="shared" si="2"/>
        <v>1.1313797313797314</v>
      </c>
      <c r="I13" s="59">
        <f t="shared" si="3"/>
        <v>4304</v>
      </c>
      <c r="J13" s="72">
        <f t="shared" si="4"/>
        <v>0.56477984027627892</v>
      </c>
      <c r="K13" s="72">
        <f t="shared" si="5"/>
        <v>0.57426739926739923</v>
      </c>
      <c r="L13" s="77">
        <f t="shared" si="6"/>
        <v>-9.487558991120304E-3</v>
      </c>
    </row>
    <row r="14" spans="1:46" x14ac:dyDescent="0.4">
      <c r="A14" s="27" t="s">
        <v>206</v>
      </c>
      <c r="B14" s="155">
        <v>10914</v>
      </c>
      <c r="C14" s="154">
        <v>8685</v>
      </c>
      <c r="D14" s="72">
        <f t="shared" si="0"/>
        <v>1.2566493955094991</v>
      </c>
      <c r="E14" s="59">
        <f t="shared" si="1"/>
        <v>2229</v>
      </c>
      <c r="F14" s="155">
        <v>14494</v>
      </c>
      <c r="G14" s="155">
        <v>12192</v>
      </c>
      <c r="H14" s="72">
        <f t="shared" si="2"/>
        <v>1.1888123359580052</v>
      </c>
      <c r="I14" s="59">
        <f t="shared" si="3"/>
        <v>2302</v>
      </c>
      <c r="J14" s="72">
        <f t="shared" si="4"/>
        <v>0.75300124189319717</v>
      </c>
      <c r="K14" s="72">
        <f t="shared" si="5"/>
        <v>0.71235236220472442</v>
      </c>
      <c r="L14" s="77">
        <f t="shared" si="6"/>
        <v>4.064887968847275E-2</v>
      </c>
    </row>
    <row r="15" spans="1:46" x14ac:dyDescent="0.4">
      <c r="A15" s="29" t="s">
        <v>205</v>
      </c>
      <c r="B15" s="155">
        <v>0</v>
      </c>
      <c r="C15" s="154">
        <v>2897</v>
      </c>
      <c r="D15" s="24">
        <f t="shared" si="0"/>
        <v>0</v>
      </c>
      <c r="E15" s="25">
        <f t="shared" si="1"/>
        <v>-2897</v>
      </c>
      <c r="F15" s="154">
        <v>0</v>
      </c>
      <c r="G15" s="154">
        <v>4350</v>
      </c>
      <c r="H15" s="72">
        <f t="shared" si="2"/>
        <v>0</v>
      </c>
      <c r="I15" s="59">
        <f t="shared" si="3"/>
        <v>-4350</v>
      </c>
      <c r="J15" s="72" t="e">
        <f t="shared" si="4"/>
        <v>#DIV/0!</v>
      </c>
      <c r="K15" s="72">
        <f t="shared" si="5"/>
        <v>0.66597701149425292</v>
      </c>
      <c r="L15" s="77" t="e">
        <f t="shared" si="6"/>
        <v>#DIV/0!</v>
      </c>
    </row>
    <row r="16" spans="1:46" s="16" customFormat="1" x14ac:dyDescent="0.4">
      <c r="A16" s="33" t="s">
        <v>149</v>
      </c>
      <c r="B16" s="154">
        <v>5985</v>
      </c>
      <c r="C16" s="154">
        <v>11238</v>
      </c>
      <c r="D16" s="24">
        <f t="shared" si="0"/>
        <v>0.53256807261078487</v>
      </c>
      <c r="E16" s="25">
        <f t="shared" si="1"/>
        <v>-5253</v>
      </c>
      <c r="F16" s="154">
        <v>8443</v>
      </c>
      <c r="G16" s="154">
        <v>23504</v>
      </c>
      <c r="H16" s="24">
        <f t="shared" si="2"/>
        <v>0.35921545268890404</v>
      </c>
      <c r="I16" s="37">
        <f t="shared" si="3"/>
        <v>-15061</v>
      </c>
      <c r="J16" s="24">
        <f t="shared" si="4"/>
        <v>0.70887125429349762</v>
      </c>
      <c r="K16" s="24">
        <f t="shared" si="5"/>
        <v>0.47813138189244386</v>
      </c>
      <c r="L16" s="23">
        <f t="shared" si="6"/>
        <v>0.23073987240105376</v>
      </c>
    </row>
    <row r="17" spans="1:12" s="16" customFormat="1" x14ac:dyDescent="0.4">
      <c r="A17" s="33" t="s">
        <v>177</v>
      </c>
      <c r="B17" s="164">
        <v>0</v>
      </c>
      <c r="C17" s="164">
        <v>2774</v>
      </c>
      <c r="D17" s="48">
        <f t="shared" si="0"/>
        <v>0</v>
      </c>
      <c r="E17" s="51">
        <f t="shared" si="1"/>
        <v>-2774</v>
      </c>
      <c r="F17" s="164">
        <v>0</v>
      </c>
      <c r="G17" s="164">
        <v>7732</v>
      </c>
      <c r="H17" s="48">
        <f t="shared" si="2"/>
        <v>0</v>
      </c>
      <c r="I17" s="51">
        <f t="shared" si="3"/>
        <v>-7732</v>
      </c>
      <c r="J17" s="48" t="e">
        <f t="shared" si="4"/>
        <v>#DIV/0!</v>
      </c>
      <c r="K17" s="48">
        <f t="shared" si="5"/>
        <v>0.35876875323331608</v>
      </c>
      <c r="L17" s="107" t="e">
        <f t="shared" si="6"/>
        <v>#DIV/0!</v>
      </c>
    </row>
    <row r="18" spans="1:12" x14ac:dyDescent="0.4">
      <c r="A18" s="89" t="s">
        <v>91</v>
      </c>
      <c r="B18" s="106">
        <f>SUM(B19:B37)</f>
        <v>45025</v>
      </c>
      <c r="C18" s="106">
        <f>SUM(C19:C37)</f>
        <v>44550</v>
      </c>
      <c r="D18" s="76">
        <f t="shared" si="0"/>
        <v>1.010662177328844</v>
      </c>
      <c r="E18" s="62">
        <f t="shared" si="1"/>
        <v>475</v>
      </c>
      <c r="F18" s="106">
        <f>SUM(F19:F37)</f>
        <v>64530</v>
      </c>
      <c r="G18" s="106">
        <f>SUM(G19:G37)</f>
        <v>59680</v>
      </c>
      <c r="H18" s="76">
        <f t="shared" si="2"/>
        <v>1.0812667560321716</v>
      </c>
      <c r="I18" s="62">
        <f t="shared" si="3"/>
        <v>4850</v>
      </c>
      <c r="J18" s="76">
        <f t="shared" si="4"/>
        <v>0.69773748644041533</v>
      </c>
      <c r="K18" s="76">
        <f t="shared" si="5"/>
        <v>0.74648123324396787</v>
      </c>
      <c r="L18" s="75">
        <f t="shared" si="6"/>
        <v>-4.8743746803552535E-2</v>
      </c>
    </row>
    <row r="19" spans="1:12" x14ac:dyDescent="0.4">
      <c r="A19" s="26" t="s">
        <v>168</v>
      </c>
      <c r="B19" s="163">
        <v>3001</v>
      </c>
      <c r="C19" s="158">
        <v>2722</v>
      </c>
      <c r="D19" s="70">
        <f t="shared" si="0"/>
        <v>1.1024981631153563</v>
      </c>
      <c r="E19" s="71">
        <f t="shared" si="1"/>
        <v>279</v>
      </c>
      <c r="F19" s="163">
        <v>4490</v>
      </c>
      <c r="G19" s="158">
        <v>4385</v>
      </c>
      <c r="H19" s="70">
        <f t="shared" si="2"/>
        <v>1.0239452679589509</v>
      </c>
      <c r="I19" s="71">
        <f t="shared" si="3"/>
        <v>105</v>
      </c>
      <c r="J19" s="70">
        <f t="shared" si="4"/>
        <v>0.66837416481069045</v>
      </c>
      <c r="K19" s="70">
        <f t="shared" si="5"/>
        <v>0.62075256556442415</v>
      </c>
      <c r="L19" s="69">
        <f t="shared" si="6"/>
        <v>4.76215992462663E-2</v>
      </c>
    </row>
    <row r="20" spans="1:12" x14ac:dyDescent="0.4">
      <c r="A20" s="27" t="s">
        <v>215</v>
      </c>
      <c r="B20" s="155">
        <v>3291</v>
      </c>
      <c r="C20" s="154">
        <v>3854</v>
      </c>
      <c r="D20" s="72">
        <f t="shared" si="0"/>
        <v>0.85391800726517908</v>
      </c>
      <c r="E20" s="59">
        <f t="shared" si="1"/>
        <v>-563</v>
      </c>
      <c r="F20" s="155">
        <v>4495</v>
      </c>
      <c r="G20" s="154">
        <v>4480</v>
      </c>
      <c r="H20" s="72">
        <f t="shared" si="2"/>
        <v>1.0033482142857142</v>
      </c>
      <c r="I20" s="59">
        <f t="shared" si="3"/>
        <v>15</v>
      </c>
      <c r="J20" s="72">
        <f t="shared" si="4"/>
        <v>0.73214682981090096</v>
      </c>
      <c r="K20" s="72">
        <f t="shared" si="5"/>
        <v>0.86026785714285714</v>
      </c>
      <c r="L20" s="77">
        <f t="shared" si="6"/>
        <v>-0.12812102733195618</v>
      </c>
    </row>
    <row r="21" spans="1:12" x14ac:dyDescent="0.4">
      <c r="A21" s="27" t="s">
        <v>167</v>
      </c>
      <c r="B21" s="155">
        <v>3333</v>
      </c>
      <c r="C21" s="154">
        <v>3501</v>
      </c>
      <c r="D21" s="72">
        <f t="shared" si="0"/>
        <v>0.95201371036846616</v>
      </c>
      <c r="E21" s="59">
        <f t="shared" si="1"/>
        <v>-168</v>
      </c>
      <c r="F21" s="155">
        <v>4350</v>
      </c>
      <c r="G21" s="154">
        <v>4500</v>
      </c>
      <c r="H21" s="72">
        <f t="shared" si="2"/>
        <v>0.96666666666666667</v>
      </c>
      <c r="I21" s="59">
        <f t="shared" si="3"/>
        <v>-150</v>
      </c>
      <c r="J21" s="72">
        <f t="shared" si="4"/>
        <v>0.76620689655172414</v>
      </c>
      <c r="K21" s="72">
        <f t="shared" si="5"/>
        <v>0.77800000000000002</v>
      </c>
      <c r="L21" s="77">
        <f t="shared" si="6"/>
        <v>-1.1793103448275888E-2</v>
      </c>
    </row>
    <row r="22" spans="1:12" x14ac:dyDescent="0.4">
      <c r="A22" s="27" t="s">
        <v>166</v>
      </c>
      <c r="B22" s="155">
        <v>6421</v>
      </c>
      <c r="C22" s="154">
        <v>7554</v>
      </c>
      <c r="D22" s="72">
        <f t="shared" si="0"/>
        <v>0.85001323801959228</v>
      </c>
      <c r="E22" s="59">
        <f t="shared" si="1"/>
        <v>-1133</v>
      </c>
      <c r="F22" s="155">
        <v>8995</v>
      </c>
      <c r="G22" s="154">
        <v>9000</v>
      </c>
      <c r="H22" s="72">
        <f t="shared" si="2"/>
        <v>0.99944444444444447</v>
      </c>
      <c r="I22" s="59">
        <f t="shared" si="3"/>
        <v>-5</v>
      </c>
      <c r="J22" s="72">
        <f t="shared" si="4"/>
        <v>0.71384102279043915</v>
      </c>
      <c r="K22" s="72">
        <f t="shared" si="5"/>
        <v>0.83933333333333338</v>
      </c>
      <c r="L22" s="77">
        <f t="shared" si="6"/>
        <v>-0.12549231054289423</v>
      </c>
    </row>
    <row r="23" spans="1:12" x14ac:dyDescent="0.4">
      <c r="A23" s="27" t="s">
        <v>165</v>
      </c>
      <c r="B23" s="157">
        <v>3556</v>
      </c>
      <c r="C23" s="156">
        <v>3683</v>
      </c>
      <c r="D23" s="67">
        <f t="shared" si="0"/>
        <v>0.96551724137931039</v>
      </c>
      <c r="E23" s="58">
        <f t="shared" si="1"/>
        <v>-127</v>
      </c>
      <c r="F23" s="157">
        <v>4485</v>
      </c>
      <c r="G23" s="156">
        <v>4500</v>
      </c>
      <c r="H23" s="67">
        <f t="shared" si="2"/>
        <v>0.9966666666666667</v>
      </c>
      <c r="I23" s="58">
        <f t="shared" si="3"/>
        <v>-15</v>
      </c>
      <c r="J23" s="67">
        <f t="shared" si="4"/>
        <v>0.79286510590858417</v>
      </c>
      <c r="K23" s="67">
        <f t="shared" si="5"/>
        <v>0.81844444444444442</v>
      </c>
      <c r="L23" s="66">
        <f t="shared" si="6"/>
        <v>-2.5579338535860252E-2</v>
      </c>
    </row>
    <row r="24" spans="1:12" x14ac:dyDescent="0.4">
      <c r="A24" s="33" t="s">
        <v>164</v>
      </c>
      <c r="B24" s="155">
        <v>0</v>
      </c>
      <c r="C24" s="154">
        <v>0</v>
      </c>
      <c r="D24" s="72" t="e">
        <f t="shared" si="0"/>
        <v>#DIV/0!</v>
      </c>
      <c r="E24" s="59">
        <f t="shared" si="1"/>
        <v>0</v>
      </c>
      <c r="F24" s="155">
        <v>0</v>
      </c>
      <c r="G24" s="154">
        <v>0</v>
      </c>
      <c r="H24" s="72" t="e">
        <f t="shared" si="2"/>
        <v>#DIV/0!</v>
      </c>
      <c r="I24" s="59">
        <f t="shared" si="3"/>
        <v>0</v>
      </c>
      <c r="J24" s="72" t="e">
        <f t="shared" si="4"/>
        <v>#DIV/0!</v>
      </c>
      <c r="K24" s="72" t="e">
        <f t="shared" si="5"/>
        <v>#DIV/0!</v>
      </c>
      <c r="L24" s="77" t="e">
        <f t="shared" si="6"/>
        <v>#DIV/0!</v>
      </c>
    </row>
    <row r="25" spans="1:12" x14ac:dyDescent="0.4">
      <c r="A25" s="33" t="s">
        <v>216</v>
      </c>
      <c r="B25" s="155">
        <v>3192</v>
      </c>
      <c r="C25" s="154">
        <v>2724</v>
      </c>
      <c r="D25" s="72">
        <f t="shared" si="0"/>
        <v>1.1718061674008811</v>
      </c>
      <c r="E25" s="59">
        <f t="shared" si="1"/>
        <v>468</v>
      </c>
      <c r="F25" s="155">
        <v>4485</v>
      </c>
      <c r="G25" s="154">
        <v>4500</v>
      </c>
      <c r="H25" s="72">
        <f t="shared" si="2"/>
        <v>0.9966666666666667</v>
      </c>
      <c r="I25" s="59">
        <f t="shared" si="3"/>
        <v>-15</v>
      </c>
      <c r="J25" s="72">
        <f t="shared" si="4"/>
        <v>0.71170568561872904</v>
      </c>
      <c r="K25" s="72">
        <f t="shared" si="5"/>
        <v>0.60533333333333328</v>
      </c>
      <c r="L25" s="77">
        <f t="shared" si="6"/>
        <v>0.10637235228539577</v>
      </c>
    </row>
    <row r="26" spans="1:12" x14ac:dyDescent="0.4">
      <c r="A26" s="27" t="s">
        <v>211</v>
      </c>
      <c r="B26" s="155">
        <v>2691</v>
      </c>
      <c r="C26" s="154">
        <v>0</v>
      </c>
      <c r="D26" s="72" t="e">
        <f t="shared" si="0"/>
        <v>#DIV/0!</v>
      </c>
      <c r="E26" s="59">
        <f t="shared" si="1"/>
        <v>2691</v>
      </c>
      <c r="F26" s="155">
        <v>4485</v>
      </c>
      <c r="G26" s="154">
        <v>0</v>
      </c>
      <c r="H26" s="72" t="e">
        <f t="shared" si="2"/>
        <v>#DIV/0!</v>
      </c>
      <c r="I26" s="59">
        <f t="shared" si="3"/>
        <v>4485</v>
      </c>
      <c r="J26" s="72">
        <f t="shared" si="4"/>
        <v>0.6</v>
      </c>
      <c r="K26" s="72" t="e">
        <f t="shared" si="5"/>
        <v>#DIV/0!</v>
      </c>
      <c r="L26" s="77" t="e">
        <f t="shared" si="6"/>
        <v>#DIV/0!</v>
      </c>
    </row>
    <row r="27" spans="1:12" x14ac:dyDescent="0.4">
      <c r="A27" s="27" t="s">
        <v>191</v>
      </c>
      <c r="B27" s="155">
        <v>0</v>
      </c>
      <c r="C27" s="154">
        <v>3260</v>
      </c>
      <c r="D27" s="72">
        <f t="shared" si="0"/>
        <v>0</v>
      </c>
      <c r="E27" s="59">
        <f t="shared" si="1"/>
        <v>-3260</v>
      </c>
      <c r="F27" s="155">
        <v>0</v>
      </c>
      <c r="G27" s="154">
        <v>4500</v>
      </c>
      <c r="H27" s="72">
        <f t="shared" si="2"/>
        <v>0</v>
      </c>
      <c r="I27" s="59">
        <f t="shared" si="3"/>
        <v>-4500</v>
      </c>
      <c r="J27" s="72" t="e">
        <f t="shared" si="4"/>
        <v>#DIV/0!</v>
      </c>
      <c r="K27" s="72">
        <f t="shared" si="5"/>
        <v>0.72444444444444445</v>
      </c>
      <c r="L27" s="77" t="e">
        <f t="shared" si="6"/>
        <v>#DIV/0!</v>
      </c>
    </row>
    <row r="28" spans="1:12" x14ac:dyDescent="0.4">
      <c r="A28" s="27" t="s">
        <v>161</v>
      </c>
      <c r="B28" s="157">
        <v>1521</v>
      </c>
      <c r="C28" s="156">
        <v>1633</v>
      </c>
      <c r="D28" s="67">
        <f t="shared" si="0"/>
        <v>0.9314145744029394</v>
      </c>
      <c r="E28" s="58">
        <f t="shared" si="1"/>
        <v>-112</v>
      </c>
      <c r="F28" s="157">
        <v>2540</v>
      </c>
      <c r="G28" s="156">
        <v>2850</v>
      </c>
      <c r="H28" s="67">
        <f t="shared" si="2"/>
        <v>0.89122807017543859</v>
      </c>
      <c r="I28" s="58">
        <f t="shared" si="3"/>
        <v>-310</v>
      </c>
      <c r="J28" s="67">
        <f t="shared" si="4"/>
        <v>0.59881889763779528</v>
      </c>
      <c r="K28" s="67">
        <f t="shared" si="5"/>
        <v>0.57298245614035093</v>
      </c>
      <c r="L28" s="66">
        <f t="shared" si="6"/>
        <v>2.5836441497444351E-2</v>
      </c>
    </row>
    <row r="29" spans="1:12" x14ac:dyDescent="0.4">
      <c r="A29" s="33" t="s">
        <v>160</v>
      </c>
      <c r="B29" s="155">
        <v>1142</v>
      </c>
      <c r="C29" s="154">
        <v>1220</v>
      </c>
      <c r="D29" s="72">
        <f t="shared" si="0"/>
        <v>0.93606557377049182</v>
      </c>
      <c r="E29" s="59">
        <f t="shared" si="1"/>
        <v>-78</v>
      </c>
      <c r="F29" s="155">
        <v>1940</v>
      </c>
      <c r="G29" s="154">
        <v>1940</v>
      </c>
      <c r="H29" s="72">
        <f t="shared" si="2"/>
        <v>1</v>
      </c>
      <c r="I29" s="59">
        <f t="shared" si="3"/>
        <v>0</v>
      </c>
      <c r="J29" s="72">
        <f t="shared" si="4"/>
        <v>0.58865979381443301</v>
      </c>
      <c r="K29" s="72">
        <f t="shared" si="5"/>
        <v>0.62886597938144329</v>
      </c>
      <c r="L29" s="77">
        <f t="shared" si="6"/>
        <v>-4.0206185567010277E-2</v>
      </c>
    </row>
    <row r="30" spans="1:12" x14ac:dyDescent="0.4">
      <c r="A30" s="27" t="s">
        <v>159</v>
      </c>
      <c r="B30" s="155">
        <v>3337</v>
      </c>
      <c r="C30" s="154">
        <v>3672</v>
      </c>
      <c r="D30" s="72">
        <f t="shared" si="0"/>
        <v>0.90876906318082784</v>
      </c>
      <c r="E30" s="59">
        <f t="shared" si="1"/>
        <v>-335</v>
      </c>
      <c r="F30" s="155">
        <v>4495</v>
      </c>
      <c r="G30" s="154">
        <v>4500</v>
      </c>
      <c r="H30" s="72">
        <f t="shared" si="2"/>
        <v>0.99888888888888894</v>
      </c>
      <c r="I30" s="59">
        <f t="shared" si="3"/>
        <v>-5</v>
      </c>
      <c r="J30" s="72">
        <f t="shared" si="4"/>
        <v>0.74238042269187987</v>
      </c>
      <c r="K30" s="72">
        <f t="shared" si="5"/>
        <v>0.81599999999999995</v>
      </c>
      <c r="L30" s="77">
        <f t="shared" si="6"/>
        <v>-7.3619577308120077E-2</v>
      </c>
    </row>
    <row r="31" spans="1:12" x14ac:dyDescent="0.4">
      <c r="A31" s="33" t="s">
        <v>158</v>
      </c>
      <c r="B31" s="157">
        <v>4268</v>
      </c>
      <c r="C31" s="156">
        <v>4309</v>
      </c>
      <c r="D31" s="67">
        <f t="shared" si="0"/>
        <v>0.99048503132977483</v>
      </c>
      <c r="E31" s="58">
        <f t="shared" si="1"/>
        <v>-41</v>
      </c>
      <c r="F31" s="157">
        <v>5995</v>
      </c>
      <c r="G31" s="156">
        <v>5545</v>
      </c>
      <c r="H31" s="67">
        <f t="shared" si="2"/>
        <v>1.0811541929666366</v>
      </c>
      <c r="I31" s="58">
        <f t="shared" si="3"/>
        <v>450</v>
      </c>
      <c r="J31" s="67">
        <f t="shared" si="4"/>
        <v>0.7119266055045872</v>
      </c>
      <c r="K31" s="67">
        <f t="shared" si="5"/>
        <v>0.77709648331830483</v>
      </c>
      <c r="L31" s="66">
        <f t="shared" si="6"/>
        <v>-6.5169877813717636E-2</v>
      </c>
    </row>
    <row r="32" spans="1:12" x14ac:dyDescent="0.4">
      <c r="A32" s="33" t="s">
        <v>157</v>
      </c>
      <c r="B32" s="157">
        <v>3390</v>
      </c>
      <c r="C32" s="156">
        <v>3749</v>
      </c>
      <c r="D32" s="67">
        <f t="shared" si="0"/>
        <v>0.9042411309682582</v>
      </c>
      <c r="E32" s="58">
        <f t="shared" si="1"/>
        <v>-359</v>
      </c>
      <c r="F32" s="157">
        <v>4500</v>
      </c>
      <c r="G32" s="156">
        <v>4500</v>
      </c>
      <c r="H32" s="67">
        <f t="shared" si="2"/>
        <v>1</v>
      </c>
      <c r="I32" s="58">
        <f t="shared" si="3"/>
        <v>0</v>
      </c>
      <c r="J32" s="67">
        <f t="shared" si="4"/>
        <v>0.7533333333333333</v>
      </c>
      <c r="K32" s="67">
        <f t="shared" si="5"/>
        <v>0.83311111111111114</v>
      </c>
      <c r="L32" s="66">
        <f t="shared" si="6"/>
        <v>-7.9777777777777836E-2</v>
      </c>
    </row>
    <row r="33" spans="1:12" x14ac:dyDescent="0.4">
      <c r="A33" s="27" t="s">
        <v>156</v>
      </c>
      <c r="B33" s="155">
        <v>0</v>
      </c>
      <c r="C33" s="154">
        <v>0</v>
      </c>
      <c r="D33" s="72" t="e">
        <f t="shared" si="0"/>
        <v>#DIV/0!</v>
      </c>
      <c r="E33" s="59">
        <f t="shared" si="1"/>
        <v>0</v>
      </c>
      <c r="F33" s="155">
        <v>0</v>
      </c>
      <c r="G33" s="154">
        <v>0</v>
      </c>
      <c r="H33" s="72" t="e">
        <f t="shared" si="2"/>
        <v>#DIV/0!</v>
      </c>
      <c r="I33" s="59">
        <f t="shared" si="3"/>
        <v>0</v>
      </c>
      <c r="J33" s="72" t="e">
        <f t="shared" si="4"/>
        <v>#DIV/0!</v>
      </c>
      <c r="K33" s="72" t="e">
        <f t="shared" si="5"/>
        <v>#DIV/0!</v>
      </c>
      <c r="L33" s="77" t="e">
        <f t="shared" si="6"/>
        <v>#DIV/0!</v>
      </c>
    </row>
    <row r="34" spans="1:12" x14ac:dyDescent="0.4">
      <c r="A34" s="29" t="s">
        <v>155</v>
      </c>
      <c r="B34" s="177">
        <v>2643</v>
      </c>
      <c r="C34" s="164">
        <v>2669</v>
      </c>
      <c r="D34" s="74">
        <f t="shared" si="0"/>
        <v>0.99025852379168233</v>
      </c>
      <c r="E34" s="59">
        <f t="shared" si="1"/>
        <v>-26</v>
      </c>
      <c r="F34" s="155">
        <v>4490</v>
      </c>
      <c r="G34" s="164">
        <v>4480</v>
      </c>
      <c r="H34" s="72">
        <f t="shared" si="2"/>
        <v>1.0022321428571428</v>
      </c>
      <c r="I34" s="59">
        <f t="shared" si="3"/>
        <v>10</v>
      </c>
      <c r="J34" s="72">
        <f t="shared" si="4"/>
        <v>0.58864142538975506</v>
      </c>
      <c r="K34" s="72">
        <f t="shared" si="5"/>
        <v>0.59575892857142854</v>
      </c>
      <c r="L34" s="77">
        <f t="shared" si="6"/>
        <v>-7.1175031816734791E-3</v>
      </c>
    </row>
    <row r="35" spans="1:12" x14ac:dyDescent="0.4">
      <c r="A35" s="33" t="s">
        <v>210</v>
      </c>
      <c r="B35" s="155">
        <v>2945</v>
      </c>
      <c r="C35" s="154">
        <v>0</v>
      </c>
      <c r="D35" s="72" t="e">
        <f t="shared" si="0"/>
        <v>#DIV/0!</v>
      </c>
      <c r="E35" s="59">
        <f t="shared" si="1"/>
        <v>2945</v>
      </c>
      <c r="F35" s="155">
        <v>4485</v>
      </c>
      <c r="G35" s="154">
        <v>0</v>
      </c>
      <c r="H35" s="72" t="e">
        <f t="shared" si="2"/>
        <v>#DIV/0!</v>
      </c>
      <c r="I35" s="59">
        <f t="shared" si="3"/>
        <v>4485</v>
      </c>
      <c r="J35" s="72">
        <f t="shared" si="4"/>
        <v>0.65663322185061312</v>
      </c>
      <c r="K35" s="72" t="e">
        <f t="shared" si="5"/>
        <v>#DIV/0!</v>
      </c>
      <c r="L35" s="77" t="e">
        <f t="shared" si="6"/>
        <v>#DIV/0!</v>
      </c>
    </row>
    <row r="36" spans="1:12" s="16" customFormat="1" x14ac:dyDescent="0.4">
      <c r="A36" s="27" t="s">
        <v>234</v>
      </c>
      <c r="B36" s="154">
        <v>148</v>
      </c>
      <c r="C36" s="154">
        <v>0</v>
      </c>
      <c r="D36" s="24" t="e">
        <f t="shared" si="0"/>
        <v>#DIV/0!</v>
      </c>
      <c r="E36" s="25">
        <f t="shared" si="1"/>
        <v>148</v>
      </c>
      <c r="F36" s="154">
        <v>150</v>
      </c>
      <c r="G36" s="154">
        <v>0</v>
      </c>
      <c r="H36" s="24" t="e">
        <f t="shared" si="2"/>
        <v>#DIV/0!</v>
      </c>
      <c r="I36" s="25">
        <f t="shared" si="3"/>
        <v>150</v>
      </c>
      <c r="J36" s="24">
        <f t="shared" si="4"/>
        <v>0.98666666666666669</v>
      </c>
      <c r="K36" s="24" t="e">
        <f t="shared" si="5"/>
        <v>#DIV/0!</v>
      </c>
      <c r="L36" s="23" t="e">
        <f t="shared" si="6"/>
        <v>#DIV/0!</v>
      </c>
    </row>
    <row r="37" spans="1:12" s="16" customFormat="1" x14ac:dyDescent="0.4">
      <c r="A37" s="22" t="s">
        <v>233</v>
      </c>
      <c r="B37" s="179">
        <v>146</v>
      </c>
      <c r="C37" s="179">
        <v>0</v>
      </c>
      <c r="D37" s="20" t="e">
        <f t="shared" si="0"/>
        <v>#DIV/0!</v>
      </c>
      <c r="E37" s="21">
        <f t="shared" si="1"/>
        <v>146</v>
      </c>
      <c r="F37" s="179">
        <v>150</v>
      </c>
      <c r="G37" s="179">
        <v>0</v>
      </c>
      <c r="H37" s="24" t="e">
        <f t="shared" si="2"/>
        <v>#DIV/0!</v>
      </c>
      <c r="I37" s="25">
        <f t="shared" si="3"/>
        <v>150</v>
      </c>
      <c r="J37" s="24">
        <f t="shared" si="4"/>
        <v>0.97333333333333338</v>
      </c>
      <c r="K37" s="24" t="e">
        <f t="shared" si="5"/>
        <v>#DIV/0!</v>
      </c>
      <c r="L37" s="23" t="e">
        <f t="shared" si="6"/>
        <v>#DIV/0!</v>
      </c>
    </row>
    <row r="38" spans="1:12" x14ac:dyDescent="0.4">
      <c r="A38" s="89" t="s">
        <v>90</v>
      </c>
      <c r="B38" s="106">
        <f>SUM(B39:B40)</f>
        <v>1802</v>
      </c>
      <c r="C38" s="106">
        <f>SUM(C39:C40)</f>
        <v>1692</v>
      </c>
      <c r="D38" s="76">
        <f t="shared" ref="D38:D65" si="7">+B38/C38</f>
        <v>1.0650118203309693</v>
      </c>
      <c r="E38" s="62">
        <f t="shared" ref="E38:E65" si="8">+B38-C38</f>
        <v>110</v>
      </c>
      <c r="F38" s="106">
        <f>SUM(F39:F40)</f>
        <v>2511</v>
      </c>
      <c r="G38" s="106">
        <f>SUM(G39:G40)</f>
        <v>2262</v>
      </c>
      <c r="H38" s="76">
        <f t="shared" ref="H38:H65" si="9">+F38/G38</f>
        <v>1.1100795755968169</v>
      </c>
      <c r="I38" s="62">
        <f t="shared" ref="I38:I65" si="10">+F38-G38</f>
        <v>249</v>
      </c>
      <c r="J38" s="76">
        <f t="shared" ref="J38:J65" si="11">+B38/F38</f>
        <v>0.71764237355635208</v>
      </c>
      <c r="K38" s="76">
        <f t="shared" ref="K38:K65" si="12">+C38/G38</f>
        <v>0.74801061007957559</v>
      </c>
      <c r="L38" s="75">
        <f t="shared" ref="L38:L65" si="13">+J38-K38</f>
        <v>-3.0368236523223513E-2</v>
      </c>
    </row>
    <row r="39" spans="1:12" x14ac:dyDescent="0.4">
      <c r="A39" s="26" t="s">
        <v>154</v>
      </c>
      <c r="B39" s="163">
        <v>1041</v>
      </c>
      <c r="C39" s="158">
        <v>873</v>
      </c>
      <c r="D39" s="70">
        <f t="shared" si="7"/>
        <v>1.1924398625429553</v>
      </c>
      <c r="E39" s="71">
        <f t="shared" si="8"/>
        <v>168</v>
      </c>
      <c r="F39" s="163">
        <v>1341</v>
      </c>
      <c r="G39" s="158">
        <v>1092</v>
      </c>
      <c r="H39" s="70">
        <f t="shared" si="9"/>
        <v>1.2280219780219781</v>
      </c>
      <c r="I39" s="71">
        <f t="shared" si="10"/>
        <v>249</v>
      </c>
      <c r="J39" s="70">
        <f t="shared" si="11"/>
        <v>0.77628635346756147</v>
      </c>
      <c r="K39" s="70">
        <f t="shared" si="12"/>
        <v>0.7994505494505495</v>
      </c>
      <c r="L39" s="69">
        <f t="shared" si="13"/>
        <v>-2.3164195982988023E-2</v>
      </c>
    </row>
    <row r="40" spans="1:12" x14ac:dyDescent="0.4">
      <c r="A40" s="27" t="s">
        <v>153</v>
      </c>
      <c r="B40" s="155">
        <v>761</v>
      </c>
      <c r="C40" s="154">
        <v>819</v>
      </c>
      <c r="D40" s="72">
        <f t="shared" si="7"/>
        <v>0.92918192918192921</v>
      </c>
      <c r="E40" s="59">
        <f t="shared" si="8"/>
        <v>-58</v>
      </c>
      <c r="F40" s="155">
        <v>1170</v>
      </c>
      <c r="G40" s="154">
        <v>1170</v>
      </c>
      <c r="H40" s="72">
        <f t="shared" si="9"/>
        <v>1</v>
      </c>
      <c r="I40" s="59">
        <f t="shared" si="10"/>
        <v>0</v>
      </c>
      <c r="J40" s="72">
        <f t="shared" si="11"/>
        <v>0.65042735042735045</v>
      </c>
      <c r="K40" s="72">
        <f t="shared" si="12"/>
        <v>0.7</v>
      </c>
      <c r="L40" s="77">
        <f t="shared" si="13"/>
        <v>-4.9572649572649508E-2</v>
      </c>
    </row>
    <row r="41" spans="1:12" s="46" customFormat="1" x14ac:dyDescent="0.4">
      <c r="A41" s="55" t="s">
        <v>96</v>
      </c>
      <c r="B41" s="100">
        <f>SUM(B42:B62)</f>
        <v>257831</v>
      </c>
      <c r="C41" s="100">
        <f>SUM(C42:C62)</f>
        <v>249907</v>
      </c>
      <c r="D41" s="64">
        <f t="shared" si="7"/>
        <v>1.0317077952998515</v>
      </c>
      <c r="E41" s="65">
        <f t="shared" si="8"/>
        <v>7924</v>
      </c>
      <c r="F41" s="100">
        <f>SUM(F42:F62)</f>
        <v>366089</v>
      </c>
      <c r="G41" s="100">
        <f>SUM(G42:G62)</f>
        <v>370198</v>
      </c>
      <c r="H41" s="64">
        <f t="shared" si="9"/>
        <v>0.9889005343086672</v>
      </c>
      <c r="I41" s="65">
        <f t="shared" si="10"/>
        <v>-4109</v>
      </c>
      <c r="J41" s="64">
        <f t="shared" si="11"/>
        <v>0.7042850235871605</v>
      </c>
      <c r="K41" s="64">
        <f t="shared" si="12"/>
        <v>0.67506307435480473</v>
      </c>
      <c r="L41" s="78">
        <f t="shared" si="13"/>
        <v>2.9221949232355771E-2</v>
      </c>
    </row>
    <row r="42" spans="1:12" x14ac:dyDescent="0.4">
      <c r="A42" s="27" t="s">
        <v>83</v>
      </c>
      <c r="B42" s="161">
        <v>100009</v>
      </c>
      <c r="C42" s="162">
        <v>97930</v>
      </c>
      <c r="D42" s="86">
        <f t="shared" si="7"/>
        <v>1.0212294496068621</v>
      </c>
      <c r="E42" s="58">
        <f t="shared" si="8"/>
        <v>2079</v>
      </c>
      <c r="F42" s="161">
        <v>132721</v>
      </c>
      <c r="G42" s="154">
        <v>134622</v>
      </c>
      <c r="H42" s="67">
        <f t="shared" si="9"/>
        <v>0.9858789796615709</v>
      </c>
      <c r="I42" s="59">
        <f t="shared" si="10"/>
        <v>-1901</v>
      </c>
      <c r="J42" s="72">
        <f t="shared" si="11"/>
        <v>0.75352807769682262</v>
      </c>
      <c r="K42" s="72">
        <f t="shared" si="12"/>
        <v>0.72744425131107848</v>
      </c>
      <c r="L42" s="77">
        <f t="shared" si="13"/>
        <v>2.6083826385744135E-2</v>
      </c>
    </row>
    <row r="43" spans="1:12" x14ac:dyDescent="0.4">
      <c r="A43" s="27" t="s">
        <v>176</v>
      </c>
      <c r="B43" s="155">
        <v>4126</v>
      </c>
      <c r="C43" s="154">
        <v>2324</v>
      </c>
      <c r="D43" s="70">
        <f t="shared" si="7"/>
        <v>1.7753872633390706</v>
      </c>
      <c r="E43" s="58">
        <f t="shared" si="8"/>
        <v>1802</v>
      </c>
      <c r="F43" s="155">
        <v>6541</v>
      </c>
      <c r="G43" s="154">
        <v>3370</v>
      </c>
      <c r="H43" s="67">
        <f t="shared" si="9"/>
        <v>1.9409495548961424</v>
      </c>
      <c r="I43" s="59">
        <f t="shared" si="10"/>
        <v>3171</v>
      </c>
      <c r="J43" s="72">
        <f t="shared" si="11"/>
        <v>0.63079039902155631</v>
      </c>
      <c r="K43" s="72">
        <f t="shared" si="12"/>
        <v>0.68961424332344212</v>
      </c>
      <c r="L43" s="77">
        <f t="shared" si="13"/>
        <v>-5.8823844301885808E-2</v>
      </c>
    </row>
    <row r="44" spans="1:12" x14ac:dyDescent="0.4">
      <c r="A44" s="27" t="s">
        <v>151</v>
      </c>
      <c r="B44" s="155">
        <v>7654</v>
      </c>
      <c r="C44" s="154">
        <v>10566</v>
      </c>
      <c r="D44" s="70">
        <f t="shared" si="7"/>
        <v>0.72439901571077037</v>
      </c>
      <c r="E44" s="58">
        <f t="shared" si="8"/>
        <v>-2912</v>
      </c>
      <c r="F44" s="155">
        <v>12450</v>
      </c>
      <c r="G44" s="154">
        <v>15719</v>
      </c>
      <c r="H44" s="67">
        <f t="shared" si="9"/>
        <v>0.79203511673770599</v>
      </c>
      <c r="I44" s="59">
        <f t="shared" si="10"/>
        <v>-3269</v>
      </c>
      <c r="J44" s="72">
        <f t="shared" si="11"/>
        <v>0.61477911646586347</v>
      </c>
      <c r="K44" s="72">
        <f t="shared" si="12"/>
        <v>0.67218016413257842</v>
      </c>
      <c r="L44" s="77">
        <f t="shared" si="13"/>
        <v>-5.7401047666714944E-2</v>
      </c>
    </row>
    <row r="45" spans="1:12" x14ac:dyDescent="0.4">
      <c r="A45" s="33" t="s">
        <v>215</v>
      </c>
      <c r="B45" s="155">
        <v>22851</v>
      </c>
      <c r="C45" s="154">
        <v>24009</v>
      </c>
      <c r="D45" s="70">
        <f t="shared" si="7"/>
        <v>0.95176808696738724</v>
      </c>
      <c r="E45" s="58">
        <f t="shared" si="8"/>
        <v>-1158</v>
      </c>
      <c r="F45" s="155">
        <v>37725</v>
      </c>
      <c r="G45" s="154">
        <v>41060</v>
      </c>
      <c r="H45" s="67">
        <f t="shared" si="9"/>
        <v>0.91877739892839749</v>
      </c>
      <c r="I45" s="59">
        <f t="shared" si="10"/>
        <v>-3335</v>
      </c>
      <c r="J45" s="72">
        <f t="shared" si="11"/>
        <v>0.60572564612326041</v>
      </c>
      <c r="K45" s="72">
        <f t="shared" si="12"/>
        <v>0.58472966390647829</v>
      </c>
      <c r="L45" s="77">
        <f t="shared" si="13"/>
        <v>2.0995982216782116E-2</v>
      </c>
    </row>
    <row r="46" spans="1:12" x14ac:dyDescent="0.4">
      <c r="A46" s="33" t="s">
        <v>149</v>
      </c>
      <c r="B46" s="155">
        <v>13594</v>
      </c>
      <c r="C46" s="154">
        <v>9237</v>
      </c>
      <c r="D46" s="70">
        <f t="shared" si="7"/>
        <v>1.4716899426220635</v>
      </c>
      <c r="E46" s="58">
        <f t="shared" si="8"/>
        <v>4357</v>
      </c>
      <c r="F46" s="155">
        <v>21493</v>
      </c>
      <c r="G46" s="154">
        <v>20820</v>
      </c>
      <c r="H46" s="67">
        <f t="shared" si="9"/>
        <v>1.0323246878001922</v>
      </c>
      <c r="I46" s="59">
        <f t="shared" si="10"/>
        <v>673</v>
      </c>
      <c r="J46" s="72">
        <f t="shared" si="11"/>
        <v>0.63248499511468848</v>
      </c>
      <c r="K46" s="72">
        <f t="shared" si="12"/>
        <v>0.4436599423631124</v>
      </c>
      <c r="L46" s="77">
        <f t="shared" si="13"/>
        <v>0.18882505275157607</v>
      </c>
    </row>
    <row r="47" spans="1:12" x14ac:dyDescent="0.4">
      <c r="A47" s="27" t="s">
        <v>81</v>
      </c>
      <c r="B47" s="155">
        <v>42280</v>
      </c>
      <c r="C47" s="154">
        <v>40431</v>
      </c>
      <c r="D47" s="70">
        <f t="shared" si="7"/>
        <v>1.0457322351660854</v>
      </c>
      <c r="E47" s="58">
        <f t="shared" si="8"/>
        <v>1849</v>
      </c>
      <c r="F47" s="155">
        <v>62060</v>
      </c>
      <c r="G47" s="154">
        <v>57416</v>
      </c>
      <c r="H47" s="67">
        <f t="shared" si="9"/>
        <v>1.0808833774557614</v>
      </c>
      <c r="I47" s="59">
        <f t="shared" si="10"/>
        <v>4644</v>
      </c>
      <c r="J47" s="72">
        <f t="shared" si="11"/>
        <v>0.68127618433773762</v>
      </c>
      <c r="K47" s="72">
        <f t="shared" si="12"/>
        <v>0.70417653615716869</v>
      </c>
      <c r="L47" s="77">
        <f t="shared" si="13"/>
        <v>-2.2900351819431064E-2</v>
      </c>
    </row>
    <row r="48" spans="1:12" x14ac:dyDescent="0.4">
      <c r="A48" s="27" t="s">
        <v>82</v>
      </c>
      <c r="B48" s="160">
        <v>26057</v>
      </c>
      <c r="C48" s="154">
        <v>24224</v>
      </c>
      <c r="D48" s="70">
        <f t="shared" si="7"/>
        <v>1.0756687582562747</v>
      </c>
      <c r="E48" s="58">
        <f t="shared" si="8"/>
        <v>1833</v>
      </c>
      <c r="F48" s="160">
        <v>34236</v>
      </c>
      <c r="G48" s="154">
        <v>33480</v>
      </c>
      <c r="H48" s="67">
        <f t="shared" si="9"/>
        <v>1.0225806451612902</v>
      </c>
      <c r="I48" s="59">
        <f t="shared" si="10"/>
        <v>756</v>
      </c>
      <c r="J48" s="72">
        <f t="shared" si="11"/>
        <v>0.76109942750321302</v>
      </c>
      <c r="K48" s="72">
        <f t="shared" si="12"/>
        <v>0.72353643966547188</v>
      </c>
      <c r="L48" s="77">
        <f t="shared" si="13"/>
        <v>3.7562987837741146E-2</v>
      </c>
    </row>
    <row r="49" spans="1:12" x14ac:dyDescent="0.4">
      <c r="A49" s="27" t="s">
        <v>80</v>
      </c>
      <c r="B49" s="159">
        <v>7241</v>
      </c>
      <c r="C49" s="154">
        <v>6201</v>
      </c>
      <c r="D49" s="70">
        <f t="shared" si="7"/>
        <v>1.1677148846960168</v>
      </c>
      <c r="E49" s="58">
        <f t="shared" si="8"/>
        <v>1040</v>
      </c>
      <c r="F49" s="159">
        <v>8367</v>
      </c>
      <c r="G49" s="154">
        <v>8370</v>
      </c>
      <c r="H49" s="67">
        <f t="shared" si="9"/>
        <v>0.99964157706093193</v>
      </c>
      <c r="I49" s="59">
        <f t="shared" si="10"/>
        <v>-3</v>
      </c>
      <c r="J49" s="72">
        <f t="shared" si="11"/>
        <v>0.86542368829927097</v>
      </c>
      <c r="K49" s="72">
        <f t="shared" si="12"/>
        <v>0.74086021505376343</v>
      </c>
      <c r="L49" s="77">
        <f t="shared" si="13"/>
        <v>0.12456347324550754</v>
      </c>
    </row>
    <row r="50" spans="1:12" x14ac:dyDescent="0.4">
      <c r="A50" s="27" t="s">
        <v>148</v>
      </c>
      <c r="B50" s="155">
        <v>3006</v>
      </c>
      <c r="C50" s="158">
        <v>3675</v>
      </c>
      <c r="D50" s="70">
        <f t="shared" si="7"/>
        <v>0.81795918367346943</v>
      </c>
      <c r="E50" s="58">
        <f t="shared" si="8"/>
        <v>-669</v>
      </c>
      <c r="F50" s="155">
        <v>4980</v>
      </c>
      <c r="G50" s="154">
        <v>4860</v>
      </c>
      <c r="H50" s="67">
        <f t="shared" si="9"/>
        <v>1.0246913580246915</v>
      </c>
      <c r="I50" s="59">
        <f t="shared" si="10"/>
        <v>120</v>
      </c>
      <c r="J50" s="72">
        <f t="shared" si="11"/>
        <v>0.60361445783132528</v>
      </c>
      <c r="K50" s="72">
        <f t="shared" si="12"/>
        <v>0.75617283950617287</v>
      </c>
      <c r="L50" s="77">
        <f t="shared" si="13"/>
        <v>-0.15255838167484759</v>
      </c>
    </row>
    <row r="51" spans="1:12" x14ac:dyDescent="0.4">
      <c r="A51" s="27" t="s">
        <v>79</v>
      </c>
      <c r="B51" s="157">
        <v>7030</v>
      </c>
      <c r="C51" s="154">
        <v>5956</v>
      </c>
      <c r="D51" s="70">
        <f t="shared" si="7"/>
        <v>1.1803223640026863</v>
      </c>
      <c r="E51" s="58">
        <f t="shared" si="8"/>
        <v>1074</v>
      </c>
      <c r="F51" s="157">
        <v>8370</v>
      </c>
      <c r="G51" s="154">
        <v>8370</v>
      </c>
      <c r="H51" s="67">
        <f t="shared" si="9"/>
        <v>1</v>
      </c>
      <c r="I51" s="59">
        <f t="shared" si="10"/>
        <v>0</v>
      </c>
      <c r="J51" s="72">
        <f t="shared" si="11"/>
        <v>0.83990442054958181</v>
      </c>
      <c r="K51" s="72">
        <f t="shared" si="12"/>
        <v>0.71158900836320194</v>
      </c>
      <c r="L51" s="77">
        <f t="shared" si="13"/>
        <v>0.12831541218637987</v>
      </c>
    </row>
    <row r="52" spans="1:12" x14ac:dyDescent="0.4">
      <c r="A52" s="33" t="s">
        <v>78</v>
      </c>
      <c r="B52" s="155">
        <v>4554</v>
      </c>
      <c r="C52" s="156">
        <v>4824</v>
      </c>
      <c r="D52" s="70">
        <f t="shared" si="7"/>
        <v>0.94402985074626866</v>
      </c>
      <c r="E52" s="58">
        <f t="shared" si="8"/>
        <v>-270</v>
      </c>
      <c r="F52" s="155">
        <v>8370</v>
      </c>
      <c r="G52" s="154">
        <v>8370</v>
      </c>
      <c r="H52" s="67">
        <f t="shared" si="9"/>
        <v>1</v>
      </c>
      <c r="I52" s="59">
        <f t="shared" si="10"/>
        <v>0</v>
      </c>
      <c r="J52" s="72">
        <f t="shared" si="11"/>
        <v>0.54408602150537633</v>
      </c>
      <c r="K52" s="67">
        <f t="shared" si="12"/>
        <v>0.57634408602150533</v>
      </c>
      <c r="L52" s="66">
        <f t="shared" si="13"/>
        <v>-3.2258064516129004E-2</v>
      </c>
    </row>
    <row r="53" spans="1:12" x14ac:dyDescent="0.4">
      <c r="A53" s="27" t="s">
        <v>95</v>
      </c>
      <c r="B53" s="155">
        <v>0</v>
      </c>
      <c r="C53" s="154">
        <v>2634</v>
      </c>
      <c r="D53" s="70">
        <f t="shared" si="7"/>
        <v>0</v>
      </c>
      <c r="E53" s="59">
        <f t="shared" si="8"/>
        <v>-2634</v>
      </c>
      <c r="F53" s="155">
        <v>0</v>
      </c>
      <c r="G53" s="156">
        <v>4980</v>
      </c>
      <c r="H53" s="67">
        <f t="shared" si="9"/>
        <v>0</v>
      </c>
      <c r="I53" s="59">
        <f t="shared" si="10"/>
        <v>-4980</v>
      </c>
      <c r="J53" s="72" t="e">
        <f t="shared" si="11"/>
        <v>#DIV/0!</v>
      </c>
      <c r="K53" s="72">
        <f t="shared" si="12"/>
        <v>0.52891566265060241</v>
      </c>
      <c r="L53" s="77" t="e">
        <f t="shared" si="13"/>
        <v>#DIV/0!</v>
      </c>
    </row>
    <row r="54" spans="1:12" x14ac:dyDescent="0.4">
      <c r="A54" s="27" t="s">
        <v>94</v>
      </c>
      <c r="B54" s="155">
        <v>4948</v>
      </c>
      <c r="C54" s="154">
        <v>4954</v>
      </c>
      <c r="D54" s="70">
        <f t="shared" si="7"/>
        <v>0.9987888574888979</v>
      </c>
      <c r="E54" s="59">
        <f t="shared" si="8"/>
        <v>-6</v>
      </c>
      <c r="F54" s="155">
        <v>8369</v>
      </c>
      <c r="G54" s="154">
        <v>8370</v>
      </c>
      <c r="H54" s="72">
        <f t="shared" si="9"/>
        <v>0.99988052568697727</v>
      </c>
      <c r="I54" s="59">
        <f t="shared" si="10"/>
        <v>-1</v>
      </c>
      <c r="J54" s="72">
        <f t="shared" si="11"/>
        <v>0.59122953757916119</v>
      </c>
      <c r="K54" s="72">
        <f t="shared" si="12"/>
        <v>0.59187574671445642</v>
      </c>
      <c r="L54" s="77">
        <f t="shared" si="13"/>
        <v>-6.4620913529522817E-4</v>
      </c>
    </row>
    <row r="55" spans="1:12" x14ac:dyDescent="0.4">
      <c r="A55" s="27" t="s">
        <v>75</v>
      </c>
      <c r="B55" s="155">
        <v>8760</v>
      </c>
      <c r="C55" s="154">
        <v>7637</v>
      </c>
      <c r="D55" s="70">
        <f t="shared" si="7"/>
        <v>1.147047269870368</v>
      </c>
      <c r="E55" s="59">
        <f t="shared" si="8"/>
        <v>1123</v>
      </c>
      <c r="F55" s="155">
        <v>11347</v>
      </c>
      <c r="G55" s="154">
        <v>11631</v>
      </c>
      <c r="H55" s="72">
        <f t="shared" si="9"/>
        <v>0.975582495056315</v>
      </c>
      <c r="I55" s="59">
        <f t="shared" si="10"/>
        <v>-284</v>
      </c>
      <c r="J55" s="72">
        <f t="shared" si="11"/>
        <v>0.77201022296642285</v>
      </c>
      <c r="K55" s="72">
        <f t="shared" si="12"/>
        <v>0.6566073424469091</v>
      </c>
      <c r="L55" s="77">
        <f t="shared" si="13"/>
        <v>0.11540288051951375</v>
      </c>
    </row>
    <row r="56" spans="1:12" x14ac:dyDescent="0.4">
      <c r="A56" s="27" t="s">
        <v>77</v>
      </c>
      <c r="B56" s="155">
        <v>2718</v>
      </c>
      <c r="C56" s="154">
        <v>2594</v>
      </c>
      <c r="D56" s="70">
        <f t="shared" si="7"/>
        <v>1.0478026214340785</v>
      </c>
      <c r="E56" s="59">
        <f t="shared" si="8"/>
        <v>124</v>
      </c>
      <c r="F56" s="155">
        <v>4080</v>
      </c>
      <c r="G56" s="154">
        <v>3780</v>
      </c>
      <c r="H56" s="72">
        <f t="shared" si="9"/>
        <v>1.0793650793650793</v>
      </c>
      <c r="I56" s="59">
        <f t="shared" si="10"/>
        <v>300</v>
      </c>
      <c r="J56" s="72">
        <f t="shared" si="11"/>
        <v>0.66617647058823526</v>
      </c>
      <c r="K56" s="72">
        <f t="shared" si="12"/>
        <v>0.68624338624338621</v>
      </c>
      <c r="L56" s="77">
        <f t="shared" si="13"/>
        <v>-2.0066915655150952E-2</v>
      </c>
    </row>
    <row r="57" spans="1:12" x14ac:dyDescent="0.4">
      <c r="A57" s="27" t="s">
        <v>76</v>
      </c>
      <c r="B57" s="155">
        <v>3003</v>
      </c>
      <c r="C57" s="154">
        <v>2711</v>
      </c>
      <c r="D57" s="70">
        <f t="shared" si="7"/>
        <v>1.1077093323496865</v>
      </c>
      <c r="E57" s="59">
        <f t="shared" si="8"/>
        <v>292</v>
      </c>
      <c r="F57" s="155">
        <v>4980</v>
      </c>
      <c r="G57" s="154">
        <v>4980</v>
      </c>
      <c r="H57" s="72">
        <f t="shared" si="9"/>
        <v>1</v>
      </c>
      <c r="I57" s="59">
        <f t="shared" si="10"/>
        <v>0</v>
      </c>
      <c r="J57" s="72">
        <f t="shared" si="11"/>
        <v>0.6030120481927711</v>
      </c>
      <c r="K57" s="72">
        <f t="shared" si="12"/>
        <v>0.54437751004016066</v>
      </c>
      <c r="L57" s="77">
        <f t="shared" si="13"/>
        <v>5.8634538152610438E-2</v>
      </c>
    </row>
    <row r="58" spans="1:12" x14ac:dyDescent="0.4">
      <c r="A58" s="27" t="s">
        <v>146</v>
      </c>
      <c r="B58" s="155">
        <v>0</v>
      </c>
      <c r="C58" s="154">
        <v>0</v>
      </c>
      <c r="D58" s="70" t="e">
        <f t="shared" si="7"/>
        <v>#DIV/0!</v>
      </c>
      <c r="E58" s="59">
        <f t="shared" si="8"/>
        <v>0</v>
      </c>
      <c r="F58" s="155">
        <v>0</v>
      </c>
      <c r="G58" s="154">
        <v>0</v>
      </c>
      <c r="H58" s="72" t="e">
        <f t="shared" si="9"/>
        <v>#DIV/0!</v>
      </c>
      <c r="I58" s="59">
        <f t="shared" si="10"/>
        <v>0</v>
      </c>
      <c r="J58" s="72" t="e">
        <f t="shared" si="11"/>
        <v>#DIV/0!</v>
      </c>
      <c r="K58" s="72" t="e">
        <f t="shared" si="12"/>
        <v>#DIV/0!</v>
      </c>
      <c r="L58" s="77" t="e">
        <f t="shared" si="13"/>
        <v>#DIV/0!</v>
      </c>
    </row>
    <row r="59" spans="1:12" x14ac:dyDescent="0.4">
      <c r="A59" s="27" t="s">
        <v>145</v>
      </c>
      <c r="B59" s="155">
        <v>0</v>
      </c>
      <c r="C59" s="154">
        <v>0</v>
      </c>
      <c r="D59" s="70" t="e">
        <f t="shared" si="7"/>
        <v>#DIV/0!</v>
      </c>
      <c r="E59" s="59">
        <f t="shared" si="8"/>
        <v>0</v>
      </c>
      <c r="F59" s="155">
        <v>0</v>
      </c>
      <c r="G59" s="154">
        <v>0</v>
      </c>
      <c r="H59" s="72" t="e">
        <f t="shared" si="9"/>
        <v>#DIV/0!</v>
      </c>
      <c r="I59" s="59">
        <f t="shared" si="10"/>
        <v>0</v>
      </c>
      <c r="J59" s="72" t="e">
        <f t="shared" si="11"/>
        <v>#DIV/0!</v>
      </c>
      <c r="K59" s="72" t="e">
        <f t="shared" si="12"/>
        <v>#DIV/0!</v>
      </c>
      <c r="L59" s="77" t="e">
        <f t="shared" si="13"/>
        <v>#DIV/0!</v>
      </c>
    </row>
    <row r="60" spans="1:12" x14ac:dyDescent="0.4">
      <c r="A60" s="27" t="s">
        <v>144</v>
      </c>
      <c r="B60" s="155">
        <v>0</v>
      </c>
      <c r="C60" s="154">
        <v>0</v>
      </c>
      <c r="D60" s="70" t="e">
        <f t="shared" si="7"/>
        <v>#DIV/0!</v>
      </c>
      <c r="E60" s="59">
        <f t="shared" si="8"/>
        <v>0</v>
      </c>
      <c r="F60" s="155">
        <v>0</v>
      </c>
      <c r="G60" s="154">
        <v>0</v>
      </c>
      <c r="H60" s="72" t="e">
        <f t="shared" si="9"/>
        <v>#DIV/0!</v>
      </c>
      <c r="I60" s="59">
        <f t="shared" si="10"/>
        <v>0</v>
      </c>
      <c r="J60" s="72" t="e">
        <f t="shared" si="11"/>
        <v>#DIV/0!</v>
      </c>
      <c r="K60" s="72" t="e">
        <f t="shared" si="12"/>
        <v>#DIV/0!</v>
      </c>
      <c r="L60" s="77" t="e">
        <f t="shared" si="13"/>
        <v>#DIV/0!</v>
      </c>
    </row>
    <row r="61" spans="1:12" x14ac:dyDescent="0.4">
      <c r="A61" s="27" t="s">
        <v>143</v>
      </c>
      <c r="B61" s="157">
        <v>0</v>
      </c>
      <c r="C61" s="154">
        <v>0</v>
      </c>
      <c r="D61" s="70" t="e">
        <f t="shared" si="7"/>
        <v>#DIV/0!</v>
      </c>
      <c r="E61" s="59">
        <f t="shared" si="8"/>
        <v>0</v>
      </c>
      <c r="F61" s="157">
        <v>0</v>
      </c>
      <c r="G61" s="154">
        <v>0</v>
      </c>
      <c r="H61" s="72" t="e">
        <f t="shared" si="9"/>
        <v>#DIV/0!</v>
      </c>
      <c r="I61" s="59">
        <f t="shared" si="10"/>
        <v>0</v>
      </c>
      <c r="J61" s="72" t="e">
        <f t="shared" si="11"/>
        <v>#DIV/0!</v>
      </c>
      <c r="K61" s="72" t="e">
        <f t="shared" si="12"/>
        <v>#DIV/0!</v>
      </c>
      <c r="L61" s="77" t="e">
        <f t="shared" si="13"/>
        <v>#DIV/0!</v>
      </c>
    </row>
    <row r="62" spans="1:12" x14ac:dyDescent="0.4">
      <c r="A62" s="22" t="s">
        <v>142</v>
      </c>
      <c r="B62" s="152">
        <v>0</v>
      </c>
      <c r="C62" s="179">
        <v>0</v>
      </c>
      <c r="D62" s="151" t="e">
        <f t="shared" si="7"/>
        <v>#DIV/0!</v>
      </c>
      <c r="E62" s="56">
        <f t="shared" si="8"/>
        <v>0</v>
      </c>
      <c r="F62" s="152">
        <v>0</v>
      </c>
      <c r="G62" s="179">
        <v>0</v>
      </c>
      <c r="H62" s="83" t="e">
        <f t="shared" si="9"/>
        <v>#DIV/0!</v>
      </c>
      <c r="I62" s="56">
        <f t="shared" si="10"/>
        <v>0</v>
      </c>
      <c r="J62" s="83" t="e">
        <f t="shared" si="11"/>
        <v>#DIV/0!</v>
      </c>
      <c r="K62" s="83" t="e">
        <f t="shared" si="12"/>
        <v>#DIV/0!</v>
      </c>
      <c r="L62" s="82" t="e">
        <f t="shared" si="13"/>
        <v>#DIV/0!</v>
      </c>
    </row>
    <row r="63" spans="1:12" x14ac:dyDescent="0.4">
      <c r="A63" s="55" t="s">
        <v>93</v>
      </c>
      <c r="B63" s="100">
        <f>B64+B65</f>
        <v>14950</v>
      </c>
      <c r="C63" s="100">
        <f>C64+C65</f>
        <v>9388</v>
      </c>
      <c r="D63" s="64">
        <f t="shared" si="7"/>
        <v>1.5924584576054537</v>
      </c>
      <c r="E63" s="65">
        <f t="shared" si="8"/>
        <v>5562</v>
      </c>
      <c r="F63" s="100">
        <f>F64+F65</f>
        <v>25533</v>
      </c>
      <c r="G63" s="100">
        <f>G64+G65</f>
        <v>16268</v>
      </c>
      <c r="H63" s="64">
        <f t="shared" si="9"/>
        <v>1.5695229899188592</v>
      </c>
      <c r="I63" s="65">
        <f t="shared" si="10"/>
        <v>9265</v>
      </c>
      <c r="J63" s="64">
        <f t="shared" si="11"/>
        <v>0.58551678220342307</v>
      </c>
      <c r="K63" s="64">
        <f t="shared" si="12"/>
        <v>0.57708384558642734</v>
      </c>
      <c r="L63" s="78">
        <f t="shared" si="13"/>
        <v>8.4329366169957343E-3</v>
      </c>
    </row>
    <row r="64" spans="1:12" x14ac:dyDescent="0.4">
      <c r="A64" s="99" t="s">
        <v>209</v>
      </c>
      <c r="B64" s="153">
        <v>14950</v>
      </c>
      <c r="C64" s="153">
        <v>9388</v>
      </c>
      <c r="D64" s="97">
        <f t="shared" si="7"/>
        <v>1.5924584576054537</v>
      </c>
      <c r="E64" s="96">
        <f t="shared" si="8"/>
        <v>5562</v>
      </c>
      <c r="F64" s="153">
        <v>25533</v>
      </c>
      <c r="G64" s="153">
        <v>16268</v>
      </c>
      <c r="H64" s="97">
        <f t="shared" si="9"/>
        <v>1.5695229899188592</v>
      </c>
      <c r="I64" s="96">
        <f t="shared" si="10"/>
        <v>9265</v>
      </c>
      <c r="J64" s="95">
        <f t="shared" si="11"/>
        <v>0.58551678220342307</v>
      </c>
      <c r="K64" s="95">
        <f t="shared" si="12"/>
        <v>0.57708384558642734</v>
      </c>
      <c r="L64" s="94">
        <f t="shared" si="13"/>
        <v>8.4329366169957343E-3</v>
      </c>
    </row>
    <row r="65" spans="1:12" x14ac:dyDescent="0.4">
      <c r="A65" s="22" t="s">
        <v>208</v>
      </c>
      <c r="B65" s="152">
        <v>0</v>
      </c>
      <c r="C65" s="152">
        <v>0</v>
      </c>
      <c r="D65" s="92" t="e">
        <f t="shared" si="7"/>
        <v>#DIV/0!</v>
      </c>
      <c r="E65" s="56">
        <f t="shared" si="8"/>
        <v>0</v>
      </c>
      <c r="F65" s="152">
        <v>0</v>
      </c>
      <c r="G65" s="152">
        <v>0</v>
      </c>
      <c r="H65" s="92" t="e">
        <f t="shared" si="9"/>
        <v>#DIV/0!</v>
      </c>
      <c r="I65" s="56">
        <f t="shared" si="10"/>
        <v>0</v>
      </c>
      <c r="J65" s="91" t="e">
        <f t="shared" si="11"/>
        <v>#DIV/0!</v>
      </c>
      <c r="K65" s="91" t="e">
        <f t="shared" si="12"/>
        <v>#DIV/0!</v>
      </c>
      <c r="L65" s="90" t="e">
        <f t="shared" si="13"/>
        <v>#DIV/0!</v>
      </c>
    </row>
    <row r="66" spans="1:12" x14ac:dyDescent="0.4">
      <c r="C66" s="19"/>
      <c r="E66" s="50"/>
      <c r="G66" s="19"/>
      <c r="I66" s="50"/>
      <c r="K66" s="19"/>
    </row>
    <row r="67" spans="1:12" x14ac:dyDescent="0.4">
      <c r="C67" s="19"/>
      <c r="E67" s="50"/>
      <c r="G67" s="19"/>
      <c r="I67" s="50"/>
      <c r="K67" s="19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9'!A1" display="'h19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2007年11月月間航空旅客輸送実績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8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6" bestFit="1" customWidth="1"/>
    <col min="2" max="3" width="11.25" style="17" customWidth="1"/>
    <col min="4" max="5" width="11.25" style="16" customWidth="1"/>
    <col min="6" max="7" width="11.25" style="17" customWidth="1"/>
    <col min="8" max="9" width="11.25" style="16" customWidth="1"/>
    <col min="10" max="11" width="11.25" style="17" customWidth="1"/>
    <col min="12" max="12" width="11.25" style="16" customWidth="1"/>
    <col min="13" max="13" width="9" style="16" customWidth="1"/>
    <col min="14" max="14" width="6.5" style="16" bestFit="1" customWidth="1"/>
    <col min="15" max="16384" width="15.75" style="16"/>
  </cols>
  <sheetData>
    <row r="1" spans="1:46" s="1" customFormat="1" ht="17.25" customHeight="1" x14ac:dyDescent="0.4">
      <c r="A1" s="266" t="str">
        <f>'h19'!A1</f>
        <v>平成19年度</v>
      </c>
      <c r="B1" s="267"/>
      <c r="C1" s="267"/>
      <c r="D1" s="267"/>
      <c r="E1" s="268" t="str">
        <f ca="1">RIGHT(CELL("filename",$A$1),LEN(CELL("filename",$A$1))-FIND("]",CELL("filename",$A$1)))</f>
        <v>11月(上旬)</v>
      </c>
      <c r="F1" s="269" t="s">
        <v>70</v>
      </c>
      <c r="G1" s="270"/>
      <c r="H1" s="270"/>
      <c r="I1" s="271"/>
      <c r="J1" s="270"/>
      <c r="K1" s="270"/>
      <c r="L1" s="271"/>
      <c r="M1" s="258"/>
      <c r="N1" s="258"/>
      <c r="O1" s="258"/>
      <c r="P1" s="258"/>
      <c r="Q1" s="258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</row>
    <row r="2" spans="1:46" x14ac:dyDescent="0.4">
      <c r="A2" s="248"/>
      <c r="B2" s="263" t="s">
        <v>89</v>
      </c>
      <c r="C2" s="264"/>
      <c r="D2" s="264"/>
      <c r="E2" s="265"/>
      <c r="F2" s="263" t="s">
        <v>175</v>
      </c>
      <c r="G2" s="264"/>
      <c r="H2" s="264"/>
      <c r="I2" s="265"/>
      <c r="J2" s="263" t="s">
        <v>174</v>
      </c>
      <c r="K2" s="264"/>
      <c r="L2" s="265"/>
    </row>
    <row r="3" spans="1:46" x14ac:dyDescent="0.4">
      <c r="A3" s="249"/>
      <c r="B3" s="243"/>
      <c r="C3" s="244"/>
      <c r="D3" s="244"/>
      <c r="E3" s="245"/>
      <c r="F3" s="243"/>
      <c r="G3" s="244"/>
      <c r="H3" s="244"/>
      <c r="I3" s="245"/>
      <c r="J3" s="243"/>
      <c r="K3" s="244"/>
      <c r="L3" s="245"/>
    </row>
    <row r="4" spans="1:46" x14ac:dyDescent="0.4">
      <c r="A4" s="249"/>
      <c r="B4" s="250" t="s">
        <v>122</v>
      </c>
      <c r="C4" s="251" t="s">
        <v>236</v>
      </c>
      <c r="D4" s="249" t="s">
        <v>88</v>
      </c>
      <c r="E4" s="249"/>
      <c r="F4" s="246" t="str">
        <f>+B4</f>
        <v>(07'11/1～10)</v>
      </c>
      <c r="G4" s="246" t="str">
        <f>+C4</f>
        <v>(06'11/1～10)</v>
      </c>
      <c r="H4" s="249" t="s">
        <v>88</v>
      </c>
      <c r="I4" s="249"/>
      <c r="J4" s="246" t="str">
        <f>+B4</f>
        <v>(07'11/1～10)</v>
      </c>
      <c r="K4" s="246" t="str">
        <f>+C4</f>
        <v>(06'11/1～10)</v>
      </c>
      <c r="L4" s="247" t="s">
        <v>86</v>
      </c>
    </row>
    <row r="5" spans="1:46" s="49" customFormat="1" x14ac:dyDescent="0.4">
      <c r="A5" s="249"/>
      <c r="B5" s="250"/>
      <c r="C5" s="252"/>
      <c r="D5" s="89" t="s">
        <v>87</v>
      </c>
      <c r="E5" s="89" t="s">
        <v>86</v>
      </c>
      <c r="F5" s="246"/>
      <c r="G5" s="246"/>
      <c r="H5" s="89" t="s">
        <v>87</v>
      </c>
      <c r="I5" s="89" t="s">
        <v>86</v>
      </c>
      <c r="J5" s="246"/>
      <c r="K5" s="246"/>
      <c r="L5" s="248"/>
    </row>
    <row r="6" spans="1:46" s="18" customFormat="1" x14ac:dyDescent="0.4">
      <c r="A6" s="55" t="s">
        <v>97</v>
      </c>
      <c r="B6" s="121">
        <f>+B7+B41+B63</f>
        <v>163876</v>
      </c>
      <c r="C6" s="121">
        <f>+C7+C41+C63</f>
        <v>172085</v>
      </c>
      <c r="D6" s="54">
        <f t="shared" ref="D6:D37" si="0">+B6/C6</f>
        <v>0.95229683005491472</v>
      </c>
      <c r="E6" s="68">
        <f t="shared" ref="E6:E37" si="1">+B6-C6</f>
        <v>-8209</v>
      </c>
      <c r="F6" s="121">
        <f>+F7+F41+F63</f>
        <v>236630</v>
      </c>
      <c r="G6" s="121">
        <f>+G7+G41+G63</f>
        <v>241436</v>
      </c>
      <c r="H6" s="54">
        <f t="shared" ref="H6:H42" si="2">+F6/G6</f>
        <v>0.9800941036133799</v>
      </c>
      <c r="I6" s="68">
        <f t="shared" ref="I6:I37" si="3">+F6-G6</f>
        <v>-4806</v>
      </c>
      <c r="J6" s="54">
        <f t="shared" ref="J6:J37" si="4">+B6/F6</f>
        <v>0.69254109791657859</v>
      </c>
      <c r="K6" s="54">
        <f t="shared" ref="K6:K37" si="5">+C6/G6</f>
        <v>0.71275617554962811</v>
      </c>
      <c r="L6" s="63">
        <f t="shared" ref="L6:L37" si="6">+J6-K6</f>
        <v>-2.0215077633049527E-2</v>
      </c>
    </row>
    <row r="7" spans="1:46" s="18" customFormat="1" x14ac:dyDescent="0.4">
      <c r="A7" s="55" t="s">
        <v>85</v>
      </c>
      <c r="B7" s="121">
        <f>B8+B18+B38</f>
        <v>79567</v>
      </c>
      <c r="C7" s="121">
        <f>C8+C18+C38</f>
        <v>86206</v>
      </c>
      <c r="D7" s="54">
        <f t="shared" si="0"/>
        <v>0.92298679906271031</v>
      </c>
      <c r="E7" s="68">
        <f t="shared" si="1"/>
        <v>-6639</v>
      </c>
      <c r="F7" s="121">
        <f>F8+F18+F38</f>
        <v>115504</v>
      </c>
      <c r="G7" s="121">
        <f>G8+G18+G38</f>
        <v>118493</v>
      </c>
      <c r="H7" s="54">
        <f t="shared" si="2"/>
        <v>0.97477488121661193</v>
      </c>
      <c r="I7" s="68">
        <f t="shared" si="3"/>
        <v>-2989</v>
      </c>
      <c r="J7" s="54">
        <f t="shared" si="4"/>
        <v>0.68886791799418201</v>
      </c>
      <c r="K7" s="54">
        <f t="shared" si="5"/>
        <v>0.72751976910028437</v>
      </c>
      <c r="L7" s="63">
        <f t="shared" si="6"/>
        <v>-3.8651851106102364E-2</v>
      </c>
    </row>
    <row r="8" spans="1:46" x14ac:dyDescent="0.4">
      <c r="A8" s="89" t="s">
        <v>92</v>
      </c>
      <c r="B8" s="122">
        <f>SUM(B9:B17)</f>
        <v>63878</v>
      </c>
      <c r="C8" s="122">
        <f>SUM(C9:C17)</f>
        <v>70355</v>
      </c>
      <c r="D8" s="57">
        <f t="shared" si="0"/>
        <v>0.90793831284201554</v>
      </c>
      <c r="E8" s="61">
        <f t="shared" si="1"/>
        <v>-6477</v>
      </c>
      <c r="F8" s="122">
        <f>SUM(F9:F17)</f>
        <v>93646</v>
      </c>
      <c r="G8" s="122">
        <f>SUM(G9:G17)</f>
        <v>98333</v>
      </c>
      <c r="H8" s="57">
        <f t="shared" si="2"/>
        <v>0.95233543164553103</v>
      </c>
      <c r="I8" s="61">
        <f t="shared" si="3"/>
        <v>-4687</v>
      </c>
      <c r="J8" s="57">
        <f t="shared" si="4"/>
        <v>0.68212203404309846</v>
      </c>
      <c r="K8" s="57">
        <f t="shared" si="5"/>
        <v>0.7154770016169546</v>
      </c>
      <c r="L8" s="60">
        <f t="shared" si="6"/>
        <v>-3.3354967573856142E-2</v>
      </c>
    </row>
    <row r="9" spans="1:46" x14ac:dyDescent="0.4">
      <c r="A9" s="26" t="s">
        <v>83</v>
      </c>
      <c r="B9" s="158">
        <v>36637</v>
      </c>
      <c r="C9" s="158">
        <v>40671</v>
      </c>
      <c r="D9" s="34">
        <f t="shared" si="0"/>
        <v>0.90081384770475281</v>
      </c>
      <c r="E9" s="40">
        <f t="shared" si="1"/>
        <v>-4034</v>
      </c>
      <c r="F9" s="158">
        <v>52385</v>
      </c>
      <c r="G9" s="158">
        <v>52015</v>
      </c>
      <c r="H9" s="34">
        <f t="shared" si="2"/>
        <v>1.0071133326924926</v>
      </c>
      <c r="I9" s="40">
        <f t="shared" si="3"/>
        <v>370</v>
      </c>
      <c r="J9" s="34">
        <f t="shared" si="4"/>
        <v>0.69937959339505584</v>
      </c>
      <c r="K9" s="34">
        <f t="shared" si="5"/>
        <v>0.78190906469287702</v>
      </c>
      <c r="L9" s="47">
        <f t="shared" si="6"/>
        <v>-8.2529471297821178E-2</v>
      </c>
    </row>
    <row r="10" spans="1:46" x14ac:dyDescent="0.4">
      <c r="A10" s="27" t="s">
        <v>84</v>
      </c>
      <c r="B10" s="154">
        <v>3860</v>
      </c>
      <c r="C10" s="154">
        <v>3041</v>
      </c>
      <c r="D10" s="24">
        <f t="shared" si="0"/>
        <v>1.2693193028609011</v>
      </c>
      <c r="E10" s="25">
        <f t="shared" si="1"/>
        <v>819</v>
      </c>
      <c r="F10" s="154">
        <v>5000</v>
      </c>
      <c r="G10" s="154">
        <v>3960</v>
      </c>
      <c r="H10" s="24">
        <f t="shared" si="2"/>
        <v>1.2626262626262625</v>
      </c>
      <c r="I10" s="25">
        <f t="shared" si="3"/>
        <v>1040</v>
      </c>
      <c r="J10" s="24">
        <f t="shared" si="4"/>
        <v>0.77200000000000002</v>
      </c>
      <c r="K10" s="24">
        <f t="shared" si="5"/>
        <v>0.76792929292929291</v>
      </c>
      <c r="L10" s="23">
        <f t="shared" si="6"/>
        <v>4.0707070707071136E-3</v>
      </c>
    </row>
    <row r="11" spans="1:46" x14ac:dyDescent="0.4">
      <c r="A11" s="27" t="s">
        <v>215</v>
      </c>
      <c r="B11" s="154">
        <v>4991</v>
      </c>
      <c r="C11" s="154">
        <v>4293</v>
      </c>
      <c r="D11" s="24">
        <f t="shared" si="0"/>
        <v>1.162590263219194</v>
      </c>
      <c r="E11" s="25">
        <f t="shared" si="1"/>
        <v>698</v>
      </c>
      <c r="F11" s="154">
        <v>9060</v>
      </c>
      <c r="G11" s="154">
        <v>6828</v>
      </c>
      <c r="H11" s="24">
        <f t="shared" si="2"/>
        <v>1.3268892794376099</v>
      </c>
      <c r="I11" s="25">
        <f t="shared" si="3"/>
        <v>2232</v>
      </c>
      <c r="J11" s="24">
        <f t="shared" si="4"/>
        <v>0.55088300220750552</v>
      </c>
      <c r="K11" s="24">
        <f t="shared" si="5"/>
        <v>0.62873462214411246</v>
      </c>
      <c r="L11" s="23">
        <f t="shared" si="6"/>
        <v>-7.7851619936606942E-2</v>
      </c>
    </row>
    <row r="12" spans="1:46" x14ac:dyDescent="0.4">
      <c r="A12" s="27" t="s">
        <v>81</v>
      </c>
      <c r="B12" s="154">
        <v>5406</v>
      </c>
      <c r="C12" s="154">
        <v>6324</v>
      </c>
      <c r="D12" s="24">
        <f t="shared" si="0"/>
        <v>0.85483870967741937</v>
      </c>
      <c r="E12" s="25">
        <f t="shared" si="1"/>
        <v>-918</v>
      </c>
      <c r="F12" s="154">
        <v>7250</v>
      </c>
      <c r="G12" s="154">
        <v>8642</v>
      </c>
      <c r="H12" s="24">
        <f t="shared" si="2"/>
        <v>0.83892617449664431</v>
      </c>
      <c r="I12" s="25">
        <f t="shared" si="3"/>
        <v>-1392</v>
      </c>
      <c r="J12" s="24">
        <f t="shared" si="4"/>
        <v>0.74565517241379309</v>
      </c>
      <c r="K12" s="24">
        <f t="shared" si="5"/>
        <v>0.7317750520712798</v>
      </c>
      <c r="L12" s="23">
        <f t="shared" si="6"/>
        <v>1.3880120342513291E-2</v>
      </c>
    </row>
    <row r="13" spans="1:46" x14ac:dyDescent="0.4">
      <c r="A13" s="27" t="s">
        <v>82</v>
      </c>
      <c r="B13" s="154">
        <v>6791</v>
      </c>
      <c r="C13" s="154">
        <v>6944</v>
      </c>
      <c r="D13" s="24">
        <f t="shared" si="0"/>
        <v>0.97796658986175111</v>
      </c>
      <c r="E13" s="25">
        <f t="shared" si="1"/>
        <v>-153</v>
      </c>
      <c r="F13" s="154">
        <v>12370</v>
      </c>
      <c r="G13" s="154">
        <v>10920</v>
      </c>
      <c r="H13" s="24">
        <f t="shared" si="2"/>
        <v>1.1327838827838828</v>
      </c>
      <c r="I13" s="25">
        <f t="shared" si="3"/>
        <v>1450</v>
      </c>
      <c r="J13" s="24">
        <f t="shared" si="4"/>
        <v>0.54898949070331449</v>
      </c>
      <c r="K13" s="24">
        <f t="shared" si="5"/>
        <v>0.63589743589743586</v>
      </c>
      <c r="L13" s="23">
        <f t="shared" si="6"/>
        <v>-8.6907945194121372E-2</v>
      </c>
    </row>
    <row r="14" spans="1:46" x14ac:dyDescent="0.4">
      <c r="A14" s="27" t="s">
        <v>206</v>
      </c>
      <c r="B14" s="154">
        <v>4148</v>
      </c>
      <c r="C14" s="154">
        <v>3398</v>
      </c>
      <c r="D14" s="24">
        <f t="shared" si="0"/>
        <v>1.2207180694526192</v>
      </c>
      <c r="E14" s="25">
        <f t="shared" si="1"/>
        <v>750</v>
      </c>
      <c r="F14" s="154">
        <v>4732</v>
      </c>
      <c r="G14" s="154">
        <v>4098</v>
      </c>
      <c r="H14" s="24">
        <f t="shared" si="2"/>
        <v>1.1547096144460713</v>
      </c>
      <c r="I14" s="25">
        <f t="shared" si="3"/>
        <v>634</v>
      </c>
      <c r="J14" s="24">
        <f t="shared" si="4"/>
        <v>0.87658495350803045</v>
      </c>
      <c r="K14" s="24">
        <f t="shared" si="5"/>
        <v>0.82918496827720845</v>
      </c>
      <c r="L14" s="23">
        <f t="shared" si="6"/>
        <v>4.7399985230822006E-2</v>
      </c>
    </row>
    <row r="15" spans="1:46" x14ac:dyDescent="0.4">
      <c r="A15" s="29" t="s">
        <v>205</v>
      </c>
      <c r="B15" s="154">
        <v>0</v>
      </c>
      <c r="C15" s="154">
        <v>1011</v>
      </c>
      <c r="D15" s="24">
        <f t="shared" si="0"/>
        <v>0</v>
      </c>
      <c r="E15" s="51">
        <f t="shared" si="1"/>
        <v>-1011</v>
      </c>
      <c r="F15" s="154">
        <v>0</v>
      </c>
      <c r="G15" s="164">
        <v>1500</v>
      </c>
      <c r="H15" s="34">
        <f t="shared" si="2"/>
        <v>0</v>
      </c>
      <c r="I15" s="40">
        <f t="shared" si="3"/>
        <v>-1500</v>
      </c>
      <c r="J15" s="48" t="e">
        <f t="shared" si="4"/>
        <v>#DIV/0!</v>
      </c>
      <c r="K15" s="24">
        <f t="shared" si="5"/>
        <v>0.67400000000000004</v>
      </c>
      <c r="L15" s="23" t="e">
        <f t="shared" si="6"/>
        <v>#DIV/0!</v>
      </c>
    </row>
    <row r="16" spans="1:46" x14ac:dyDescent="0.4">
      <c r="A16" s="33" t="s">
        <v>149</v>
      </c>
      <c r="B16" s="164">
        <v>2045</v>
      </c>
      <c r="C16" s="164">
        <v>3688</v>
      </c>
      <c r="D16" s="48">
        <f t="shared" si="0"/>
        <v>0.55450108459869851</v>
      </c>
      <c r="E16" s="25">
        <f t="shared" si="1"/>
        <v>-1643</v>
      </c>
      <c r="F16" s="164">
        <v>2849</v>
      </c>
      <c r="G16" s="156">
        <v>7760</v>
      </c>
      <c r="H16" s="34">
        <f t="shared" si="2"/>
        <v>0.36713917525773193</v>
      </c>
      <c r="I16" s="40">
        <f t="shared" si="3"/>
        <v>-4911</v>
      </c>
      <c r="J16" s="24">
        <f t="shared" si="4"/>
        <v>0.71779571779571782</v>
      </c>
      <c r="K16" s="24">
        <f t="shared" si="5"/>
        <v>0.47525773195876286</v>
      </c>
      <c r="L16" s="23">
        <f t="shared" si="6"/>
        <v>0.24253798583695496</v>
      </c>
    </row>
    <row r="17" spans="1:12" x14ac:dyDescent="0.4">
      <c r="A17" s="22" t="s">
        <v>177</v>
      </c>
      <c r="B17" s="179">
        <v>0</v>
      </c>
      <c r="C17" s="179">
        <v>985</v>
      </c>
      <c r="D17" s="20">
        <f t="shared" si="0"/>
        <v>0</v>
      </c>
      <c r="E17" s="51">
        <f t="shared" si="1"/>
        <v>-985</v>
      </c>
      <c r="F17" s="179">
        <v>0</v>
      </c>
      <c r="G17" s="179">
        <v>2610</v>
      </c>
      <c r="H17" s="48">
        <f t="shared" si="2"/>
        <v>0</v>
      </c>
      <c r="I17" s="40">
        <f t="shared" si="3"/>
        <v>-2610</v>
      </c>
      <c r="J17" s="48" t="e">
        <f t="shared" si="4"/>
        <v>#DIV/0!</v>
      </c>
      <c r="K17" s="24">
        <f t="shared" si="5"/>
        <v>0.37739463601532569</v>
      </c>
      <c r="L17" s="23" t="e">
        <f t="shared" si="6"/>
        <v>#DIV/0!</v>
      </c>
    </row>
    <row r="18" spans="1:12" x14ac:dyDescent="0.4">
      <c r="A18" s="89" t="s">
        <v>91</v>
      </c>
      <c r="B18" s="122">
        <f>SUM(B19:B37)</f>
        <v>15126</v>
      </c>
      <c r="C18" s="122">
        <f>SUM(C19:C37)</f>
        <v>15251</v>
      </c>
      <c r="D18" s="57">
        <f t="shared" si="0"/>
        <v>0.99180381614320368</v>
      </c>
      <c r="E18" s="61">
        <f t="shared" si="1"/>
        <v>-125</v>
      </c>
      <c r="F18" s="122">
        <f>SUM(F19:F37)</f>
        <v>21045</v>
      </c>
      <c r="G18" s="122">
        <f>SUM(G19:G37)</f>
        <v>19380</v>
      </c>
      <c r="H18" s="57">
        <f t="shared" si="2"/>
        <v>1.0859133126934986</v>
      </c>
      <c r="I18" s="61">
        <f t="shared" si="3"/>
        <v>1665</v>
      </c>
      <c r="J18" s="57">
        <f t="shared" si="4"/>
        <v>0.71874554526015677</v>
      </c>
      <c r="K18" s="57">
        <f t="shared" si="5"/>
        <v>0.7869453044375645</v>
      </c>
      <c r="L18" s="60">
        <f t="shared" si="6"/>
        <v>-6.8199759177407726E-2</v>
      </c>
    </row>
    <row r="19" spans="1:12" x14ac:dyDescent="0.4">
      <c r="A19" s="26" t="s">
        <v>168</v>
      </c>
      <c r="B19" s="158">
        <v>989</v>
      </c>
      <c r="C19" s="154">
        <v>974</v>
      </c>
      <c r="D19" s="24">
        <f t="shared" si="0"/>
        <v>1.015400410677618</v>
      </c>
      <c r="E19" s="25">
        <f t="shared" si="1"/>
        <v>15</v>
      </c>
      <c r="F19" s="158">
        <v>1495</v>
      </c>
      <c r="G19" s="158">
        <v>1475</v>
      </c>
      <c r="H19" s="34">
        <f t="shared" si="2"/>
        <v>1.0135593220338983</v>
      </c>
      <c r="I19" s="25">
        <f t="shared" si="3"/>
        <v>20</v>
      </c>
      <c r="J19" s="24">
        <f t="shared" si="4"/>
        <v>0.66153846153846152</v>
      </c>
      <c r="K19" s="24">
        <f t="shared" si="5"/>
        <v>0.66033898305084748</v>
      </c>
      <c r="L19" s="47">
        <f t="shared" si="6"/>
        <v>1.1994784876140363E-3</v>
      </c>
    </row>
    <row r="20" spans="1:12" x14ac:dyDescent="0.4">
      <c r="A20" s="27" t="s">
        <v>215</v>
      </c>
      <c r="B20" s="154">
        <v>983</v>
      </c>
      <c r="C20" s="178">
        <v>1228</v>
      </c>
      <c r="D20" s="24">
        <f t="shared" si="0"/>
        <v>0.80048859934853422</v>
      </c>
      <c r="E20" s="25">
        <f t="shared" si="1"/>
        <v>-245</v>
      </c>
      <c r="F20" s="154">
        <v>1500</v>
      </c>
      <c r="G20" s="154">
        <v>1480</v>
      </c>
      <c r="H20" s="24">
        <f t="shared" si="2"/>
        <v>1.0135135135135136</v>
      </c>
      <c r="I20" s="25">
        <f t="shared" si="3"/>
        <v>20</v>
      </c>
      <c r="J20" s="31">
        <f t="shared" si="4"/>
        <v>0.65533333333333332</v>
      </c>
      <c r="K20" s="24">
        <f t="shared" si="5"/>
        <v>0.82972972972972969</v>
      </c>
      <c r="L20" s="23">
        <f t="shared" si="6"/>
        <v>-0.17439639639639637</v>
      </c>
    </row>
    <row r="21" spans="1:12" x14ac:dyDescent="0.4">
      <c r="A21" s="27" t="s">
        <v>167</v>
      </c>
      <c r="B21" s="154">
        <v>1049</v>
      </c>
      <c r="C21" s="154">
        <v>1087</v>
      </c>
      <c r="D21" s="24">
        <f t="shared" si="0"/>
        <v>0.96504139834406621</v>
      </c>
      <c r="E21" s="25">
        <f t="shared" si="1"/>
        <v>-38</v>
      </c>
      <c r="F21" s="154">
        <v>1450</v>
      </c>
      <c r="G21" s="154">
        <v>1450</v>
      </c>
      <c r="H21" s="31">
        <f t="shared" si="2"/>
        <v>1</v>
      </c>
      <c r="I21" s="25">
        <f t="shared" si="3"/>
        <v>0</v>
      </c>
      <c r="J21" s="24">
        <f t="shared" si="4"/>
        <v>0.72344827586206895</v>
      </c>
      <c r="K21" s="24">
        <f t="shared" si="5"/>
        <v>0.74965517241379309</v>
      </c>
      <c r="L21" s="23">
        <f t="shared" si="6"/>
        <v>-2.6206896551724146E-2</v>
      </c>
    </row>
    <row r="22" spans="1:12" x14ac:dyDescent="0.4">
      <c r="A22" s="27" t="s">
        <v>166</v>
      </c>
      <c r="B22" s="154">
        <v>2316</v>
      </c>
      <c r="C22" s="154">
        <v>2610</v>
      </c>
      <c r="D22" s="24">
        <f t="shared" si="0"/>
        <v>0.88735632183908042</v>
      </c>
      <c r="E22" s="25">
        <f t="shared" si="1"/>
        <v>-294</v>
      </c>
      <c r="F22" s="154">
        <v>3000</v>
      </c>
      <c r="G22" s="154">
        <v>3000</v>
      </c>
      <c r="H22" s="24">
        <f t="shared" si="2"/>
        <v>1</v>
      </c>
      <c r="I22" s="25">
        <f t="shared" si="3"/>
        <v>0</v>
      </c>
      <c r="J22" s="24">
        <f t="shared" si="4"/>
        <v>0.77200000000000002</v>
      </c>
      <c r="K22" s="24">
        <f t="shared" si="5"/>
        <v>0.87</v>
      </c>
      <c r="L22" s="23">
        <f t="shared" si="6"/>
        <v>-9.7999999999999976E-2</v>
      </c>
    </row>
    <row r="23" spans="1:12" x14ac:dyDescent="0.4">
      <c r="A23" s="27" t="s">
        <v>165</v>
      </c>
      <c r="B23" s="156">
        <v>1345</v>
      </c>
      <c r="C23" s="156">
        <v>1313</v>
      </c>
      <c r="D23" s="24">
        <f t="shared" si="0"/>
        <v>1.0243716679360244</v>
      </c>
      <c r="E23" s="32">
        <f t="shared" si="1"/>
        <v>32</v>
      </c>
      <c r="F23" s="156">
        <v>1490</v>
      </c>
      <c r="G23" s="156">
        <v>1500</v>
      </c>
      <c r="H23" s="31">
        <f t="shared" si="2"/>
        <v>0.99333333333333329</v>
      </c>
      <c r="I23" s="32">
        <f t="shared" si="3"/>
        <v>-10</v>
      </c>
      <c r="J23" s="31">
        <f t="shared" si="4"/>
        <v>0.90268456375838924</v>
      </c>
      <c r="K23" s="24">
        <f t="shared" si="5"/>
        <v>0.8753333333333333</v>
      </c>
      <c r="L23" s="30">
        <f t="shared" si="6"/>
        <v>2.7351230425055939E-2</v>
      </c>
    </row>
    <row r="24" spans="1:12" x14ac:dyDescent="0.4">
      <c r="A24" s="33" t="s">
        <v>164</v>
      </c>
      <c r="B24" s="154">
        <v>0</v>
      </c>
      <c r="C24" s="154">
        <v>0</v>
      </c>
      <c r="D24" s="24" t="e">
        <f t="shared" si="0"/>
        <v>#DIV/0!</v>
      </c>
      <c r="E24" s="25">
        <f t="shared" si="1"/>
        <v>0</v>
      </c>
      <c r="F24" s="154">
        <v>0</v>
      </c>
      <c r="G24" s="154">
        <v>0</v>
      </c>
      <c r="H24" s="24" t="e">
        <f t="shared" si="2"/>
        <v>#DIV/0!</v>
      </c>
      <c r="I24" s="25">
        <f t="shared" si="3"/>
        <v>0</v>
      </c>
      <c r="J24" s="24" t="e">
        <f t="shared" si="4"/>
        <v>#DIV/0!</v>
      </c>
      <c r="K24" s="24" t="e">
        <f t="shared" si="5"/>
        <v>#DIV/0!</v>
      </c>
      <c r="L24" s="23" t="e">
        <f t="shared" si="6"/>
        <v>#DIV/0!</v>
      </c>
    </row>
    <row r="25" spans="1:12" x14ac:dyDescent="0.4">
      <c r="A25" s="33" t="s">
        <v>216</v>
      </c>
      <c r="B25" s="154">
        <v>1275</v>
      </c>
      <c r="C25" s="154">
        <v>982</v>
      </c>
      <c r="D25" s="24">
        <f t="shared" si="0"/>
        <v>1.2983706720977597</v>
      </c>
      <c r="E25" s="25">
        <f t="shared" si="1"/>
        <v>293</v>
      </c>
      <c r="F25" s="154">
        <v>1495</v>
      </c>
      <c r="G25" s="154">
        <v>1500</v>
      </c>
      <c r="H25" s="24">
        <f t="shared" si="2"/>
        <v>0.9966666666666667</v>
      </c>
      <c r="I25" s="25">
        <f t="shared" si="3"/>
        <v>-5</v>
      </c>
      <c r="J25" s="24">
        <f t="shared" si="4"/>
        <v>0.85284280936454848</v>
      </c>
      <c r="K25" s="24">
        <f t="shared" si="5"/>
        <v>0.65466666666666662</v>
      </c>
      <c r="L25" s="23">
        <f t="shared" si="6"/>
        <v>0.19817614269788186</v>
      </c>
    </row>
    <row r="26" spans="1:12" x14ac:dyDescent="0.4">
      <c r="A26" s="27" t="s">
        <v>211</v>
      </c>
      <c r="B26" s="154">
        <v>953</v>
      </c>
      <c r="C26" s="154">
        <v>0</v>
      </c>
      <c r="D26" s="24" t="e">
        <f t="shared" si="0"/>
        <v>#DIV/0!</v>
      </c>
      <c r="E26" s="25">
        <f t="shared" si="1"/>
        <v>953</v>
      </c>
      <c r="F26" s="154">
        <v>1495</v>
      </c>
      <c r="G26" s="154">
        <v>0</v>
      </c>
      <c r="H26" s="24" t="e">
        <f t="shared" si="2"/>
        <v>#DIV/0!</v>
      </c>
      <c r="I26" s="25">
        <f t="shared" si="3"/>
        <v>1495</v>
      </c>
      <c r="J26" s="24">
        <f t="shared" si="4"/>
        <v>0.63745819397993309</v>
      </c>
      <c r="K26" s="24" t="e">
        <f t="shared" si="5"/>
        <v>#DIV/0!</v>
      </c>
      <c r="L26" s="23" t="e">
        <f t="shared" si="6"/>
        <v>#DIV/0!</v>
      </c>
    </row>
    <row r="27" spans="1:12" x14ac:dyDescent="0.4">
      <c r="A27" s="27" t="s">
        <v>191</v>
      </c>
      <c r="B27" s="158">
        <v>0</v>
      </c>
      <c r="C27" s="158">
        <v>1220</v>
      </c>
      <c r="D27" s="24">
        <f t="shared" si="0"/>
        <v>0</v>
      </c>
      <c r="E27" s="25">
        <f t="shared" si="1"/>
        <v>-1220</v>
      </c>
      <c r="F27" s="158">
        <v>0</v>
      </c>
      <c r="G27" s="158">
        <v>1500</v>
      </c>
      <c r="H27" s="24">
        <f t="shared" si="2"/>
        <v>0</v>
      </c>
      <c r="I27" s="25">
        <f t="shared" si="3"/>
        <v>-1500</v>
      </c>
      <c r="J27" s="24" t="e">
        <f t="shared" si="4"/>
        <v>#DIV/0!</v>
      </c>
      <c r="K27" s="24">
        <f t="shared" si="5"/>
        <v>0.81333333333333335</v>
      </c>
      <c r="L27" s="23" t="e">
        <f t="shared" si="6"/>
        <v>#DIV/0!</v>
      </c>
    </row>
    <row r="28" spans="1:12" x14ac:dyDescent="0.4">
      <c r="A28" s="27" t="s">
        <v>161</v>
      </c>
      <c r="B28" s="156">
        <v>390</v>
      </c>
      <c r="C28" s="156">
        <v>669</v>
      </c>
      <c r="D28" s="24">
        <f t="shared" si="0"/>
        <v>0.5829596412556054</v>
      </c>
      <c r="E28" s="32">
        <f t="shared" si="1"/>
        <v>-279</v>
      </c>
      <c r="F28" s="156">
        <v>745</v>
      </c>
      <c r="G28" s="156">
        <v>900</v>
      </c>
      <c r="H28" s="31">
        <f t="shared" si="2"/>
        <v>0.82777777777777772</v>
      </c>
      <c r="I28" s="32">
        <f t="shared" si="3"/>
        <v>-155</v>
      </c>
      <c r="J28" s="31">
        <f t="shared" si="4"/>
        <v>0.52348993288590606</v>
      </c>
      <c r="K28" s="24">
        <f t="shared" si="5"/>
        <v>0.74333333333333329</v>
      </c>
      <c r="L28" s="30">
        <f t="shared" si="6"/>
        <v>-0.21984340044742723</v>
      </c>
    </row>
    <row r="29" spans="1:12" x14ac:dyDescent="0.4">
      <c r="A29" s="33" t="s">
        <v>160</v>
      </c>
      <c r="B29" s="154">
        <v>438</v>
      </c>
      <c r="C29" s="154">
        <v>365</v>
      </c>
      <c r="D29" s="24">
        <f t="shared" si="0"/>
        <v>1.2</v>
      </c>
      <c r="E29" s="25">
        <f t="shared" si="1"/>
        <v>73</v>
      </c>
      <c r="F29" s="154">
        <v>740</v>
      </c>
      <c r="G29" s="154">
        <v>590</v>
      </c>
      <c r="H29" s="24">
        <f t="shared" si="2"/>
        <v>1.2542372881355932</v>
      </c>
      <c r="I29" s="25">
        <f t="shared" si="3"/>
        <v>150</v>
      </c>
      <c r="J29" s="24">
        <f t="shared" si="4"/>
        <v>0.59189189189189184</v>
      </c>
      <c r="K29" s="24">
        <f t="shared" si="5"/>
        <v>0.61864406779661019</v>
      </c>
      <c r="L29" s="23">
        <f t="shared" si="6"/>
        <v>-2.6752175904718345E-2</v>
      </c>
    </row>
    <row r="30" spans="1:12" x14ac:dyDescent="0.4">
      <c r="A30" s="27" t="s">
        <v>159</v>
      </c>
      <c r="B30" s="154">
        <v>1073</v>
      </c>
      <c r="C30" s="154">
        <v>1297</v>
      </c>
      <c r="D30" s="24">
        <f t="shared" si="0"/>
        <v>0.82729375481881262</v>
      </c>
      <c r="E30" s="25">
        <f t="shared" si="1"/>
        <v>-224</v>
      </c>
      <c r="F30" s="154">
        <v>1500</v>
      </c>
      <c r="G30" s="154">
        <v>1500</v>
      </c>
      <c r="H30" s="24">
        <f t="shared" si="2"/>
        <v>1</v>
      </c>
      <c r="I30" s="25">
        <f t="shared" si="3"/>
        <v>0</v>
      </c>
      <c r="J30" s="24">
        <f t="shared" si="4"/>
        <v>0.71533333333333338</v>
      </c>
      <c r="K30" s="24">
        <f t="shared" si="5"/>
        <v>0.86466666666666669</v>
      </c>
      <c r="L30" s="23">
        <f t="shared" si="6"/>
        <v>-0.14933333333333332</v>
      </c>
    </row>
    <row r="31" spans="1:12" x14ac:dyDescent="0.4">
      <c r="A31" s="33" t="s">
        <v>158</v>
      </c>
      <c r="B31" s="156">
        <v>1036</v>
      </c>
      <c r="C31" s="156">
        <v>1250</v>
      </c>
      <c r="D31" s="24">
        <f t="shared" si="0"/>
        <v>0.82879999999999998</v>
      </c>
      <c r="E31" s="32">
        <f t="shared" si="1"/>
        <v>-214</v>
      </c>
      <c r="F31" s="156">
        <v>1500</v>
      </c>
      <c r="G31" s="156">
        <v>1500</v>
      </c>
      <c r="H31" s="31">
        <f t="shared" si="2"/>
        <v>1</v>
      </c>
      <c r="I31" s="32">
        <f t="shared" si="3"/>
        <v>0</v>
      </c>
      <c r="J31" s="31">
        <f t="shared" si="4"/>
        <v>0.69066666666666665</v>
      </c>
      <c r="K31" s="24">
        <f t="shared" si="5"/>
        <v>0.83333333333333337</v>
      </c>
      <c r="L31" s="30">
        <f t="shared" si="6"/>
        <v>-0.14266666666666672</v>
      </c>
    </row>
    <row r="32" spans="1:12" x14ac:dyDescent="0.4">
      <c r="A32" s="33" t="s">
        <v>157</v>
      </c>
      <c r="B32" s="156">
        <v>1196</v>
      </c>
      <c r="C32" s="156">
        <v>1304</v>
      </c>
      <c r="D32" s="24">
        <f t="shared" si="0"/>
        <v>0.91717791411042948</v>
      </c>
      <c r="E32" s="32">
        <f t="shared" si="1"/>
        <v>-108</v>
      </c>
      <c r="F32" s="156">
        <v>1500</v>
      </c>
      <c r="G32" s="156">
        <v>1500</v>
      </c>
      <c r="H32" s="31">
        <f t="shared" si="2"/>
        <v>1</v>
      </c>
      <c r="I32" s="32">
        <f t="shared" si="3"/>
        <v>0</v>
      </c>
      <c r="J32" s="31">
        <f t="shared" si="4"/>
        <v>0.79733333333333334</v>
      </c>
      <c r="K32" s="24">
        <f t="shared" si="5"/>
        <v>0.86933333333333329</v>
      </c>
      <c r="L32" s="30">
        <f t="shared" si="6"/>
        <v>-7.1999999999999953E-2</v>
      </c>
    </row>
    <row r="33" spans="1:64" x14ac:dyDescent="0.4">
      <c r="A33" s="27" t="s">
        <v>156</v>
      </c>
      <c r="B33" s="154">
        <v>0</v>
      </c>
      <c r="C33" s="154">
        <v>0</v>
      </c>
      <c r="D33" s="24" t="e">
        <f t="shared" si="0"/>
        <v>#DIV/0!</v>
      </c>
      <c r="E33" s="25">
        <f t="shared" si="1"/>
        <v>0</v>
      </c>
      <c r="F33" s="154">
        <v>0</v>
      </c>
      <c r="G33" s="154">
        <v>0</v>
      </c>
      <c r="H33" s="24" t="e">
        <f t="shared" si="2"/>
        <v>#DIV/0!</v>
      </c>
      <c r="I33" s="25">
        <f t="shared" si="3"/>
        <v>0</v>
      </c>
      <c r="J33" s="24" t="e">
        <f t="shared" si="4"/>
        <v>#DIV/0!</v>
      </c>
      <c r="K33" s="31" t="e">
        <f t="shared" si="5"/>
        <v>#DIV/0!</v>
      </c>
      <c r="L33" s="23" t="e">
        <f t="shared" si="6"/>
        <v>#DIV/0!</v>
      </c>
    </row>
    <row r="34" spans="1:64" x14ac:dyDescent="0.4">
      <c r="A34" s="29" t="s">
        <v>155</v>
      </c>
      <c r="B34" s="164">
        <v>958</v>
      </c>
      <c r="C34" s="164">
        <v>952</v>
      </c>
      <c r="D34" s="31">
        <f t="shared" si="0"/>
        <v>1.0063025210084033</v>
      </c>
      <c r="E34" s="51">
        <f t="shared" si="1"/>
        <v>6</v>
      </c>
      <c r="F34" s="164">
        <v>1495</v>
      </c>
      <c r="G34" s="164">
        <v>1485</v>
      </c>
      <c r="H34" s="48">
        <f t="shared" si="2"/>
        <v>1.0067340067340067</v>
      </c>
      <c r="I34" s="51">
        <f t="shared" si="3"/>
        <v>10</v>
      </c>
      <c r="J34" s="48">
        <f t="shared" si="4"/>
        <v>0.64080267558528425</v>
      </c>
      <c r="K34" s="24">
        <f t="shared" si="5"/>
        <v>0.64107744107744102</v>
      </c>
      <c r="L34" s="107">
        <f t="shared" si="6"/>
        <v>-2.7476549215676993E-4</v>
      </c>
    </row>
    <row r="35" spans="1:64" x14ac:dyDescent="0.4">
      <c r="A35" s="33" t="s">
        <v>210</v>
      </c>
      <c r="B35" s="156">
        <v>977</v>
      </c>
      <c r="C35" s="156">
        <v>0</v>
      </c>
      <c r="D35" s="31" t="e">
        <f t="shared" si="0"/>
        <v>#DIV/0!</v>
      </c>
      <c r="E35" s="32">
        <f t="shared" si="1"/>
        <v>977</v>
      </c>
      <c r="F35" s="156">
        <v>1490</v>
      </c>
      <c r="G35" s="156">
        <v>0</v>
      </c>
      <c r="H35" s="31" t="e">
        <f t="shared" si="2"/>
        <v>#DIV/0!</v>
      </c>
      <c r="I35" s="32">
        <f t="shared" si="3"/>
        <v>1490</v>
      </c>
      <c r="J35" s="31">
        <f t="shared" si="4"/>
        <v>0.65570469798657716</v>
      </c>
      <c r="K35" s="31" t="e">
        <f t="shared" si="5"/>
        <v>#DIV/0!</v>
      </c>
      <c r="L35" s="30" t="e">
        <f t="shared" si="6"/>
        <v>#DIV/0!</v>
      </c>
    </row>
    <row r="36" spans="1:64" x14ac:dyDescent="0.4">
      <c r="A36" s="33" t="s">
        <v>234</v>
      </c>
      <c r="B36" s="154">
        <v>148</v>
      </c>
      <c r="C36" s="154">
        <v>0</v>
      </c>
      <c r="D36" s="24" t="e">
        <f t="shared" si="0"/>
        <v>#DIV/0!</v>
      </c>
      <c r="E36" s="25">
        <f t="shared" si="1"/>
        <v>148</v>
      </c>
      <c r="F36" s="154">
        <v>150</v>
      </c>
      <c r="G36" s="154">
        <v>0</v>
      </c>
      <c r="H36" s="24" t="e">
        <f t="shared" si="2"/>
        <v>#DIV/0!</v>
      </c>
      <c r="I36" s="25">
        <f t="shared" si="3"/>
        <v>150</v>
      </c>
      <c r="J36" s="24">
        <f t="shared" si="4"/>
        <v>0.98666666666666669</v>
      </c>
      <c r="K36" s="24" t="e">
        <f t="shared" si="5"/>
        <v>#DIV/0!</v>
      </c>
      <c r="L36" s="23" t="e">
        <f t="shared" si="6"/>
        <v>#DIV/0!</v>
      </c>
    </row>
    <row r="37" spans="1:64" x14ac:dyDescent="0.4">
      <c r="A37" s="22" t="s">
        <v>233</v>
      </c>
      <c r="B37" s="179">
        <v>0</v>
      </c>
      <c r="C37" s="179">
        <v>0</v>
      </c>
      <c r="D37" s="20" t="e">
        <f t="shared" si="0"/>
        <v>#DIV/0!</v>
      </c>
      <c r="E37" s="21">
        <f t="shared" si="1"/>
        <v>0</v>
      </c>
      <c r="F37" s="179">
        <v>0</v>
      </c>
      <c r="G37" s="179">
        <v>0</v>
      </c>
      <c r="H37" s="24" t="e">
        <f t="shared" si="2"/>
        <v>#DIV/0!</v>
      </c>
      <c r="I37" s="25">
        <f t="shared" si="3"/>
        <v>0</v>
      </c>
      <c r="J37" s="24" t="e">
        <f t="shared" si="4"/>
        <v>#DIV/0!</v>
      </c>
      <c r="K37" s="24" t="e">
        <f t="shared" si="5"/>
        <v>#DIV/0!</v>
      </c>
      <c r="L37" s="23" t="e">
        <f t="shared" si="6"/>
        <v>#DIV/0!</v>
      </c>
    </row>
    <row r="38" spans="1:64" x14ac:dyDescent="0.4">
      <c r="A38" s="89" t="s">
        <v>90</v>
      </c>
      <c r="B38" s="122">
        <f>SUM(B39:B40)</f>
        <v>563</v>
      </c>
      <c r="C38" s="122">
        <f>SUM(C39:C40)</f>
        <v>600</v>
      </c>
      <c r="D38" s="57">
        <f t="shared" ref="D38:D62" si="7">+B38/C38</f>
        <v>0.93833333333333335</v>
      </c>
      <c r="E38" s="61">
        <f t="shared" ref="E38:E62" si="8">+B38-C38</f>
        <v>-37</v>
      </c>
      <c r="F38" s="122">
        <f>SUM(F39:F40)</f>
        <v>813</v>
      </c>
      <c r="G38" s="122">
        <f>SUM(G39:G40)</f>
        <v>780</v>
      </c>
      <c r="H38" s="57">
        <f t="shared" si="2"/>
        <v>1.0423076923076924</v>
      </c>
      <c r="I38" s="61">
        <f t="shared" ref="I38:I62" si="9">+F38-G38</f>
        <v>33</v>
      </c>
      <c r="J38" s="57">
        <f t="shared" ref="J38:J62" si="10">+B38/F38</f>
        <v>0.69249692496924964</v>
      </c>
      <c r="K38" s="57">
        <f t="shared" ref="K38:K62" si="11">+C38/G38</f>
        <v>0.76923076923076927</v>
      </c>
      <c r="L38" s="60">
        <f t="shared" ref="L38:L62" si="12">+J38-K38</f>
        <v>-7.6733844261519635E-2</v>
      </c>
    </row>
    <row r="39" spans="1:64" x14ac:dyDescent="0.4">
      <c r="A39" s="26" t="s">
        <v>154</v>
      </c>
      <c r="B39" s="158">
        <v>345</v>
      </c>
      <c r="C39" s="158">
        <v>314</v>
      </c>
      <c r="D39" s="34">
        <f t="shared" si="7"/>
        <v>1.0987261146496816</v>
      </c>
      <c r="E39" s="40">
        <f t="shared" si="8"/>
        <v>31</v>
      </c>
      <c r="F39" s="158">
        <v>423</v>
      </c>
      <c r="G39" s="158">
        <v>390</v>
      </c>
      <c r="H39" s="34">
        <f t="shared" si="2"/>
        <v>1.0846153846153845</v>
      </c>
      <c r="I39" s="40">
        <f t="shared" si="9"/>
        <v>33</v>
      </c>
      <c r="J39" s="34">
        <f t="shared" si="10"/>
        <v>0.81560283687943258</v>
      </c>
      <c r="K39" s="34">
        <f t="shared" si="11"/>
        <v>0.80512820512820515</v>
      </c>
      <c r="L39" s="47">
        <f t="shared" si="12"/>
        <v>1.0474631751227426E-2</v>
      </c>
    </row>
    <row r="40" spans="1:64" x14ac:dyDescent="0.4">
      <c r="A40" s="27" t="s">
        <v>153</v>
      </c>
      <c r="B40" s="154">
        <v>218</v>
      </c>
      <c r="C40" s="154">
        <v>286</v>
      </c>
      <c r="D40" s="24">
        <f t="shared" si="7"/>
        <v>0.76223776223776218</v>
      </c>
      <c r="E40" s="25">
        <f t="shared" si="8"/>
        <v>-68</v>
      </c>
      <c r="F40" s="154">
        <v>390</v>
      </c>
      <c r="G40" s="154">
        <v>390</v>
      </c>
      <c r="H40" s="24">
        <f t="shared" si="2"/>
        <v>1</v>
      </c>
      <c r="I40" s="25">
        <f t="shared" si="9"/>
        <v>0</v>
      </c>
      <c r="J40" s="24">
        <f t="shared" si="10"/>
        <v>0.55897435897435899</v>
      </c>
      <c r="K40" s="24">
        <f t="shared" si="11"/>
        <v>0.73333333333333328</v>
      </c>
      <c r="L40" s="23">
        <f t="shared" si="12"/>
        <v>-0.17435897435897429</v>
      </c>
    </row>
    <row r="41" spans="1:64" s="18" customFormat="1" x14ac:dyDescent="0.4">
      <c r="A41" s="55" t="s">
        <v>96</v>
      </c>
      <c r="B41" s="121">
        <f>SUM(B42:B62)</f>
        <v>84309</v>
      </c>
      <c r="C41" s="121">
        <f>SUM(C42:C62)</f>
        <v>85879</v>
      </c>
      <c r="D41" s="54">
        <f t="shared" si="7"/>
        <v>0.98171846435100552</v>
      </c>
      <c r="E41" s="68">
        <f t="shared" si="8"/>
        <v>-1570</v>
      </c>
      <c r="F41" s="121">
        <f>SUM(F42:F62)</f>
        <v>121126</v>
      </c>
      <c r="G41" s="121">
        <f>SUM(G42:G62)</f>
        <v>122943</v>
      </c>
      <c r="H41" s="54">
        <f t="shared" si="2"/>
        <v>0.98522079337579205</v>
      </c>
      <c r="I41" s="68">
        <f t="shared" si="9"/>
        <v>-1817</v>
      </c>
      <c r="J41" s="54">
        <f t="shared" si="10"/>
        <v>0.69604378911216425</v>
      </c>
      <c r="K41" s="54">
        <f t="shared" si="11"/>
        <v>0.69852695964796696</v>
      </c>
      <c r="L41" s="63">
        <f t="shared" si="12"/>
        <v>-2.4831705358027145E-3</v>
      </c>
    </row>
    <row r="42" spans="1:64" x14ac:dyDescent="0.4">
      <c r="A42" s="27" t="s">
        <v>83</v>
      </c>
      <c r="B42" s="162">
        <v>33220</v>
      </c>
      <c r="C42" s="162">
        <v>34568</v>
      </c>
      <c r="D42" s="28">
        <f t="shared" si="7"/>
        <v>0.96100439713029395</v>
      </c>
      <c r="E42" s="32">
        <f t="shared" si="8"/>
        <v>-1348</v>
      </c>
      <c r="F42" s="162">
        <v>43761</v>
      </c>
      <c r="G42" s="154">
        <v>44486</v>
      </c>
      <c r="H42" s="31">
        <f t="shared" si="2"/>
        <v>0.98370273794002605</v>
      </c>
      <c r="I42" s="37">
        <f t="shared" si="9"/>
        <v>-725</v>
      </c>
      <c r="J42" s="24">
        <f t="shared" si="10"/>
        <v>0.7591234203971573</v>
      </c>
      <c r="K42" s="24">
        <f t="shared" si="11"/>
        <v>0.77705345501955669</v>
      </c>
      <c r="L42" s="35">
        <f t="shared" si="12"/>
        <v>-1.7930034622399393E-2</v>
      </c>
    </row>
    <row r="43" spans="1:64" x14ac:dyDescent="0.4">
      <c r="A43" s="27" t="s">
        <v>176</v>
      </c>
      <c r="B43" s="158">
        <v>1484</v>
      </c>
      <c r="C43" s="170">
        <v>778</v>
      </c>
      <c r="D43" s="34">
        <f t="shared" si="7"/>
        <v>1.9074550128534704</v>
      </c>
      <c r="E43" s="32">
        <f t="shared" si="8"/>
        <v>706</v>
      </c>
      <c r="F43" s="170">
        <v>2158</v>
      </c>
      <c r="G43" s="169">
        <v>999</v>
      </c>
      <c r="H43" s="39">
        <v>0</v>
      </c>
      <c r="I43" s="37">
        <f t="shared" si="9"/>
        <v>1159</v>
      </c>
      <c r="J43" s="24">
        <f t="shared" si="10"/>
        <v>0.68767377201112145</v>
      </c>
      <c r="K43" s="24">
        <f t="shared" si="11"/>
        <v>0.77877877877877877</v>
      </c>
      <c r="L43" s="35">
        <f t="shared" si="12"/>
        <v>-9.1105006767657315E-2</v>
      </c>
    </row>
    <row r="44" spans="1:64" x14ac:dyDescent="0.4">
      <c r="A44" s="27" t="s">
        <v>151</v>
      </c>
      <c r="B44" s="154">
        <v>2792</v>
      </c>
      <c r="C44" s="169">
        <v>3617</v>
      </c>
      <c r="D44" s="34">
        <f t="shared" si="7"/>
        <v>0.77191042300248824</v>
      </c>
      <c r="E44" s="32">
        <f t="shared" si="8"/>
        <v>-825</v>
      </c>
      <c r="F44" s="169">
        <v>4150</v>
      </c>
      <c r="G44" s="169">
        <v>5239</v>
      </c>
      <c r="H44" s="39">
        <f t="shared" ref="H44:H62" si="13">+F44/G44</f>
        <v>0.79213590379843479</v>
      </c>
      <c r="I44" s="37">
        <f t="shared" si="9"/>
        <v>-1089</v>
      </c>
      <c r="J44" s="24">
        <f t="shared" si="10"/>
        <v>0.67277108433734945</v>
      </c>
      <c r="K44" s="24">
        <f t="shared" si="11"/>
        <v>0.69039893109372019</v>
      </c>
      <c r="L44" s="35">
        <f t="shared" si="12"/>
        <v>-1.7627846756370746E-2</v>
      </c>
    </row>
    <row r="45" spans="1:64" x14ac:dyDescent="0.4">
      <c r="A45" s="33" t="s">
        <v>215</v>
      </c>
      <c r="B45" s="154">
        <v>6842</v>
      </c>
      <c r="C45" s="169">
        <v>7919</v>
      </c>
      <c r="D45" s="36">
        <f t="shared" si="7"/>
        <v>0.86399797954287161</v>
      </c>
      <c r="E45" s="37">
        <f t="shared" si="8"/>
        <v>-1077</v>
      </c>
      <c r="F45" s="169">
        <v>12420</v>
      </c>
      <c r="G45" s="172">
        <v>13780</v>
      </c>
      <c r="H45" s="39">
        <f t="shared" si="13"/>
        <v>0.90130624092888245</v>
      </c>
      <c r="I45" s="42">
        <f t="shared" si="9"/>
        <v>-1360</v>
      </c>
      <c r="J45" s="36">
        <f t="shared" si="10"/>
        <v>0.55088566827697261</v>
      </c>
      <c r="K45" s="36">
        <f t="shared" si="11"/>
        <v>0.5746734397677794</v>
      </c>
      <c r="L45" s="44">
        <f t="shared" si="12"/>
        <v>-2.3787771490806797E-2</v>
      </c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</row>
    <row r="46" spans="1:64" s="43" customFormat="1" x14ac:dyDescent="0.4">
      <c r="A46" s="33" t="s">
        <v>149</v>
      </c>
      <c r="B46" s="170">
        <v>4536</v>
      </c>
      <c r="C46" s="171">
        <v>3314</v>
      </c>
      <c r="D46" s="36">
        <f t="shared" si="7"/>
        <v>1.3687386843693421</v>
      </c>
      <c r="E46" s="37">
        <f t="shared" si="8"/>
        <v>1222</v>
      </c>
      <c r="F46" s="171">
        <v>7239</v>
      </c>
      <c r="G46" s="169">
        <v>6940</v>
      </c>
      <c r="H46" s="39">
        <f t="shared" si="13"/>
        <v>1.0430835734870316</v>
      </c>
      <c r="I46" s="42">
        <f t="shared" si="9"/>
        <v>299</v>
      </c>
      <c r="J46" s="36">
        <f t="shared" si="10"/>
        <v>0.62660588479071699</v>
      </c>
      <c r="K46" s="45">
        <f t="shared" si="11"/>
        <v>0.47752161383285302</v>
      </c>
      <c r="L46" s="44">
        <f t="shared" si="12"/>
        <v>0.14908427095786397</v>
      </c>
    </row>
    <row r="47" spans="1:64" x14ac:dyDescent="0.4">
      <c r="A47" s="27" t="s">
        <v>81</v>
      </c>
      <c r="B47" s="158">
        <v>13988</v>
      </c>
      <c r="C47" s="169">
        <v>12981</v>
      </c>
      <c r="D47" s="38">
        <f t="shared" si="7"/>
        <v>1.0775749171866573</v>
      </c>
      <c r="E47" s="41">
        <f t="shared" si="8"/>
        <v>1007</v>
      </c>
      <c r="F47" s="169">
        <v>20690</v>
      </c>
      <c r="G47" s="170">
        <v>19059</v>
      </c>
      <c r="H47" s="36">
        <f t="shared" si="13"/>
        <v>1.0855763681200483</v>
      </c>
      <c r="I47" s="37">
        <f t="shared" si="9"/>
        <v>1631</v>
      </c>
      <c r="J47" s="38">
        <f t="shared" si="10"/>
        <v>0.67607539874335432</v>
      </c>
      <c r="K47" s="36">
        <f t="shared" si="11"/>
        <v>0.68109554541161654</v>
      </c>
      <c r="L47" s="35">
        <f t="shared" si="12"/>
        <v>-5.0201466682622264E-3</v>
      </c>
    </row>
    <row r="48" spans="1:64" x14ac:dyDescent="0.4">
      <c r="A48" s="27" t="s">
        <v>82</v>
      </c>
      <c r="B48" s="154">
        <v>8254</v>
      </c>
      <c r="C48" s="169">
        <v>8572</v>
      </c>
      <c r="D48" s="38">
        <f t="shared" si="7"/>
        <v>0.96290247316845545</v>
      </c>
      <c r="E48" s="42">
        <f t="shared" si="8"/>
        <v>-318</v>
      </c>
      <c r="F48" s="169">
        <v>11090</v>
      </c>
      <c r="G48" s="169">
        <v>11160</v>
      </c>
      <c r="H48" s="36">
        <f t="shared" si="13"/>
        <v>0.99372759856630821</v>
      </c>
      <c r="I48" s="37">
        <f t="shared" si="9"/>
        <v>-70</v>
      </c>
      <c r="J48" s="36">
        <f t="shared" si="10"/>
        <v>0.74427412082957622</v>
      </c>
      <c r="K48" s="36">
        <f t="shared" si="11"/>
        <v>0.76810035842293911</v>
      </c>
      <c r="L48" s="35">
        <f t="shared" si="12"/>
        <v>-2.3826237593362887E-2</v>
      </c>
    </row>
    <row r="49" spans="1:12" x14ac:dyDescent="0.4">
      <c r="A49" s="27" t="s">
        <v>80</v>
      </c>
      <c r="B49" s="216">
        <v>2254</v>
      </c>
      <c r="C49" s="154">
        <v>1940</v>
      </c>
      <c r="D49" s="38">
        <f t="shared" si="7"/>
        <v>1.1618556701030929</v>
      </c>
      <c r="E49" s="37">
        <f t="shared" si="8"/>
        <v>314</v>
      </c>
      <c r="F49" s="154">
        <v>2788</v>
      </c>
      <c r="G49" s="169">
        <v>2790</v>
      </c>
      <c r="H49" s="31">
        <f t="shared" si="13"/>
        <v>0.99928315412186375</v>
      </c>
      <c r="I49" s="25">
        <f t="shared" si="9"/>
        <v>-2</v>
      </c>
      <c r="J49" s="24">
        <f t="shared" si="10"/>
        <v>0.8084648493543759</v>
      </c>
      <c r="K49" s="36">
        <f t="shared" si="11"/>
        <v>0.69534050179211471</v>
      </c>
      <c r="L49" s="35">
        <f t="shared" si="12"/>
        <v>0.1131243475622612</v>
      </c>
    </row>
    <row r="50" spans="1:12" x14ac:dyDescent="0.4">
      <c r="A50" s="27" t="s">
        <v>148</v>
      </c>
      <c r="B50" s="180">
        <v>775</v>
      </c>
      <c r="C50" s="158">
        <v>1287</v>
      </c>
      <c r="D50" s="34">
        <f t="shared" si="7"/>
        <v>0.60217560217560218</v>
      </c>
      <c r="E50" s="32">
        <f t="shared" si="8"/>
        <v>-512</v>
      </c>
      <c r="F50" s="158">
        <v>1660</v>
      </c>
      <c r="G50" s="169">
        <v>1660</v>
      </c>
      <c r="H50" s="31">
        <f t="shared" si="13"/>
        <v>1</v>
      </c>
      <c r="I50" s="25">
        <f t="shared" si="9"/>
        <v>0</v>
      </c>
      <c r="J50" s="24">
        <f t="shared" si="10"/>
        <v>0.46686746987951805</v>
      </c>
      <c r="K50" s="24">
        <f t="shared" si="11"/>
        <v>0.77530120481927711</v>
      </c>
      <c r="L50" s="23">
        <f t="shared" si="12"/>
        <v>-0.30843373493975906</v>
      </c>
    </row>
    <row r="51" spans="1:12" x14ac:dyDescent="0.4">
      <c r="A51" s="27" t="s">
        <v>79</v>
      </c>
      <c r="B51" s="154">
        <v>2504</v>
      </c>
      <c r="C51" s="154">
        <v>2045</v>
      </c>
      <c r="D51" s="34">
        <f t="shared" si="7"/>
        <v>1.2244498777506112</v>
      </c>
      <c r="E51" s="32">
        <f t="shared" si="8"/>
        <v>459</v>
      </c>
      <c r="F51" s="154">
        <v>2790</v>
      </c>
      <c r="G51" s="154">
        <v>2790</v>
      </c>
      <c r="H51" s="31">
        <f t="shared" si="13"/>
        <v>1</v>
      </c>
      <c r="I51" s="25">
        <f t="shared" si="9"/>
        <v>0</v>
      </c>
      <c r="J51" s="24">
        <f t="shared" si="10"/>
        <v>0.89749103942652331</v>
      </c>
      <c r="K51" s="24">
        <f t="shared" si="11"/>
        <v>0.73297491039426521</v>
      </c>
      <c r="L51" s="23">
        <f t="shared" si="12"/>
        <v>0.1645161290322581</v>
      </c>
    </row>
    <row r="52" spans="1:12" x14ac:dyDescent="0.4">
      <c r="A52" s="33" t="s">
        <v>78</v>
      </c>
      <c r="B52" s="156">
        <v>1373</v>
      </c>
      <c r="C52" s="156">
        <v>1585</v>
      </c>
      <c r="D52" s="34">
        <f t="shared" si="7"/>
        <v>0.86624605678233435</v>
      </c>
      <c r="E52" s="32">
        <f t="shared" si="8"/>
        <v>-212</v>
      </c>
      <c r="F52" s="156">
        <v>2790</v>
      </c>
      <c r="G52" s="156">
        <v>2790</v>
      </c>
      <c r="H52" s="31">
        <f t="shared" si="13"/>
        <v>1</v>
      </c>
      <c r="I52" s="25">
        <f t="shared" si="9"/>
        <v>0</v>
      </c>
      <c r="J52" s="24">
        <f t="shared" si="10"/>
        <v>0.49211469534050178</v>
      </c>
      <c r="K52" s="31">
        <f t="shared" si="11"/>
        <v>0.56810035842293904</v>
      </c>
      <c r="L52" s="30">
        <f t="shared" si="12"/>
        <v>-7.598566308243726E-2</v>
      </c>
    </row>
    <row r="53" spans="1:12" x14ac:dyDescent="0.4">
      <c r="A53" s="27" t="s">
        <v>95</v>
      </c>
      <c r="B53" s="154">
        <v>0</v>
      </c>
      <c r="C53" s="154">
        <v>1022</v>
      </c>
      <c r="D53" s="34">
        <f t="shared" si="7"/>
        <v>0</v>
      </c>
      <c r="E53" s="25">
        <f t="shared" si="8"/>
        <v>-1022</v>
      </c>
      <c r="F53" s="154">
        <v>0</v>
      </c>
      <c r="G53" s="154">
        <v>1660</v>
      </c>
      <c r="H53" s="31">
        <f t="shared" si="13"/>
        <v>0</v>
      </c>
      <c r="I53" s="25">
        <f t="shared" si="9"/>
        <v>-1660</v>
      </c>
      <c r="J53" s="24" t="e">
        <f t="shared" si="10"/>
        <v>#DIV/0!</v>
      </c>
      <c r="K53" s="24">
        <f t="shared" si="11"/>
        <v>0.61566265060240966</v>
      </c>
      <c r="L53" s="23" t="e">
        <f t="shared" si="12"/>
        <v>#DIV/0!</v>
      </c>
    </row>
    <row r="54" spans="1:12" x14ac:dyDescent="0.4">
      <c r="A54" s="27" t="s">
        <v>94</v>
      </c>
      <c r="B54" s="154">
        <v>1432</v>
      </c>
      <c r="C54" s="154">
        <v>1641</v>
      </c>
      <c r="D54" s="34">
        <f t="shared" si="7"/>
        <v>0.87263863497867156</v>
      </c>
      <c r="E54" s="25">
        <f t="shared" si="8"/>
        <v>-209</v>
      </c>
      <c r="F54" s="154">
        <v>2790</v>
      </c>
      <c r="G54" s="154">
        <v>2790</v>
      </c>
      <c r="H54" s="24">
        <f t="shared" si="13"/>
        <v>1</v>
      </c>
      <c r="I54" s="25">
        <f t="shared" si="9"/>
        <v>0</v>
      </c>
      <c r="J54" s="24">
        <f t="shared" si="10"/>
        <v>0.51326164874551972</v>
      </c>
      <c r="K54" s="24">
        <f t="shared" si="11"/>
        <v>0.58817204301075265</v>
      </c>
      <c r="L54" s="23">
        <f t="shared" si="12"/>
        <v>-7.4910394265232938E-2</v>
      </c>
    </row>
    <row r="55" spans="1:12" x14ac:dyDescent="0.4">
      <c r="A55" s="27" t="s">
        <v>75</v>
      </c>
      <c r="B55" s="154">
        <v>2992</v>
      </c>
      <c r="C55" s="154">
        <v>2654</v>
      </c>
      <c r="D55" s="34">
        <f t="shared" si="7"/>
        <v>1.1273549359457422</v>
      </c>
      <c r="E55" s="25">
        <f t="shared" si="8"/>
        <v>338</v>
      </c>
      <c r="F55" s="154">
        <v>3780</v>
      </c>
      <c r="G55" s="154">
        <v>3880</v>
      </c>
      <c r="H55" s="24">
        <f t="shared" si="13"/>
        <v>0.97422680412371132</v>
      </c>
      <c r="I55" s="25">
        <f t="shared" si="9"/>
        <v>-100</v>
      </c>
      <c r="J55" s="24">
        <f t="shared" si="10"/>
        <v>0.79153439153439153</v>
      </c>
      <c r="K55" s="24">
        <f t="shared" si="11"/>
        <v>0.68402061855670104</v>
      </c>
      <c r="L55" s="23">
        <f t="shared" si="12"/>
        <v>0.10751377297769049</v>
      </c>
    </row>
    <row r="56" spans="1:12" x14ac:dyDescent="0.4">
      <c r="A56" s="27" t="s">
        <v>77</v>
      </c>
      <c r="B56" s="154">
        <v>899</v>
      </c>
      <c r="C56" s="154">
        <v>1003</v>
      </c>
      <c r="D56" s="34">
        <f t="shared" si="7"/>
        <v>0.89631106679960115</v>
      </c>
      <c r="E56" s="25">
        <f t="shared" si="8"/>
        <v>-104</v>
      </c>
      <c r="F56" s="154">
        <v>1360</v>
      </c>
      <c r="G56" s="154">
        <v>1260</v>
      </c>
      <c r="H56" s="24">
        <f t="shared" si="13"/>
        <v>1.0793650793650793</v>
      </c>
      <c r="I56" s="25">
        <f t="shared" si="9"/>
        <v>100</v>
      </c>
      <c r="J56" s="24">
        <f t="shared" si="10"/>
        <v>0.66102941176470587</v>
      </c>
      <c r="K56" s="24">
        <f t="shared" si="11"/>
        <v>0.79603174603174598</v>
      </c>
      <c r="L56" s="23">
        <f t="shared" si="12"/>
        <v>-0.13500233426704011</v>
      </c>
    </row>
    <row r="57" spans="1:12" x14ac:dyDescent="0.4">
      <c r="A57" s="27" t="s">
        <v>76</v>
      </c>
      <c r="B57" s="154">
        <v>964</v>
      </c>
      <c r="C57" s="154">
        <v>953</v>
      </c>
      <c r="D57" s="34">
        <f t="shared" si="7"/>
        <v>1.0115424973767051</v>
      </c>
      <c r="E57" s="25">
        <f t="shared" si="8"/>
        <v>11</v>
      </c>
      <c r="F57" s="154">
        <v>1660</v>
      </c>
      <c r="G57" s="154">
        <v>1660</v>
      </c>
      <c r="H57" s="24">
        <f t="shared" si="13"/>
        <v>1</v>
      </c>
      <c r="I57" s="25">
        <f t="shared" si="9"/>
        <v>0</v>
      </c>
      <c r="J57" s="24">
        <f t="shared" si="10"/>
        <v>0.58072289156626511</v>
      </c>
      <c r="K57" s="24">
        <f t="shared" si="11"/>
        <v>0.57409638554216869</v>
      </c>
      <c r="L57" s="23">
        <f t="shared" si="12"/>
        <v>6.6265060240964235E-3</v>
      </c>
    </row>
    <row r="58" spans="1:12" x14ac:dyDescent="0.4">
      <c r="A58" s="27" t="s">
        <v>146</v>
      </c>
      <c r="B58" s="154">
        <v>0</v>
      </c>
      <c r="C58" s="154">
        <v>0</v>
      </c>
      <c r="D58" s="34" t="e">
        <f t="shared" si="7"/>
        <v>#DIV/0!</v>
      </c>
      <c r="E58" s="25">
        <f t="shared" si="8"/>
        <v>0</v>
      </c>
      <c r="F58" s="154">
        <v>0</v>
      </c>
      <c r="G58" s="154">
        <v>0</v>
      </c>
      <c r="H58" s="24" t="e">
        <f t="shared" si="13"/>
        <v>#DIV/0!</v>
      </c>
      <c r="I58" s="25">
        <f t="shared" si="9"/>
        <v>0</v>
      </c>
      <c r="J58" s="24" t="e">
        <f t="shared" si="10"/>
        <v>#DIV/0!</v>
      </c>
      <c r="K58" s="24" t="e">
        <f t="shared" si="11"/>
        <v>#DIV/0!</v>
      </c>
      <c r="L58" s="23" t="e">
        <f t="shared" si="12"/>
        <v>#DIV/0!</v>
      </c>
    </row>
    <row r="59" spans="1:12" x14ac:dyDescent="0.4">
      <c r="A59" s="27" t="s">
        <v>145</v>
      </c>
      <c r="B59" s="154">
        <v>0</v>
      </c>
      <c r="C59" s="154">
        <v>0</v>
      </c>
      <c r="D59" s="34" t="e">
        <f t="shared" si="7"/>
        <v>#DIV/0!</v>
      </c>
      <c r="E59" s="25">
        <f t="shared" si="8"/>
        <v>0</v>
      </c>
      <c r="F59" s="154">
        <v>0</v>
      </c>
      <c r="G59" s="154">
        <v>0</v>
      </c>
      <c r="H59" s="24" t="e">
        <f t="shared" si="13"/>
        <v>#DIV/0!</v>
      </c>
      <c r="I59" s="25">
        <f t="shared" si="9"/>
        <v>0</v>
      </c>
      <c r="J59" s="24" t="e">
        <f t="shared" si="10"/>
        <v>#DIV/0!</v>
      </c>
      <c r="K59" s="24" t="e">
        <f t="shared" si="11"/>
        <v>#DIV/0!</v>
      </c>
      <c r="L59" s="23" t="e">
        <f t="shared" si="12"/>
        <v>#DIV/0!</v>
      </c>
    </row>
    <row r="60" spans="1:12" x14ac:dyDescent="0.4">
      <c r="A60" s="27" t="s">
        <v>144</v>
      </c>
      <c r="B60" s="154">
        <v>0</v>
      </c>
      <c r="C60" s="154">
        <v>0</v>
      </c>
      <c r="D60" s="34" t="e">
        <f t="shared" si="7"/>
        <v>#DIV/0!</v>
      </c>
      <c r="E60" s="25">
        <f t="shared" si="8"/>
        <v>0</v>
      </c>
      <c r="F60" s="154">
        <v>0</v>
      </c>
      <c r="G60" s="154">
        <v>0</v>
      </c>
      <c r="H60" s="24" t="e">
        <f t="shared" si="13"/>
        <v>#DIV/0!</v>
      </c>
      <c r="I60" s="25">
        <f t="shared" si="9"/>
        <v>0</v>
      </c>
      <c r="J60" s="24" t="e">
        <f t="shared" si="10"/>
        <v>#DIV/0!</v>
      </c>
      <c r="K60" s="24" t="e">
        <f t="shared" si="11"/>
        <v>#DIV/0!</v>
      </c>
      <c r="L60" s="23" t="e">
        <f t="shared" si="12"/>
        <v>#DIV/0!</v>
      </c>
    </row>
    <row r="61" spans="1:12" x14ac:dyDescent="0.4">
      <c r="A61" s="27" t="s">
        <v>143</v>
      </c>
      <c r="B61" s="154">
        <v>0</v>
      </c>
      <c r="C61" s="154">
        <v>0</v>
      </c>
      <c r="D61" s="34" t="e">
        <f t="shared" si="7"/>
        <v>#DIV/0!</v>
      </c>
      <c r="E61" s="25">
        <f t="shared" si="8"/>
        <v>0</v>
      </c>
      <c r="F61" s="154">
        <v>0</v>
      </c>
      <c r="G61" s="154">
        <v>0</v>
      </c>
      <c r="H61" s="24" t="e">
        <f t="shared" si="13"/>
        <v>#DIV/0!</v>
      </c>
      <c r="I61" s="25">
        <f t="shared" si="9"/>
        <v>0</v>
      </c>
      <c r="J61" s="24" t="e">
        <f t="shared" si="10"/>
        <v>#DIV/0!</v>
      </c>
      <c r="K61" s="24" t="e">
        <f t="shared" si="11"/>
        <v>#DIV/0!</v>
      </c>
      <c r="L61" s="23" t="e">
        <f t="shared" si="12"/>
        <v>#DIV/0!</v>
      </c>
    </row>
    <row r="62" spans="1:12" x14ac:dyDescent="0.4">
      <c r="A62" s="22" t="s">
        <v>142</v>
      </c>
      <c r="B62" s="179">
        <v>0</v>
      </c>
      <c r="C62" s="179">
        <v>0</v>
      </c>
      <c r="D62" s="215" t="e">
        <f t="shared" si="7"/>
        <v>#DIV/0!</v>
      </c>
      <c r="E62" s="21">
        <f t="shared" si="8"/>
        <v>0</v>
      </c>
      <c r="F62" s="179">
        <v>0</v>
      </c>
      <c r="G62" s="179">
        <v>0</v>
      </c>
      <c r="H62" s="20" t="e">
        <f t="shared" si="13"/>
        <v>#DIV/0!</v>
      </c>
      <c r="I62" s="21">
        <f t="shared" si="9"/>
        <v>0</v>
      </c>
      <c r="J62" s="20" t="e">
        <f t="shared" si="10"/>
        <v>#DIV/0!</v>
      </c>
      <c r="K62" s="20" t="e">
        <f t="shared" si="11"/>
        <v>#DIV/0!</v>
      </c>
      <c r="L62" s="214" t="e">
        <f t="shared" si="12"/>
        <v>#DIV/0!</v>
      </c>
    </row>
    <row r="63" spans="1:12" x14ac:dyDescent="0.4">
      <c r="A63" s="55" t="s">
        <v>93</v>
      </c>
      <c r="B63" s="120"/>
      <c r="C63" s="120"/>
      <c r="D63" s="118"/>
      <c r="E63" s="119"/>
      <c r="F63" s="120"/>
      <c r="G63" s="120"/>
      <c r="H63" s="118"/>
      <c r="I63" s="119"/>
      <c r="J63" s="118"/>
      <c r="K63" s="118"/>
      <c r="L63" s="117"/>
    </row>
    <row r="64" spans="1:12" x14ac:dyDescent="0.4">
      <c r="A64" s="99" t="s">
        <v>209</v>
      </c>
      <c r="B64" s="168"/>
      <c r="C64" s="167"/>
      <c r="D64" s="116"/>
      <c r="E64" s="115"/>
      <c r="F64" s="168"/>
      <c r="G64" s="167"/>
      <c r="H64" s="116"/>
      <c r="I64" s="115"/>
      <c r="J64" s="114"/>
      <c r="K64" s="114"/>
      <c r="L64" s="113"/>
    </row>
    <row r="65" spans="1:12" x14ac:dyDescent="0.4">
      <c r="A65" s="22" t="s">
        <v>208</v>
      </c>
      <c r="B65" s="166"/>
      <c r="C65" s="165"/>
      <c r="D65" s="112"/>
      <c r="E65" s="111"/>
      <c r="F65" s="166"/>
      <c r="G65" s="165"/>
      <c r="H65" s="112"/>
      <c r="I65" s="111"/>
      <c r="J65" s="110"/>
      <c r="K65" s="110"/>
      <c r="L65" s="109"/>
    </row>
    <row r="66" spans="1:12" x14ac:dyDescent="0.4">
      <c r="C66" s="16"/>
      <c r="E66" s="17"/>
      <c r="G66" s="16"/>
      <c r="I66" s="17"/>
      <c r="K66" s="16"/>
    </row>
    <row r="67" spans="1:12" x14ac:dyDescent="0.4">
      <c r="C67" s="16"/>
      <c r="E67" s="17"/>
      <c r="G67" s="16"/>
      <c r="I67" s="17"/>
      <c r="K67" s="16"/>
    </row>
    <row r="68" spans="1:12" x14ac:dyDescent="0.4">
      <c r="C68" s="16"/>
      <c r="E68" s="17"/>
      <c r="G68" s="16"/>
      <c r="I68" s="17"/>
      <c r="K68" s="16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9'!A1" display="'h19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2007年11月上旬航空旅客輸送実績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68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9" bestFit="1" customWidth="1"/>
    <col min="2" max="3" width="11.25" style="50" customWidth="1"/>
    <col min="4" max="5" width="11.25" style="19" customWidth="1"/>
    <col min="6" max="7" width="11.25" style="50" customWidth="1"/>
    <col min="8" max="9" width="11.25" style="19" customWidth="1"/>
    <col min="10" max="11" width="11.25" style="50" customWidth="1"/>
    <col min="12" max="12" width="11.25" style="19" customWidth="1"/>
    <col min="13" max="13" width="9" style="19" bestFit="1" customWidth="1"/>
    <col min="14" max="14" width="6.5" style="19" bestFit="1" customWidth="1"/>
    <col min="15" max="16384" width="15.75" style="19"/>
  </cols>
  <sheetData>
    <row r="1" spans="1:46" s="1" customFormat="1" ht="17.25" customHeight="1" x14ac:dyDescent="0.4">
      <c r="A1" s="266" t="str">
        <f>'h19'!A1</f>
        <v>平成19年度</v>
      </c>
      <c r="B1" s="267"/>
      <c r="C1" s="267"/>
      <c r="D1" s="267"/>
      <c r="E1" s="268" t="str">
        <f ca="1">RIGHT(CELL("filename",$A$1),LEN(CELL("filename",$A$1))-FIND("]",CELL("filename",$A$1)))</f>
        <v>11月(中旬)</v>
      </c>
      <c r="F1" s="269" t="s">
        <v>70</v>
      </c>
      <c r="G1" s="270"/>
      <c r="H1" s="270"/>
      <c r="I1" s="271"/>
      <c r="J1" s="270"/>
      <c r="K1" s="270"/>
      <c r="L1" s="271"/>
      <c r="M1" s="258"/>
      <c r="N1" s="258"/>
      <c r="O1" s="258"/>
      <c r="P1" s="258"/>
      <c r="Q1" s="258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</row>
    <row r="2" spans="1:46" x14ac:dyDescent="0.4">
      <c r="A2" s="240"/>
      <c r="B2" s="260" t="s">
        <v>89</v>
      </c>
      <c r="C2" s="261"/>
      <c r="D2" s="261"/>
      <c r="E2" s="262"/>
      <c r="F2" s="260" t="s">
        <v>175</v>
      </c>
      <c r="G2" s="261"/>
      <c r="H2" s="261"/>
      <c r="I2" s="262"/>
      <c r="J2" s="260" t="s">
        <v>174</v>
      </c>
      <c r="K2" s="261"/>
      <c r="L2" s="262"/>
    </row>
    <row r="3" spans="1:46" x14ac:dyDescent="0.4">
      <c r="A3" s="232"/>
      <c r="B3" s="235"/>
      <c r="C3" s="236"/>
      <c r="D3" s="236"/>
      <c r="E3" s="237"/>
      <c r="F3" s="235"/>
      <c r="G3" s="236"/>
      <c r="H3" s="236"/>
      <c r="I3" s="237"/>
      <c r="J3" s="235"/>
      <c r="K3" s="236"/>
      <c r="L3" s="237"/>
    </row>
    <row r="4" spans="1:46" x14ac:dyDescent="0.4">
      <c r="A4" s="232"/>
      <c r="B4" s="241" t="s">
        <v>123</v>
      </c>
      <c r="C4" s="241" t="s">
        <v>237</v>
      </c>
      <c r="D4" s="232" t="s">
        <v>88</v>
      </c>
      <c r="E4" s="232"/>
      <c r="F4" s="238" t="str">
        <f>+B4</f>
        <v>(07'11/11～20)</v>
      </c>
      <c r="G4" s="238" t="str">
        <f>+C4</f>
        <v>(06'11/11～20)</v>
      </c>
      <c r="H4" s="232" t="s">
        <v>88</v>
      </c>
      <c r="I4" s="232"/>
      <c r="J4" s="238" t="str">
        <f>+B4</f>
        <v>(07'11/11～20)</v>
      </c>
      <c r="K4" s="238" t="str">
        <f>+C4</f>
        <v>(06'11/11～20)</v>
      </c>
      <c r="L4" s="239" t="s">
        <v>86</v>
      </c>
    </row>
    <row r="5" spans="1:46" s="53" customFormat="1" x14ac:dyDescent="0.4">
      <c r="A5" s="232"/>
      <c r="B5" s="241"/>
      <c r="C5" s="241"/>
      <c r="D5" s="108" t="s">
        <v>87</v>
      </c>
      <c r="E5" s="108" t="s">
        <v>86</v>
      </c>
      <c r="F5" s="238"/>
      <c r="G5" s="238"/>
      <c r="H5" s="108" t="s">
        <v>87</v>
      </c>
      <c r="I5" s="108" t="s">
        <v>86</v>
      </c>
      <c r="J5" s="238"/>
      <c r="K5" s="238"/>
      <c r="L5" s="240"/>
    </row>
    <row r="6" spans="1:46" s="46" customFormat="1" x14ac:dyDescent="0.4">
      <c r="A6" s="55" t="s">
        <v>97</v>
      </c>
      <c r="B6" s="100">
        <f>+B7+B41+B63</f>
        <v>165622</v>
      </c>
      <c r="C6" s="100">
        <f>+C7+C41+C63</f>
        <v>167757</v>
      </c>
      <c r="D6" s="64">
        <f t="shared" ref="D6:D37" si="0">+B6/C6</f>
        <v>0.98727325834391411</v>
      </c>
      <c r="E6" s="65">
        <f t="shared" ref="E6:E37" si="1">+B6-C6</f>
        <v>-2135</v>
      </c>
      <c r="F6" s="100">
        <f>+F7+F41+F63</f>
        <v>239200</v>
      </c>
      <c r="G6" s="100">
        <f>+G7+G41+G63</f>
        <v>243239</v>
      </c>
      <c r="H6" s="64">
        <f t="shared" ref="H6:H37" si="2">+F6/G6</f>
        <v>0.98339493255604571</v>
      </c>
      <c r="I6" s="65">
        <f t="shared" ref="I6:I37" si="3">+F6-G6</f>
        <v>-4039</v>
      </c>
      <c r="J6" s="64">
        <f t="shared" ref="J6:J37" si="4">+B6/F6</f>
        <v>0.69239966555183952</v>
      </c>
      <c r="K6" s="64">
        <f t="shared" ref="K6:K37" si="5">+C6/G6</f>
        <v>0.68967969774583848</v>
      </c>
      <c r="L6" s="78">
        <f t="shared" ref="L6:L37" si="6">+J6-K6</f>
        <v>2.7199678060010335E-3</v>
      </c>
    </row>
    <row r="7" spans="1:46" s="46" customFormat="1" x14ac:dyDescent="0.4">
      <c r="A7" s="55" t="s">
        <v>85</v>
      </c>
      <c r="B7" s="100">
        <f>+B8+B18+B38</f>
        <v>79620</v>
      </c>
      <c r="C7" s="100">
        <f>+C8+C18+C38</f>
        <v>83106</v>
      </c>
      <c r="D7" s="64">
        <f t="shared" si="0"/>
        <v>0.95805357013934012</v>
      </c>
      <c r="E7" s="65">
        <f t="shared" si="1"/>
        <v>-3486</v>
      </c>
      <c r="F7" s="100">
        <f>+F8+F18+F38</f>
        <v>116875</v>
      </c>
      <c r="G7" s="100">
        <f>+G8+G18+G38</f>
        <v>119342</v>
      </c>
      <c r="H7" s="64">
        <f t="shared" si="2"/>
        <v>0.97932831693787603</v>
      </c>
      <c r="I7" s="65">
        <f t="shared" si="3"/>
        <v>-2467</v>
      </c>
      <c r="J7" s="64">
        <f t="shared" si="4"/>
        <v>0.68124064171123</v>
      </c>
      <c r="K7" s="64">
        <f t="shared" si="5"/>
        <v>0.69636842017060219</v>
      </c>
      <c r="L7" s="78">
        <f t="shared" si="6"/>
        <v>-1.5127778459372188E-2</v>
      </c>
    </row>
    <row r="8" spans="1:46" x14ac:dyDescent="0.4">
      <c r="A8" s="89" t="s">
        <v>92</v>
      </c>
      <c r="B8" s="106">
        <f>SUM(B9:B17)</f>
        <v>63630</v>
      </c>
      <c r="C8" s="106">
        <f>SUM(C9:C17)</f>
        <v>66691</v>
      </c>
      <c r="D8" s="76">
        <f t="shared" si="0"/>
        <v>0.95410175286020604</v>
      </c>
      <c r="E8" s="62">
        <f t="shared" si="1"/>
        <v>-3061</v>
      </c>
      <c r="F8" s="106">
        <f>SUM(F9:F17)</f>
        <v>93789</v>
      </c>
      <c r="G8" s="106">
        <f>SUM(G9:G17)</f>
        <v>97962</v>
      </c>
      <c r="H8" s="76">
        <f t="shared" si="2"/>
        <v>0.95740184969682118</v>
      </c>
      <c r="I8" s="62">
        <f t="shared" si="3"/>
        <v>-4173</v>
      </c>
      <c r="J8" s="76">
        <f t="shared" si="4"/>
        <v>0.67843776988772675</v>
      </c>
      <c r="K8" s="76">
        <f t="shared" si="5"/>
        <v>0.6807843857822421</v>
      </c>
      <c r="L8" s="75">
        <f t="shared" si="6"/>
        <v>-2.346615894515347E-3</v>
      </c>
    </row>
    <row r="9" spans="1:46" x14ac:dyDescent="0.4">
      <c r="A9" s="26" t="s">
        <v>83</v>
      </c>
      <c r="B9" s="163">
        <v>35882</v>
      </c>
      <c r="C9" s="163">
        <v>38379</v>
      </c>
      <c r="D9" s="70">
        <f t="shared" si="0"/>
        <v>0.93493837775867006</v>
      </c>
      <c r="E9" s="71">
        <f t="shared" si="1"/>
        <v>-2497</v>
      </c>
      <c r="F9" s="163">
        <v>52239</v>
      </c>
      <c r="G9" s="163">
        <v>52708</v>
      </c>
      <c r="H9" s="70">
        <f t="shared" si="2"/>
        <v>0.99110192001214237</v>
      </c>
      <c r="I9" s="71">
        <f t="shared" si="3"/>
        <v>-469</v>
      </c>
      <c r="J9" s="70">
        <f t="shared" si="4"/>
        <v>0.68688144872604762</v>
      </c>
      <c r="K9" s="70">
        <f t="shared" si="5"/>
        <v>0.72814373529634968</v>
      </c>
      <c r="L9" s="69">
        <f t="shared" si="6"/>
        <v>-4.1262286570302065E-2</v>
      </c>
    </row>
    <row r="10" spans="1:46" x14ac:dyDescent="0.4">
      <c r="A10" s="27" t="s">
        <v>84</v>
      </c>
      <c r="B10" s="163">
        <v>3477</v>
      </c>
      <c r="C10" s="163">
        <v>2878</v>
      </c>
      <c r="D10" s="72">
        <f t="shared" si="0"/>
        <v>1.2081306462821404</v>
      </c>
      <c r="E10" s="59">
        <f t="shared" si="1"/>
        <v>599</v>
      </c>
      <c r="F10" s="163">
        <v>5000</v>
      </c>
      <c r="G10" s="163">
        <v>3960</v>
      </c>
      <c r="H10" s="72">
        <f t="shared" si="2"/>
        <v>1.2626262626262625</v>
      </c>
      <c r="I10" s="59">
        <f t="shared" si="3"/>
        <v>1040</v>
      </c>
      <c r="J10" s="72">
        <f t="shared" si="4"/>
        <v>0.69540000000000002</v>
      </c>
      <c r="K10" s="72">
        <f t="shared" si="5"/>
        <v>0.72676767676767673</v>
      </c>
      <c r="L10" s="77">
        <f t="shared" si="6"/>
        <v>-3.1367676767676711E-2</v>
      </c>
    </row>
    <row r="11" spans="1:46" x14ac:dyDescent="0.4">
      <c r="A11" s="27" t="s">
        <v>215</v>
      </c>
      <c r="B11" s="163">
        <v>5494</v>
      </c>
      <c r="C11" s="163">
        <v>3757</v>
      </c>
      <c r="D11" s="72">
        <f t="shared" si="0"/>
        <v>1.46233697098749</v>
      </c>
      <c r="E11" s="59">
        <f t="shared" si="1"/>
        <v>1737</v>
      </c>
      <c r="F11" s="163">
        <v>9060</v>
      </c>
      <c r="G11" s="163">
        <v>6158</v>
      </c>
      <c r="H11" s="72">
        <f t="shared" si="2"/>
        <v>1.4712569015914259</v>
      </c>
      <c r="I11" s="59">
        <f t="shared" si="3"/>
        <v>2902</v>
      </c>
      <c r="J11" s="72">
        <f t="shared" si="4"/>
        <v>0.60640176600441498</v>
      </c>
      <c r="K11" s="72">
        <f t="shared" si="5"/>
        <v>0.6101006820396232</v>
      </c>
      <c r="L11" s="77">
        <f t="shared" si="6"/>
        <v>-3.6989160352082218E-3</v>
      </c>
    </row>
    <row r="12" spans="1:46" x14ac:dyDescent="0.4">
      <c r="A12" s="27" t="s">
        <v>81</v>
      </c>
      <c r="B12" s="163">
        <v>5965</v>
      </c>
      <c r="C12" s="163">
        <v>6899</v>
      </c>
      <c r="D12" s="72">
        <f t="shared" si="0"/>
        <v>0.86461806058849111</v>
      </c>
      <c r="E12" s="59">
        <f t="shared" si="1"/>
        <v>-934</v>
      </c>
      <c r="F12" s="163">
        <v>7420</v>
      </c>
      <c r="G12" s="163">
        <v>8466</v>
      </c>
      <c r="H12" s="72">
        <f t="shared" si="2"/>
        <v>0.87644696432789981</v>
      </c>
      <c r="I12" s="59">
        <f t="shared" si="3"/>
        <v>-1046</v>
      </c>
      <c r="J12" s="72">
        <f t="shared" si="4"/>
        <v>0.8039083557951483</v>
      </c>
      <c r="K12" s="72">
        <f t="shared" si="5"/>
        <v>0.8149066855657926</v>
      </c>
      <c r="L12" s="77">
        <f t="shared" si="6"/>
        <v>-1.09983297706443E-2</v>
      </c>
    </row>
    <row r="13" spans="1:46" x14ac:dyDescent="0.4">
      <c r="A13" s="27" t="s">
        <v>82</v>
      </c>
      <c r="B13" s="163">
        <v>6929</v>
      </c>
      <c r="C13" s="163">
        <v>6420</v>
      </c>
      <c r="D13" s="72">
        <f t="shared" si="0"/>
        <v>1.0792834890965732</v>
      </c>
      <c r="E13" s="59">
        <f t="shared" si="1"/>
        <v>509</v>
      </c>
      <c r="F13" s="163">
        <v>12324</v>
      </c>
      <c r="G13" s="163">
        <v>10920</v>
      </c>
      <c r="H13" s="72">
        <f t="shared" si="2"/>
        <v>1.1285714285714286</v>
      </c>
      <c r="I13" s="59">
        <f t="shared" si="3"/>
        <v>1404</v>
      </c>
      <c r="J13" s="72">
        <f t="shared" si="4"/>
        <v>0.56223628691983119</v>
      </c>
      <c r="K13" s="72">
        <f t="shared" si="5"/>
        <v>0.58791208791208793</v>
      </c>
      <c r="L13" s="77">
        <f t="shared" si="6"/>
        <v>-2.5675800992256748E-2</v>
      </c>
    </row>
    <row r="14" spans="1:46" x14ac:dyDescent="0.4">
      <c r="A14" s="27" t="s">
        <v>206</v>
      </c>
      <c r="B14" s="163">
        <v>3789</v>
      </c>
      <c r="C14" s="163">
        <v>2865</v>
      </c>
      <c r="D14" s="72">
        <f t="shared" si="0"/>
        <v>1.3225130890052357</v>
      </c>
      <c r="E14" s="59">
        <f t="shared" si="1"/>
        <v>924</v>
      </c>
      <c r="F14" s="163">
        <v>4881</v>
      </c>
      <c r="G14" s="163">
        <v>4030</v>
      </c>
      <c r="H14" s="72">
        <f t="shared" si="2"/>
        <v>1.2111662531017369</v>
      </c>
      <c r="I14" s="59">
        <f t="shared" si="3"/>
        <v>851</v>
      </c>
      <c r="J14" s="72">
        <f t="shared" si="4"/>
        <v>0.77627535341118625</v>
      </c>
      <c r="K14" s="72">
        <f t="shared" si="5"/>
        <v>0.71091811414392059</v>
      </c>
      <c r="L14" s="77">
        <f t="shared" si="6"/>
        <v>6.5357239267265665E-2</v>
      </c>
    </row>
    <row r="15" spans="1:46" x14ac:dyDescent="0.4">
      <c r="A15" s="29" t="s">
        <v>205</v>
      </c>
      <c r="B15" s="163">
        <v>0</v>
      </c>
      <c r="C15" s="163">
        <v>862</v>
      </c>
      <c r="D15" s="72">
        <f t="shared" si="0"/>
        <v>0</v>
      </c>
      <c r="E15" s="73">
        <f t="shared" si="1"/>
        <v>-862</v>
      </c>
      <c r="F15" s="163">
        <v>0</v>
      </c>
      <c r="G15" s="163">
        <v>1350</v>
      </c>
      <c r="H15" s="70">
        <f t="shared" si="2"/>
        <v>0</v>
      </c>
      <c r="I15" s="71">
        <f t="shared" si="3"/>
        <v>-1350</v>
      </c>
      <c r="J15" s="72" t="e">
        <f t="shared" si="4"/>
        <v>#DIV/0!</v>
      </c>
      <c r="K15" s="72">
        <f t="shared" si="5"/>
        <v>0.63851851851851849</v>
      </c>
      <c r="L15" s="143" t="e">
        <f t="shared" si="6"/>
        <v>#DIV/0!</v>
      </c>
    </row>
    <row r="16" spans="1:46" x14ac:dyDescent="0.4">
      <c r="A16" s="33" t="s">
        <v>149</v>
      </c>
      <c r="B16" s="163">
        <v>2094</v>
      </c>
      <c r="C16" s="163">
        <v>3629</v>
      </c>
      <c r="D16" s="72">
        <f t="shared" si="0"/>
        <v>0.57701846238633236</v>
      </c>
      <c r="E16" s="59">
        <f t="shared" si="1"/>
        <v>-1535</v>
      </c>
      <c r="F16" s="163">
        <v>2865</v>
      </c>
      <c r="G16" s="163">
        <v>7760</v>
      </c>
      <c r="H16" s="70">
        <f t="shared" si="2"/>
        <v>0.36920103092783507</v>
      </c>
      <c r="I16" s="71">
        <f t="shared" si="3"/>
        <v>-4895</v>
      </c>
      <c r="J16" s="74">
        <f t="shared" si="4"/>
        <v>0.73089005235602089</v>
      </c>
      <c r="K16" s="74">
        <f t="shared" si="5"/>
        <v>0.46765463917525774</v>
      </c>
      <c r="L16" s="66">
        <f t="shared" si="6"/>
        <v>0.26323541318076316</v>
      </c>
    </row>
    <row r="17" spans="1:12" x14ac:dyDescent="0.4">
      <c r="A17" s="22" t="s">
        <v>177</v>
      </c>
      <c r="B17" s="163">
        <v>0</v>
      </c>
      <c r="C17" s="163">
        <v>1002</v>
      </c>
      <c r="D17" s="72">
        <f t="shared" si="0"/>
        <v>0</v>
      </c>
      <c r="E17" s="73">
        <f t="shared" si="1"/>
        <v>-1002</v>
      </c>
      <c r="F17" s="163">
        <v>0</v>
      </c>
      <c r="G17" s="163">
        <v>2610</v>
      </c>
      <c r="H17" s="70">
        <f t="shared" si="2"/>
        <v>0</v>
      </c>
      <c r="I17" s="71">
        <f t="shared" si="3"/>
        <v>-2610</v>
      </c>
      <c r="J17" s="83" t="e">
        <f t="shared" si="4"/>
        <v>#DIV/0!</v>
      </c>
      <c r="K17" s="83">
        <f t="shared" si="5"/>
        <v>0.3839080459770115</v>
      </c>
      <c r="L17" s="82" t="e">
        <f t="shared" si="6"/>
        <v>#DIV/0!</v>
      </c>
    </row>
    <row r="18" spans="1:12" x14ac:dyDescent="0.4">
      <c r="A18" s="89" t="s">
        <v>91</v>
      </c>
      <c r="B18" s="106">
        <f>SUM(B19:B37)</f>
        <v>15405</v>
      </c>
      <c r="C18" s="106">
        <f>SUM(C19:C37)</f>
        <v>15821</v>
      </c>
      <c r="D18" s="76">
        <f t="shared" si="0"/>
        <v>0.9737058340180772</v>
      </c>
      <c r="E18" s="62">
        <f t="shared" si="1"/>
        <v>-416</v>
      </c>
      <c r="F18" s="106">
        <f>SUM(F19:F37)</f>
        <v>22245</v>
      </c>
      <c r="G18" s="106">
        <f>SUM(G19:G37)</f>
        <v>20600</v>
      </c>
      <c r="H18" s="76">
        <f t="shared" si="2"/>
        <v>1.0798543689320388</v>
      </c>
      <c r="I18" s="62">
        <f t="shared" si="3"/>
        <v>1645</v>
      </c>
      <c r="J18" s="76">
        <f t="shared" si="4"/>
        <v>0.69251517194875256</v>
      </c>
      <c r="K18" s="76">
        <f t="shared" si="5"/>
        <v>0.76800970873786412</v>
      </c>
      <c r="L18" s="75">
        <f t="shared" si="6"/>
        <v>-7.5494536789111555E-2</v>
      </c>
    </row>
    <row r="19" spans="1:12" x14ac:dyDescent="0.4">
      <c r="A19" s="26" t="s">
        <v>168</v>
      </c>
      <c r="B19" s="163">
        <v>920</v>
      </c>
      <c r="C19" s="163">
        <v>818</v>
      </c>
      <c r="D19" s="70">
        <f t="shared" si="0"/>
        <v>1.1246943765281174</v>
      </c>
      <c r="E19" s="71">
        <f t="shared" si="1"/>
        <v>102</v>
      </c>
      <c r="F19" s="163">
        <v>1495</v>
      </c>
      <c r="G19" s="158">
        <v>1460</v>
      </c>
      <c r="H19" s="70">
        <f t="shared" si="2"/>
        <v>1.023972602739726</v>
      </c>
      <c r="I19" s="71">
        <f t="shared" si="3"/>
        <v>35</v>
      </c>
      <c r="J19" s="70">
        <f t="shared" si="4"/>
        <v>0.61538461538461542</v>
      </c>
      <c r="K19" s="70">
        <f t="shared" si="5"/>
        <v>0.5602739726027397</v>
      </c>
      <c r="L19" s="69">
        <f t="shared" si="6"/>
        <v>5.5110642781875718E-2</v>
      </c>
    </row>
    <row r="20" spans="1:12" x14ac:dyDescent="0.4">
      <c r="A20" s="27" t="s">
        <v>215</v>
      </c>
      <c r="B20" s="163">
        <v>1071</v>
      </c>
      <c r="C20" s="163">
        <v>1257</v>
      </c>
      <c r="D20" s="72">
        <f t="shared" si="0"/>
        <v>0.85202863961813846</v>
      </c>
      <c r="E20" s="59">
        <f t="shared" si="1"/>
        <v>-186</v>
      </c>
      <c r="F20" s="163">
        <v>1500</v>
      </c>
      <c r="G20" s="158">
        <v>1500</v>
      </c>
      <c r="H20" s="72">
        <f t="shared" si="2"/>
        <v>1</v>
      </c>
      <c r="I20" s="59">
        <f t="shared" si="3"/>
        <v>0</v>
      </c>
      <c r="J20" s="72">
        <f t="shared" si="4"/>
        <v>0.71399999999999997</v>
      </c>
      <c r="K20" s="72">
        <f t="shared" si="5"/>
        <v>0.83799999999999997</v>
      </c>
      <c r="L20" s="77">
        <f t="shared" si="6"/>
        <v>-0.124</v>
      </c>
    </row>
    <row r="21" spans="1:12" x14ac:dyDescent="0.4">
      <c r="A21" s="27" t="s">
        <v>167</v>
      </c>
      <c r="B21" s="163">
        <v>1106</v>
      </c>
      <c r="C21" s="163">
        <v>1306</v>
      </c>
      <c r="D21" s="72">
        <f t="shared" si="0"/>
        <v>0.84686064318529863</v>
      </c>
      <c r="E21" s="59">
        <f t="shared" si="1"/>
        <v>-200</v>
      </c>
      <c r="F21" s="163">
        <v>1450</v>
      </c>
      <c r="G21" s="158">
        <v>1600</v>
      </c>
      <c r="H21" s="72">
        <f t="shared" si="2"/>
        <v>0.90625</v>
      </c>
      <c r="I21" s="59">
        <f t="shared" si="3"/>
        <v>-150</v>
      </c>
      <c r="J21" s="72">
        <f t="shared" si="4"/>
        <v>0.76275862068965516</v>
      </c>
      <c r="K21" s="72">
        <f t="shared" si="5"/>
        <v>0.81625000000000003</v>
      </c>
      <c r="L21" s="77">
        <f t="shared" si="6"/>
        <v>-5.3491379310344866E-2</v>
      </c>
    </row>
    <row r="22" spans="1:12" x14ac:dyDescent="0.4">
      <c r="A22" s="27" t="s">
        <v>166</v>
      </c>
      <c r="B22" s="163">
        <v>2134</v>
      </c>
      <c r="C22" s="163">
        <v>2531</v>
      </c>
      <c r="D22" s="72">
        <f t="shared" si="0"/>
        <v>0.84314500197550379</v>
      </c>
      <c r="E22" s="59">
        <f t="shared" si="1"/>
        <v>-397</v>
      </c>
      <c r="F22" s="163">
        <v>3000</v>
      </c>
      <c r="G22" s="158">
        <v>3000</v>
      </c>
      <c r="H22" s="72">
        <f t="shared" si="2"/>
        <v>1</v>
      </c>
      <c r="I22" s="59">
        <f t="shared" si="3"/>
        <v>0</v>
      </c>
      <c r="J22" s="72">
        <f t="shared" si="4"/>
        <v>0.71133333333333337</v>
      </c>
      <c r="K22" s="72">
        <f t="shared" si="5"/>
        <v>0.84366666666666668</v>
      </c>
      <c r="L22" s="77">
        <f t="shared" si="6"/>
        <v>-0.1323333333333333</v>
      </c>
    </row>
    <row r="23" spans="1:12" x14ac:dyDescent="0.4">
      <c r="A23" s="27" t="s">
        <v>165</v>
      </c>
      <c r="B23" s="163">
        <v>1062</v>
      </c>
      <c r="C23" s="163">
        <v>1176</v>
      </c>
      <c r="D23" s="67">
        <f t="shared" si="0"/>
        <v>0.90306122448979587</v>
      </c>
      <c r="E23" s="58">
        <f t="shared" si="1"/>
        <v>-114</v>
      </c>
      <c r="F23" s="163">
        <v>1495</v>
      </c>
      <c r="G23" s="158">
        <v>1500</v>
      </c>
      <c r="H23" s="67">
        <f t="shared" si="2"/>
        <v>0.9966666666666667</v>
      </c>
      <c r="I23" s="58">
        <f t="shared" si="3"/>
        <v>-5</v>
      </c>
      <c r="J23" s="67">
        <f t="shared" si="4"/>
        <v>0.71036789297658864</v>
      </c>
      <c r="K23" s="67">
        <f t="shared" si="5"/>
        <v>0.78400000000000003</v>
      </c>
      <c r="L23" s="66">
        <f t="shared" si="6"/>
        <v>-7.3632107023411386E-2</v>
      </c>
    </row>
    <row r="24" spans="1:12" x14ac:dyDescent="0.4">
      <c r="A24" s="33" t="s">
        <v>164</v>
      </c>
      <c r="B24" s="163">
        <v>0</v>
      </c>
      <c r="C24" s="163">
        <v>0</v>
      </c>
      <c r="D24" s="72" t="e">
        <f t="shared" si="0"/>
        <v>#DIV/0!</v>
      </c>
      <c r="E24" s="59">
        <f t="shared" si="1"/>
        <v>0</v>
      </c>
      <c r="F24" s="163">
        <v>0</v>
      </c>
      <c r="G24" s="158">
        <v>0</v>
      </c>
      <c r="H24" s="72" t="e">
        <f t="shared" si="2"/>
        <v>#DIV/0!</v>
      </c>
      <c r="I24" s="59">
        <f t="shared" si="3"/>
        <v>0</v>
      </c>
      <c r="J24" s="72" t="e">
        <f t="shared" si="4"/>
        <v>#DIV/0!</v>
      </c>
      <c r="K24" s="72" t="e">
        <f t="shared" si="5"/>
        <v>#DIV/0!</v>
      </c>
      <c r="L24" s="77" t="e">
        <f t="shared" si="6"/>
        <v>#DIV/0!</v>
      </c>
    </row>
    <row r="25" spans="1:12" x14ac:dyDescent="0.4">
      <c r="A25" s="33" t="s">
        <v>216</v>
      </c>
      <c r="B25" s="163">
        <v>957</v>
      </c>
      <c r="C25" s="163">
        <v>864</v>
      </c>
      <c r="D25" s="72">
        <f t="shared" si="0"/>
        <v>1.1076388888888888</v>
      </c>
      <c r="E25" s="59">
        <f t="shared" si="1"/>
        <v>93</v>
      </c>
      <c r="F25" s="163">
        <v>1490</v>
      </c>
      <c r="G25" s="158">
        <v>1500</v>
      </c>
      <c r="H25" s="72">
        <f t="shared" si="2"/>
        <v>0.99333333333333329</v>
      </c>
      <c r="I25" s="59">
        <f t="shared" si="3"/>
        <v>-10</v>
      </c>
      <c r="J25" s="72">
        <f t="shared" si="4"/>
        <v>0.64228187919463087</v>
      </c>
      <c r="K25" s="72">
        <f t="shared" si="5"/>
        <v>0.57599999999999996</v>
      </c>
      <c r="L25" s="77">
        <f t="shared" si="6"/>
        <v>6.628187919463091E-2</v>
      </c>
    </row>
    <row r="26" spans="1:12" x14ac:dyDescent="0.4">
      <c r="A26" s="27" t="s">
        <v>211</v>
      </c>
      <c r="B26" s="163">
        <v>854</v>
      </c>
      <c r="C26" s="163">
        <v>0</v>
      </c>
      <c r="D26" s="72" t="e">
        <f t="shared" si="0"/>
        <v>#DIV/0!</v>
      </c>
      <c r="E26" s="59">
        <f t="shared" si="1"/>
        <v>854</v>
      </c>
      <c r="F26" s="163">
        <v>1490</v>
      </c>
      <c r="G26" s="158">
        <v>0</v>
      </c>
      <c r="H26" s="72" t="e">
        <f t="shared" si="2"/>
        <v>#DIV/0!</v>
      </c>
      <c r="I26" s="59">
        <f t="shared" si="3"/>
        <v>1490</v>
      </c>
      <c r="J26" s="72">
        <f t="shared" si="4"/>
        <v>0.5731543624161074</v>
      </c>
      <c r="K26" s="72" t="e">
        <f t="shared" si="5"/>
        <v>#DIV/0!</v>
      </c>
      <c r="L26" s="77" t="e">
        <f t="shared" si="6"/>
        <v>#DIV/0!</v>
      </c>
    </row>
    <row r="27" spans="1:12" x14ac:dyDescent="0.4">
      <c r="A27" s="27" t="s">
        <v>191</v>
      </c>
      <c r="B27" s="163">
        <v>0</v>
      </c>
      <c r="C27" s="163">
        <v>1167</v>
      </c>
      <c r="D27" s="72">
        <f t="shared" si="0"/>
        <v>0</v>
      </c>
      <c r="E27" s="59">
        <f t="shared" si="1"/>
        <v>-1167</v>
      </c>
      <c r="F27" s="163">
        <v>0</v>
      </c>
      <c r="G27" s="158">
        <v>1500</v>
      </c>
      <c r="H27" s="72">
        <f t="shared" si="2"/>
        <v>0</v>
      </c>
      <c r="I27" s="59">
        <f t="shared" si="3"/>
        <v>-1500</v>
      </c>
      <c r="J27" s="72" t="e">
        <f t="shared" si="4"/>
        <v>#DIV/0!</v>
      </c>
      <c r="K27" s="72">
        <f t="shared" si="5"/>
        <v>0.77800000000000002</v>
      </c>
      <c r="L27" s="77" t="e">
        <f t="shared" si="6"/>
        <v>#DIV/0!</v>
      </c>
    </row>
    <row r="28" spans="1:12" x14ac:dyDescent="0.4">
      <c r="A28" s="27" t="s">
        <v>161</v>
      </c>
      <c r="B28" s="163">
        <v>586</v>
      </c>
      <c r="C28" s="163">
        <v>447</v>
      </c>
      <c r="D28" s="67">
        <f t="shared" si="0"/>
        <v>1.3109619686800895</v>
      </c>
      <c r="E28" s="58">
        <f t="shared" si="1"/>
        <v>139</v>
      </c>
      <c r="F28" s="163">
        <v>895</v>
      </c>
      <c r="G28" s="158">
        <v>750</v>
      </c>
      <c r="H28" s="67">
        <f t="shared" si="2"/>
        <v>1.1933333333333334</v>
      </c>
      <c r="I28" s="58">
        <f t="shared" si="3"/>
        <v>145</v>
      </c>
      <c r="J28" s="67">
        <f t="shared" si="4"/>
        <v>0.65474860335195528</v>
      </c>
      <c r="K28" s="67">
        <f t="shared" si="5"/>
        <v>0.59599999999999997</v>
      </c>
      <c r="L28" s="66">
        <f t="shared" si="6"/>
        <v>5.8748603351955309E-2</v>
      </c>
    </row>
    <row r="29" spans="1:12" x14ac:dyDescent="0.4">
      <c r="A29" s="33" t="s">
        <v>160</v>
      </c>
      <c r="B29" s="163">
        <v>327</v>
      </c>
      <c r="C29" s="163">
        <v>479</v>
      </c>
      <c r="D29" s="72">
        <f t="shared" si="0"/>
        <v>0.68267223382045927</v>
      </c>
      <c r="E29" s="59">
        <f t="shared" si="1"/>
        <v>-152</v>
      </c>
      <c r="F29" s="163">
        <v>600</v>
      </c>
      <c r="G29" s="158">
        <v>750</v>
      </c>
      <c r="H29" s="72">
        <f t="shared" si="2"/>
        <v>0.8</v>
      </c>
      <c r="I29" s="59">
        <f t="shared" si="3"/>
        <v>-150</v>
      </c>
      <c r="J29" s="72">
        <f t="shared" si="4"/>
        <v>0.54500000000000004</v>
      </c>
      <c r="K29" s="72">
        <f t="shared" si="5"/>
        <v>0.63866666666666672</v>
      </c>
      <c r="L29" s="77">
        <f t="shared" si="6"/>
        <v>-9.3666666666666676E-2</v>
      </c>
    </row>
    <row r="30" spans="1:12" x14ac:dyDescent="0.4">
      <c r="A30" s="27" t="s">
        <v>159</v>
      </c>
      <c r="B30" s="163">
        <v>1170</v>
      </c>
      <c r="C30" s="163">
        <v>1347</v>
      </c>
      <c r="D30" s="72">
        <f t="shared" si="0"/>
        <v>0.86859688195991092</v>
      </c>
      <c r="E30" s="59">
        <f t="shared" si="1"/>
        <v>-177</v>
      </c>
      <c r="F30" s="163">
        <v>1495</v>
      </c>
      <c r="G30" s="158">
        <v>1500</v>
      </c>
      <c r="H30" s="72">
        <f t="shared" si="2"/>
        <v>0.9966666666666667</v>
      </c>
      <c r="I30" s="59">
        <f t="shared" si="3"/>
        <v>-5</v>
      </c>
      <c r="J30" s="72">
        <f t="shared" si="4"/>
        <v>0.78260869565217395</v>
      </c>
      <c r="K30" s="72">
        <f t="shared" si="5"/>
        <v>0.89800000000000002</v>
      </c>
      <c r="L30" s="77">
        <f t="shared" si="6"/>
        <v>-0.11539130434782607</v>
      </c>
    </row>
    <row r="31" spans="1:12" x14ac:dyDescent="0.4">
      <c r="A31" s="33" t="s">
        <v>158</v>
      </c>
      <c r="B31" s="163">
        <v>2094</v>
      </c>
      <c r="C31" s="163">
        <v>2157</v>
      </c>
      <c r="D31" s="67">
        <f t="shared" si="0"/>
        <v>0.97079276773296241</v>
      </c>
      <c r="E31" s="58">
        <f t="shared" si="1"/>
        <v>-63</v>
      </c>
      <c r="F31" s="163">
        <v>2695</v>
      </c>
      <c r="G31" s="158">
        <v>2545</v>
      </c>
      <c r="H31" s="67">
        <f t="shared" si="2"/>
        <v>1.0589390962671905</v>
      </c>
      <c r="I31" s="58">
        <f t="shared" si="3"/>
        <v>150</v>
      </c>
      <c r="J31" s="67">
        <f t="shared" si="4"/>
        <v>0.7769944341372913</v>
      </c>
      <c r="K31" s="67">
        <f t="shared" si="5"/>
        <v>0.84754420432220035</v>
      </c>
      <c r="L31" s="66">
        <f t="shared" si="6"/>
        <v>-7.0549770184909044E-2</v>
      </c>
    </row>
    <row r="32" spans="1:12" x14ac:dyDescent="0.4">
      <c r="A32" s="33" t="s">
        <v>157</v>
      </c>
      <c r="B32" s="163">
        <v>1196</v>
      </c>
      <c r="C32" s="163">
        <v>1278</v>
      </c>
      <c r="D32" s="67">
        <f t="shared" si="0"/>
        <v>0.93583724569640059</v>
      </c>
      <c r="E32" s="58">
        <f t="shared" si="1"/>
        <v>-82</v>
      </c>
      <c r="F32" s="163">
        <v>1500</v>
      </c>
      <c r="G32" s="158">
        <v>1500</v>
      </c>
      <c r="H32" s="67">
        <f t="shared" si="2"/>
        <v>1</v>
      </c>
      <c r="I32" s="58">
        <f t="shared" si="3"/>
        <v>0</v>
      </c>
      <c r="J32" s="67">
        <f t="shared" si="4"/>
        <v>0.79733333333333334</v>
      </c>
      <c r="K32" s="67">
        <f t="shared" si="5"/>
        <v>0.85199999999999998</v>
      </c>
      <c r="L32" s="66">
        <f t="shared" si="6"/>
        <v>-5.4666666666666641E-2</v>
      </c>
    </row>
    <row r="33" spans="1:12" x14ac:dyDescent="0.4">
      <c r="A33" s="27" t="s">
        <v>156</v>
      </c>
      <c r="B33" s="163">
        <v>0</v>
      </c>
      <c r="C33" s="163">
        <v>0</v>
      </c>
      <c r="D33" s="72" t="e">
        <f t="shared" si="0"/>
        <v>#DIV/0!</v>
      </c>
      <c r="E33" s="59">
        <f t="shared" si="1"/>
        <v>0</v>
      </c>
      <c r="F33" s="163">
        <v>0</v>
      </c>
      <c r="G33" s="158">
        <v>0</v>
      </c>
      <c r="H33" s="72" t="e">
        <f t="shared" si="2"/>
        <v>#DIV/0!</v>
      </c>
      <c r="I33" s="59">
        <f t="shared" si="3"/>
        <v>0</v>
      </c>
      <c r="J33" s="72" t="e">
        <f t="shared" si="4"/>
        <v>#DIV/0!</v>
      </c>
      <c r="K33" s="72" t="e">
        <f t="shared" si="5"/>
        <v>#DIV/0!</v>
      </c>
      <c r="L33" s="77" t="e">
        <f t="shared" si="6"/>
        <v>#DIV/0!</v>
      </c>
    </row>
    <row r="34" spans="1:12" x14ac:dyDescent="0.4">
      <c r="A34" s="29" t="s">
        <v>155</v>
      </c>
      <c r="B34" s="163">
        <v>895</v>
      </c>
      <c r="C34" s="163">
        <v>994</v>
      </c>
      <c r="D34" s="72">
        <f t="shared" si="0"/>
        <v>0.90040241448692149</v>
      </c>
      <c r="E34" s="59">
        <f t="shared" si="1"/>
        <v>-99</v>
      </c>
      <c r="F34" s="163">
        <v>1495</v>
      </c>
      <c r="G34" s="163">
        <v>1495</v>
      </c>
      <c r="H34" s="72">
        <f t="shared" si="2"/>
        <v>1</v>
      </c>
      <c r="I34" s="59">
        <f t="shared" si="3"/>
        <v>0</v>
      </c>
      <c r="J34" s="72">
        <f t="shared" si="4"/>
        <v>0.59866220735785958</v>
      </c>
      <c r="K34" s="72">
        <f t="shared" si="5"/>
        <v>0.66488294314381269</v>
      </c>
      <c r="L34" s="77">
        <f t="shared" si="6"/>
        <v>-6.6220735785953111E-2</v>
      </c>
    </row>
    <row r="35" spans="1:12" x14ac:dyDescent="0.4">
      <c r="A35" s="33" t="s">
        <v>210</v>
      </c>
      <c r="B35" s="163">
        <v>887</v>
      </c>
      <c r="C35" s="163">
        <v>0</v>
      </c>
      <c r="D35" s="72" t="e">
        <f t="shared" si="0"/>
        <v>#DIV/0!</v>
      </c>
      <c r="E35" s="59">
        <f t="shared" si="1"/>
        <v>887</v>
      </c>
      <c r="F35" s="163">
        <v>1495</v>
      </c>
      <c r="G35" s="158">
        <v>0</v>
      </c>
      <c r="H35" s="72" t="e">
        <f t="shared" si="2"/>
        <v>#DIV/0!</v>
      </c>
      <c r="I35" s="59">
        <f t="shared" si="3"/>
        <v>1495</v>
      </c>
      <c r="J35" s="72">
        <f t="shared" si="4"/>
        <v>0.59331103678929764</v>
      </c>
      <c r="K35" s="72" t="e">
        <f t="shared" si="5"/>
        <v>#DIV/0!</v>
      </c>
      <c r="L35" s="77" t="e">
        <f t="shared" si="6"/>
        <v>#DIV/0!</v>
      </c>
    </row>
    <row r="36" spans="1:12" s="16" customFormat="1" x14ac:dyDescent="0.4">
      <c r="A36" s="27" t="s">
        <v>234</v>
      </c>
      <c r="B36" s="154">
        <v>0</v>
      </c>
      <c r="C36" s="154">
        <v>0</v>
      </c>
      <c r="D36" s="24" t="e">
        <f t="shared" si="0"/>
        <v>#DIV/0!</v>
      </c>
      <c r="E36" s="25">
        <f t="shared" si="1"/>
        <v>0</v>
      </c>
      <c r="F36" s="154">
        <v>0</v>
      </c>
      <c r="G36" s="154">
        <v>0</v>
      </c>
      <c r="H36" s="24" t="e">
        <f t="shared" si="2"/>
        <v>#DIV/0!</v>
      </c>
      <c r="I36" s="25">
        <f t="shared" si="3"/>
        <v>0</v>
      </c>
      <c r="J36" s="24" t="e">
        <f t="shared" si="4"/>
        <v>#DIV/0!</v>
      </c>
      <c r="K36" s="24" t="e">
        <f t="shared" si="5"/>
        <v>#DIV/0!</v>
      </c>
      <c r="L36" s="23" t="e">
        <f t="shared" si="6"/>
        <v>#DIV/0!</v>
      </c>
    </row>
    <row r="37" spans="1:12" s="16" customFormat="1" x14ac:dyDescent="0.4">
      <c r="A37" s="22" t="s">
        <v>233</v>
      </c>
      <c r="B37" s="179">
        <v>146</v>
      </c>
      <c r="C37" s="179">
        <v>0</v>
      </c>
      <c r="D37" s="20" t="e">
        <f t="shared" si="0"/>
        <v>#DIV/0!</v>
      </c>
      <c r="E37" s="21">
        <f t="shared" si="1"/>
        <v>146</v>
      </c>
      <c r="F37" s="179">
        <v>150</v>
      </c>
      <c r="G37" s="179">
        <v>0</v>
      </c>
      <c r="H37" s="24" t="e">
        <f t="shared" si="2"/>
        <v>#DIV/0!</v>
      </c>
      <c r="I37" s="25">
        <f t="shared" si="3"/>
        <v>150</v>
      </c>
      <c r="J37" s="24">
        <f t="shared" si="4"/>
        <v>0.97333333333333338</v>
      </c>
      <c r="K37" s="24" t="e">
        <f t="shared" si="5"/>
        <v>#DIV/0!</v>
      </c>
      <c r="L37" s="23" t="e">
        <f t="shared" si="6"/>
        <v>#DIV/0!</v>
      </c>
    </row>
    <row r="38" spans="1:12" x14ac:dyDescent="0.4">
      <c r="A38" s="89" t="s">
        <v>90</v>
      </c>
      <c r="B38" s="106">
        <f>SUM(B39:B40)</f>
        <v>585</v>
      </c>
      <c r="C38" s="106">
        <f>SUM(C39:C40)</f>
        <v>594</v>
      </c>
      <c r="D38" s="76">
        <f t="shared" ref="D38:D62" si="7">+B38/C38</f>
        <v>0.98484848484848486</v>
      </c>
      <c r="E38" s="62">
        <f t="shared" ref="E38:E62" si="8">+B38-C38</f>
        <v>-9</v>
      </c>
      <c r="F38" s="106">
        <f>SUM(F39:F40)</f>
        <v>841</v>
      </c>
      <c r="G38" s="106">
        <f>SUM(G39:G40)</f>
        <v>780</v>
      </c>
      <c r="H38" s="76">
        <f t="shared" ref="H38:H62" si="9">+F38/G38</f>
        <v>1.0782051282051281</v>
      </c>
      <c r="I38" s="62">
        <f t="shared" ref="I38:I62" si="10">+F38-G38</f>
        <v>61</v>
      </c>
      <c r="J38" s="76">
        <f t="shared" ref="J38:J62" si="11">+B38/F38</f>
        <v>0.69560047562425686</v>
      </c>
      <c r="K38" s="76">
        <f t="shared" ref="K38:K62" si="12">+C38/G38</f>
        <v>0.7615384615384615</v>
      </c>
      <c r="L38" s="75">
        <f t="shared" ref="L38:L62" si="13">+J38-K38</f>
        <v>-6.5937985914204633E-2</v>
      </c>
    </row>
    <row r="39" spans="1:12" x14ac:dyDescent="0.4">
      <c r="A39" s="26" t="s">
        <v>154</v>
      </c>
      <c r="B39" s="163">
        <v>360</v>
      </c>
      <c r="C39" s="163">
        <v>310</v>
      </c>
      <c r="D39" s="70">
        <f t="shared" si="7"/>
        <v>1.1612903225806452</v>
      </c>
      <c r="E39" s="71">
        <f t="shared" si="8"/>
        <v>50</v>
      </c>
      <c r="F39" s="163">
        <v>451</v>
      </c>
      <c r="G39" s="163">
        <v>390</v>
      </c>
      <c r="H39" s="70">
        <f t="shared" si="9"/>
        <v>1.1564102564102565</v>
      </c>
      <c r="I39" s="71">
        <f t="shared" si="10"/>
        <v>61</v>
      </c>
      <c r="J39" s="70">
        <f t="shared" si="11"/>
        <v>0.79822616407982261</v>
      </c>
      <c r="K39" s="70">
        <f t="shared" si="12"/>
        <v>0.79487179487179482</v>
      </c>
      <c r="L39" s="69">
        <f t="shared" si="13"/>
        <v>3.3543692080277854E-3</v>
      </c>
    </row>
    <row r="40" spans="1:12" x14ac:dyDescent="0.4">
      <c r="A40" s="27" t="s">
        <v>153</v>
      </c>
      <c r="B40" s="163">
        <v>225</v>
      </c>
      <c r="C40" s="163">
        <v>284</v>
      </c>
      <c r="D40" s="72">
        <f t="shared" si="7"/>
        <v>0.79225352112676062</v>
      </c>
      <c r="E40" s="59">
        <f t="shared" si="8"/>
        <v>-59</v>
      </c>
      <c r="F40" s="163">
        <v>390</v>
      </c>
      <c r="G40" s="163">
        <v>390</v>
      </c>
      <c r="H40" s="72">
        <f t="shared" si="9"/>
        <v>1</v>
      </c>
      <c r="I40" s="59">
        <f t="shared" si="10"/>
        <v>0</v>
      </c>
      <c r="J40" s="72">
        <f t="shared" si="11"/>
        <v>0.57692307692307687</v>
      </c>
      <c r="K40" s="72">
        <f t="shared" si="12"/>
        <v>0.72820512820512817</v>
      </c>
      <c r="L40" s="77">
        <f t="shared" si="13"/>
        <v>-0.1512820512820513</v>
      </c>
    </row>
    <row r="41" spans="1:12" s="46" customFormat="1" x14ac:dyDescent="0.4">
      <c r="A41" s="55" t="s">
        <v>96</v>
      </c>
      <c r="B41" s="100">
        <f>SUM(B42:B62)</f>
        <v>86002</v>
      </c>
      <c r="C41" s="100">
        <f>SUM(C42:C62)</f>
        <v>84651</v>
      </c>
      <c r="D41" s="64">
        <f t="shared" si="7"/>
        <v>1.0159596460762426</v>
      </c>
      <c r="E41" s="65">
        <f t="shared" si="8"/>
        <v>1351</v>
      </c>
      <c r="F41" s="100">
        <f>SUM(F42:F62)</f>
        <v>122325</v>
      </c>
      <c r="G41" s="100">
        <f>SUM(G42:G62)</f>
        <v>123897</v>
      </c>
      <c r="H41" s="64">
        <f t="shared" si="9"/>
        <v>0.98731204145378826</v>
      </c>
      <c r="I41" s="65">
        <f t="shared" si="10"/>
        <v>-1572</v>
      </c>
      <c r="J41" s="64">
        <f t="shared" si="11"/>
        <v>0.70306151645207438</v>
      </c>
      <c r="K41" s="64">
        <f t="shared" si="12"/>
        <v>0.68323688224896484</v>
      </c>
      <c r="L41" s="78">
        <f t="shared" si="13"/>
        <v>1.9824634203109537E-2</v>
      </c>
    </row>
    <row r="42" spans="1:12" x14ac:dyDescent="0.4">
      <c r="A42" s="27" t="s">
        <v>83</v>
      </c>
      <c r="B42" s="98">
        <f>'[7]11月動向(20)'!B41-'11月(上旬)'!B42</f>
        <v>32564</v>
      </c>
      <c r="C42" s="98">
        <f>'[7]11月動向(20)'!C41-'11月(上旬)'!C42</f>
        <v>32208</v>
      </c>
      <c r="D42" s="97">
        <f t="shared" si="7"/>
        <v>1.0110531544957775</v>
      </c>
      <c r="E42" s="58">
        <f t="shared" si="8"/>
        <v>356</v>
      </c>
      <c r="F42" s="98">
        <f>'[7]11月動向(20)'!F41-'11月(上旬)'!F42</f>
        <v>44545</v>
      </c>
      <c r="G42" s="98">
        <f>'[7]11月動向(20)'!G41-'11月(上旬)'!G42</f>
        <v>45247</v>
      </c>
      <c r="H42" s="67">
        <f t="shared" si="9"/>
        <v>0.98448515923707647</v>
      </c>
      <c r="I42" s="58">
        <f t="shared" si="10"/>
        <v>-702</v>
      </c>
      <c r="J42" s="67">
        <f t="shared" si="11"/>
        <v>0.73103603097990799</v>
      </c>
      <c r="K42" s="67">
        <f t="shared" si="12"/>
        <v>0.71182619842199479</v>
      </c>
      <c r="L42" s="66">
        <f t="shared" si="13"/>
        <v>1.9209832557913198E-2</v>
      </c>
    </row>
    <row r="43" spans="1:12" x14ac:dyDescent="0.4">
      <c r="A43" s="27" t="s">
        <v>176</v>
      </c>
      <c r="B43" s="101">
        <f>'[7]11月動向(20)'!B42-'11月(上旬)'!B43</f>
        <v>1360</v>
      </c>
      <c r="C43" s="101">
        <f>'[7]11月動向(20)'!C42-'11月(上旬)'!C43</f>
        <v>759</v>
      </c>
      <c r="D43" s="72">
        <f t="shared" si="7"/>
        <v>1.7918313570487483</v>
      </c>
      <c r="E43" s="59">
        <f t="shared" si="8"/>
        <v>601</v>
      </c>
      <c r="F43" s="135">
        <f>'[7]11月動向(20)'!F42-'11月(上旬)'!F43</f>
        <v>2160</v>
      </c>
      <c r="G43" s="101">
        <f>'[7]11月動向(20)'!G42-'11月(上旬)'!G43</f>
        <v>1072</v>
      </c>
      <c r="H43" s="72">
        <f t="shared" si="9"/>
        <v>2.0149253731343282</v>
      </c>
      <c r="I43" s="59">
        <f t="shared" si="10"/>
        <v>1088</v>
      </c>
      <c r="J43" s="72">
        <f t="shared" si="11"/>
        <v>0.62962962962962965</v>
      </c>
      <c r="K43" s="72">
        <f t="shared" si="12"/>
        <v>0.70802238805970152</v>
      </c>
      <c r="L43" s="77">
        <f t="shared" si="13"/>
        <v>-7.8392758430071874E-2</v>
      </c>
    </row>
    <row r="44" spans="1:12" x14ac:dyDescent="0.4">
      <c r="A44" s="27" t="s">
        <v>151</v>
      </c>
      <c r="B44" s="101">
        <f>'[7]11月動向(20)'!B43-'11月(上旬)'!B44</f>
        <v>2427</v>
      </c>
      <c r="C44" s="101">
        <f>'[7]11月動向(20)'!C43-'11月(上旬)'!C44</f>
        <v>3575</v>
      </c>
      <c r="D44" s="72">
        <f t="shared" si="7"/>
        <v>0.67888111888111891</v>
      </c>
      <c r="E44" s="59">
        <f t="shared" si="8"/>
        <v>-1148</v>
      </c>
      <c r="F44" s="135">
        <f>'[7]11月動向(20)'!F43-'11月(上旬)'!F44</f>
        <v>4150</v>
      </c>
      <c r="G44" s="101">
        <f>'[7]11月動向(20)'!G43-'11月(上旬)'!G44</f>
        <v>5240</v>
      </c>
      <c r="H44" s="141">
        <f t="shared" si="9"/>
        <v>0.7919847328244275</v>
      </c>
      <c r="I44" s="59">
        <f t="shared" si="10"/>
        <v>-1090</v>
      </c>
      <c r="J44" s="72">
        <f t="shared" si="11"/>
        <v>0.58481927710843373</v>
      </c>
      <c r="K44" s="72">
        <f t="shared" si="12"/>
        <v>0.6822519083969466</v>
      </c>
      <c r="L44" s="77">
        <f t="shared" si="13"/>
        <v>-9.7432631288512872E-2</v>
      </c>
    </row>
    <row r="45" spans="1:12" x14ac:dyDescent="0.4">
      <c r="A45" s="33" t="s">
        <v>215</v>
      </c>
      <c r="B45" s="101">
        <f>'[7]11月動向(20)'!B44-'11月(上旬)'!B45</f>
        <v>7600</v>
      </c>
      <c r="C45" s="101">
        <f>'[7]11月動向(20)'!C44-'11月(上旬)'!C45</f>
        <v>7986</v>
      </c>
      <c r="D45" s="140">
        <f t="shared" si="7"/>
        <v>0.95166541447533182</v>
      </c>
      <c r="E45" s="79">
        <f t="shared" si="8"/>
        <v>-386</v>
      </c>
      <c r="F45" s="101">
        <f>'[7]11月動向(20)'!F44-'11月(上旬)'!F45</f>
        <v>12735</v>
      </c>
      <c r="G45" s="101">
        <f>'[7]11月動向(20)'!G44-'11月(上旬)'!G45</f>
        <v>13780</v>
      </c>
      <c r="H45" s="141">
        <f t="shared" si="9"/>
        <v>0.92416545718432508</v>
      </c>
      <c r="I45" s="59">
        <f t="shared" si="10"/>
        <v>-1045</v>
      </c>
      <c r="J45" s="72">
        <f t="shared" si="11"/>
        <v>0.596780526109148</v>
      </c>
      <c r="K45" s="72">
        <f t="shared" si="12"/>
        <v>0.57953555878084184</v>
      </c>
      <c r="L45" s="77">
        <f t="shared" si="13"/>
        <v>1.724496732830616E-2</v>
      </c>
    </row>
    <row r="46" spans="1:12" x14ac:dyDescent="0.4">
      <c r="A46" s="33" t="s">
        <v>149</v>
      </c>
      <c r="B46" s="101">
        <f>'[7]11月動向(20)'!B45-'11月(上旬)'!B46</f>
        <v>4653</v>
      </c>
      <c r="C46" s="101">
        <f>'[7]11月動向(20)'!C45-'11月(上旬)'!C46</f>
        <v>2966</v>
      </c>
      <c r="D46" s="140">
        <f t="shared" si="7"/>
        <v>1.5687795010114634</v>
      </c>
      <c r="E46" s="79">
        <f t="shared" si="8"/>
        <v>1687</v>
      </c>
      <c r="F46" s="101">
        <f>'[7]11月動向(20)'!F45-'11月(上旬)'!F46</f>
        <v>7014</v>
      </c>
      <c r="G46" s="101">
        <f>'[7]11月動向(20)'!G45-'11月(上旬)'!G46</f>
        <v>6940</v>
      </c>
      <c r="H46" s="141">
        <f t="shared" si="9"/>
        <v>1.0106628242074929</v>
      </c>
      <c r="I46" s="59">
        <f t="shared" si="10"/>
        <v>74</v>
      </c>
      <c r="J46" s="72">
        <f t="shared" si="11"/>
        <v>0.66338751069289992</v>
      </c>
      <c r="K46" s="72">
        <f t="shared" si="12"/>
        <v>0.42737752161383286</v>
      </c>
      <c r="L46" s="77">
        <f t="shared" si="13"/>
        <v>0.23600998907906706</v>
      </c>
    </row>
    <row r="47" spans="1:12" x14ac:dyDescent="0.4">
      <c r="A47" s="27" t="s">
        <v>81</v>
      </c>
      <c r="B47" s="101">
        <f>'[7]11月動向(20)'!B46-'11月(上旬)'!B47</f>
        <v>14313</v>
      </c>
      <c r="C47" s="101">
        <f>'[7]11月動向(20)'!C46-'11月(上旬)'!C47</f>
        <v>14315</v>
      </c>
      <c r="D47" s="140">
        <f t="shared" si="7"/>
        <v>0.99986028641285363</v>
      </c>
      <c r="E47" s="79">
        <f t="shared" si="8"/>
        <v>-2</v>
      </c>
      <c r="F47" s="105">
        <f>'[7]11月動向(20)'!F46-'11月(上旬)'!F47</f>
        <v>20680</v>
      </c>
      <c r="G47" s="105">
        <f>'[7]11月動向(20)'!G46-'11月(上旬)'!G47</f>
        <v>19178</v>
      </c>
      <c r="H47" s="141">
        <f t="shared" si="9"/>
        <v>1.0783189070810304</v>
      </c>
      <c r="I47" s="59">
        <f t="shared" si="10"/>
        <v>1502</v>
      </c>
      <c r="J47" s="72">
        <f t="shared" si="11"/>
        <v>0.69211798839458416</v>
      </c>
      <c r="K47" s="72">
        <f t="shared" si="12"/>
        <v>0.74642819897799562</v>
      </c>
      <c r="L47" s="77">
        <f t="shared" si="13"/>
        <v>-5.4310210583411456E-2</v>
      </c>
    </row>
    <row r="48" spans="1:12" x14ac:dyDescent="0.4">
      <c r="A48" s="27" t="s">
        <v>82</v>
      </c>
      <c r="B48" s="101">
        <f>'[7]11月動向(20)'!B47-'11月(上旬)'!B48</f>
        <v>8887</v>
      </c>
      <c r="C48" s="101">
        <f>'[7]11月動向(20)'!C47-'11月(上旬)'!C48</f>
        <v>8331</v>
      </c>
      <c r="D48" s="140">
        <f t="shared" si="7"/>
        <v>1.066738686832313</v>
      </c>
      <c r="E48" s="58">
        <f t="shared" si="8"/>
        <v>556</v>
      </c>
      <c r="F48" s="135">
        <f>'[7]11月動向(20)'!F47-'11月(上旬)'!F48</f>
        <v>11422</v>
      </c>
      <c r="G48" s="101">
        <f>'[7]11月動向(20)'!G47-'11月(上旬)'!G48</f>
        <v>11160</v>
      </c>
      <c r="H48" s="141">
        <f t="shared" si="9"/>
        <v>1.0234767025089606</v>
      </c>
      <c r="I48" s="59">
        <f t="shared" si="10"/>
        <v>262</v>
      </c>
      <c r="J48" s="72">
        <f t="shared" si="11"/>
        <v>0.77805988443354934</v>
      </c>
      <c r="K48" s="72">
        <f t="shared" si="12"/>
        <v>0.74650537634408598</v>
      </c>
      <c r="L48" s="77">
        <f t="shared" si="13"/>
        <v>3.1554508089463362E-2</v>
      </c>
    </row>
    <row r="49" spans="1:12" x14ac:dyDescent="0.4">
      <c r="A49" s="27" t="s">
        <v>80</v>
      </c>
      <c r="B49" s="101">
        <f>'[7]11月動向(20)'!B48-'11月(上旬)'!B49</f>
        <v>2466</v>
      </c>
      <c r="C49" s="101">
        <f>'[7]11月動向(20)'!C48-'11月(上旬)'!C49</f>
        <v>2060</v>
      </c>
      <c r="D49" s="140">
        <f t="shared" si="7"/>
        <v>1.1970873786407767</v>
      </c>
      <c r="E49" s="58">
        <f t="shared" si="8"/>
        <v>406</v>
      </c>
      <c r="F49" s="137">
        <f>'[7]11月動向(20)'!F48-'11月(上旬)'!F49</f>
        <v>2790</v>
      </c>
      <c r="G49" s="136">
        <f>'[7]11月動向(20)'!G48-'11月(上旬)'!G49</f>
        <v>2790</v>
      </c>
      <c r="H49" s="138">
        <f t="shared" si="9"/>
        <v>1</v>
      </c>
      <c r="I49" s="59">
        <f t="shared" si="10"/>
        <v>0</v>
      </c>
      <c r="J49" s="72">
        <f t="shared" si="11"/>
        <v>0.88387096774193552</v>
      </c>
      <c r="K49" s="72">
        <f t="shared" si="12"/>
        <v>0.73835125448028671</v>
      </c>
      <c r="L49" s="77">
        <f t="shared" si="13"/>
        <v>0.14551971326164881</v>
      </c>
    </row>
    <row r="50" spans="1:12" x14ac:dyDescent="0.4">
      <c r="A50" s="27" t="s">
        <v>148</v>
      </c>
      <c r="B50" s="101">
        <f>'[7]11月動向(20)'!B49-'11月(上旬)'!B50</f>
        <v>975</v>
      </c>
      <c r="C50" s="101">
        <f>'[7]11月動向(20)'!C49-'11月(上旬)'!C50</f>
        <v>1345</v>
      </c>
      <c r="D50" s="140">
        <f t="shared" si="7"/>
        <v>0.72490706319702602</v>
      </c>
      <c r="E50" s="58">
        <f t="shared" si="8"/>
        <v>-370</v>
      </c>
      <c r="F50" s="135">
        <f>'[7]11月動向(20)'!F49-'11月(上旬)'!F50</f>
        <v>1660</v>
      </c>
      <c r="G50" s="101">
        <f>'[7]11月動向(20)'!G49-'11月(上旬)'!G50</f>
        <v>1660</v>
      </c>
      <c r="H50" s="142">
        <f t="shared" si="9"/>
        <v>1</v>
      </c>
      <c r="I50" s="59">
        <f t="shared" si="10"/>
        <v>0</v>
      </c>
      <c r="J50" s="72">
        <f t="shared" si="11"/>
        <v>0.58734939759036142</v>
      </c>
      <c r="K50" s="72">
        <f t="shared" si="12"/>
        <v>0.81024096385542166</v>
      </c>
      <c r="L50" s="77">
        <f t="shared" si="13"/>
        <v>-0.22289156626506024</v>
      </c>
    </row>
    <row r="51" spans="1:12" x14ac:dyDescent="0.4">
      <c r="A51" s="27" t="s">
        <v>79</v>
      </c>
      <c r="B51" s="101">
        <f>'[7]11月動向(20)'!B50-'11月(上旬)'!B51</f>
        <v>2365</v>
      </c>
      <c r="C51" s="101">
        <f>'[7]11月動向(20)'!C50-'11月(上旬)'!C51</f>
        <v>2220</v>
      </c>
      <c r="D51" s="140">
        <f t="shared" si="7"/>
        <v>1.0653153153153154</v>
      </c>
      <c r="E51" s="58">
        <f t="shared" si="8"/>
        <v>145</v>
      </c>
      <c r="F51" s="135">
        <f>'[7]11月動向(20)'!F50-'11月(上旬)'!F51</f>
        <v>2790</v>
      </c>
      <c r="G51" s="101">
        <f>'[7]11月動向(20)'!G50-'11月(上旬)'!G51</f>
        <v>2790</v>
      </c>
      <c r="H51" s="141">
        <f t="shared" si="9"/>
        <v>1</v>
      </c>
      <c r="I51" s="59">
        <f t="shared" si="10"/>
        <v>0</v>
      </c>
      <c r="J51" s="72">
        <f t="shared" si="11"/>
        <v>0.8476702508960573</v>
      </c>
      <c r="K51" s="72">
        <f t="shared" si="12"/>
        <v>0.79569892473118276</v>
      </c>
      <c r="L51" s="77">
        <f t="shared" si="13"/>
        <v>5.1971326164874543E-2</v>
      </c>
    </row>
    <row r="52" spans="1:12" x14ac:dyDescent="0.4">
      <c r="A52" s="33" t="s">
        <v>78</v>
      </c>
      <c r="B52" s="101">
        <f>'[7]11月動向(20)'!B51-'11月(上旬)'!B52</f>
        <v>1547</v>
      </c>
      <c r="C52" s="101">
        <f>'[7]11月動向(20)'!C51-'11月(上旬)'!C52</f>
        <v>1442</v>
      </c>
      <c r="D52" s="140">
        <f t="shared" si="7"/>
        <v>1.0728155339805825</v>
      </c>
      <c r="E52" s="58">
        <f t="shared" si="8"/>
        <v>105</v>
      </c>
      <c r="F52" s="137">
        <f>'[7]11月動向(20)'!F51-'11月(上旬)'!F52</f>
        <v>2790</v>
      </c>
      <c r="G52" s="136">
        <f>'[7]11月動向(20)'!G51-'11月(上旬)'!G52</f>
        <v>2790</v>
      </c>
      <c r="H52" s="141">
        <f t="shared" si="9"/>
        <v>1</v>
      </c>
      <c r="I52" s="59">
        <f t="shared" si="10"/>
        <v>0</v>
      </c>
      <c r="J52" s="72">
        <f t="shared" si="11"/>
        <v>0.55448028673835126</v>
      </c>
      <c r="K52" s="67">
        <f t="shared" si="12"/>
        <v>0.51684587813620075</v>
      </c>
      <c r="L52" s="66">
        <f t="shared" si="13"/>
        <v>3.7634408602150504E-2</v>
      </c>
    </row>
    <row r="53" spans="1:12" x14ac:dyDescent="0.4">
      <c r="A53" s="27" t="s">
        <v>95</v>
      </c>
      <c r="B53" s="101">
        <f>'[7]11月動向(20)'!B52-'11月(上旬)'!B53</f>
        <v>0</v>
      </c>
      <c r="C53" s="101">
        <f>'[7]11月動向(20)'!C52-'11月(上旬)'!C53</f>
        <v>929</v>
      </c>
      <c r="D53" s="140">
        <f t="shared" si="7"/>
        <v>0</v>
      </c>
      <c r="E53" s="59">
        <f t="shared" si="8"/>
        <v>-929</v>
      </c>
      <c r="F53" s="135">
        <f>'[7]11月動向(20)'!F52-'11月(上旬)'!F53</f>
        <v>0</v>
      </c>
      <c r="G53" s="101">
        <f>'[7]11月動向(20)'!G52-'11月(上旬)'!G53</f>
        <v>1660</v>
      </c>
      <c r="H53" s="141">
        <f t="shared" si="9"/>
        <v>0</v>
      </c>
      <c r="I53" s="59">
        <f t="shared" si="10"/>
        <v>-1660</v>
      </c>
      <c r="J53" s="72" t="e">
        <f t="shared" si="11"/>
        <v>#DIV/0!</v>
      </c>
      <c r="K53" s="72">
        <f t="shared" si="12"/>
        <v>0.55963855421686748</v>
      </c>
      <c r="L53" s="77" t="e">
        <f t="shared" si="13"/>
        <v>#DIV/0!</v>
      </c>
    </row>
    <row r="54" spans="1:12" x14ac:dyDescent="0.4">
      <c r="A54" s="27" t="s">
        <v>94</v>
      </c>
      <c r="B54" s="101">
        <f>'[7]11月動向(20)'!B53-'11月(上旬)'!B54</f>
        <v>2036</v>
      </c>
      <c r="C54" s="101">
        <f>'[7]11月動向(20)'!C53-'11月(上旬)'!C54</f>
        <v>2023</v>
      </c>
      <c r="D54" s="140">
        <f t="shared" si="7"/>
        <v>1.0064260998517054</v>
      </c>
      <c r="E54" s="59">
        <f t="shared" si="8"/>
        <v>13</v>
      </c>
      <c r="F54" s="135">
        <f>'[7]11月動向(20)'!F53-'11月(上旬)'!F54</f>
        <v>2789</v>
      </c>
      <c r="G54" s="136">
        <f>'[7]11月動向(20)'!G53-'11月(上旬)'!G54</f>
        <v>2790</v>
      </c>
      <c r="H54" s="138">
        <f t="shared" si="9"/>
        <v>0.99964157706093193</v>
      </c>
      <c r="I54" s="59">
        <f t="shared" si="10"/>
        <v>-1</v>
      </c>
      <c r="J54" s="72">
        <f t="shared" si="11"/>
        <v>0.73001075654356395</v>
      </c>
      <c r="K54" s="72">
        <f t="shared" si="12"/>
        <v>0.725089605734767</v>
      </c>
      <c r="L54" s="77">
        <f t="shared" si="13"/>
        <v>4.9211508087969591E-3</v>
      </c>
    </row>
    <row r="55" spans="1:12" x14ac:dyDescent="0.4">
      <c r="A55" s="27" t="s">
        <v>75</v>
      </c>
      <c r="B55" s="101">
        <f>'[7]11月動向(20)'!B54-'11月(上旬)'!B55</f>
        <v>2835</v>
      </c>
      <c r="C55" s="101">
        <f>'[7]11月動向(20)'!C54-'11月(上旬)'!C55</f>
        <v>2664</v>
      </c>
      <c r="D55" s="140">
        <f t="shared" si="7"/>
        <v>1.0641891891891893</v>
      </c>
      <c r="E55" s="59">
        <f t="shared" si="8"/>
        <v>171</v>
      </c>
      <c r="F55" s="139">
        <f>'[7]11月動向(20)'!F54-'11月(上旬)'!F55</f>
        <v>3780</v>
      </c>
      <c r="G55" s="101">
        <f>'[7]11月動向(20)'!G54-'11月(上旬)'!G55</f>
        <v>3880</v>
      </c>
      <c r="H55" s="138">
        <f t="shared" si="9"/>
        <v>0.97422680412371132</v>
      </c>
      <c r="I55" s="59">
        <f t="shared" si="10"/>
        <v>-100</v>
      </c>
      <c r="J55" s="72">
        <f t="shared" si="11"/>
        <v>0.75</v>
      </c>
      <c r="K55" s="72">
        <f t="shared" si="12"/>
        <v>0.6865979381443299</v>
      </c>
      <c r="L55" s="77">
        <f t="shared" si="13"/>
        <v>6.34020618556701E-2</v>
      </c>
    </row>
    <row r="56" spans="1:12" x14ac:dyDescent="0.4">
      <c r="A56" s="27" t="s">
        <v>77</v>
      </c>
      <c r="B56" s="101">
        <f>'[7]11月動向(20)'!B55-'11月(上旬)'!B56</f>
        <v>972</v>
      </c>
      <c r="C56" s="101">
        <f>'[7]11月動向(20)'!C55-'11月(上旬)'!C56</f>
        <v>873</v>
      </c>
      <c r="D56" s="70">
        <f t="shared" si="7"/>
        <v>1.1134020618556701</v>
      </c>
      <c r="E56" s="59">
        <f t="shared" si="8"/>
        <v>99</v>
      </c>
      <c r="F56" s="137">
        <f>'[7]11月動向(20)'!F55-'11月(上旬)'!F56</f>
        <v>1360</v>
      </c>
      <c r="G56" s="136">
        <f>'[7]11月動向(20)'!G55-'11月(上旬)'!G56</f>
        <v>1260</v>
      </c>
      <c r="H56" s="72">
        <f t="shared" si="9"/>
        <v>1.0793650793650793</v>
      </c>
      <c r="I56" s="59">
        <f t="shared" si="10"/>
        <v>100</v>
      </c>
      <c r="J56" s="72">
        <f t="shared" si="11"/>
        <v>0.71470588235294119</v>
      </c>
      <c r="K56" s="72">
        <f t="shared" si="12"/>
        <v>0.69285714285714284</v>
      </c>
      <c r="L56" s="77">
        <f t="shared" si="13"/>
        <v>2.1848739495798353E-2</v>
      </c>
    </row>
    <row r="57" spans="1:12" x14ac:dyDescent="0.4">
      <c r="A57" s="27" t="s">
        <v>76</v>
      </c>
      <c r="B57" s="101">
        <f>'[7]11月動向(20)'!B56-'11月(上旬)'!B57</f>
        <v>1002</v>
      </c>
      <c r="C57" s="101">
        <f>'[7]11月動向(20)'!C56-'11月(上旬)'!C57</f>
        <v>955</v>
      </c>
      <c r="D57" s="70">
        <f t="shared" si="7"/>
        <v>1.0492146596858638</v>
      </c>
      <c r="E57" s="59">
        <f t="shared" si="8"/>
        <v>47</v>
      </c>
      <c r="F57" s="135">
        <f>'[7]11月動向(20)'!F56-'11月(上旬)'!F57</f>
        <v>1660</v>
      </c>
      <c r="G57" s="101">
        <f>'[7]11月動向(20)'!G56-'11月(上旬)'!G57</f>
        <v>1660</v>
      </c>
      <c r="H57" s="72">
        <f t="shared" si="9"/>
        <v>1</v>
      </c>
      <c r="I57" s="59">
        <f t="shared" si="10"/>
        <v>0</v>
      </c>
      <c r="J57" s="72">
        <f t="shared" si="11"/>
        <v>0.60361445783132528</v>
      </c>
      <c r="K57" s="72">
        <f t="shared" si="12"/>
        <v>0.57530120481927716</v>
      </c>
      <c r="L57" s="77">
        <f t="shared" si="13"/>
        <v>2.8313253012048123E-2</v>
      </c>
    </row>
    <row r="58" spans="1:12" x14ac:dyDescent="0.4">
      <c r="A58" s="27" t="s">
        <v>146</v>
      </c>
      <c r="B58" s="101">
        <f>'[7]11月動向(20)'!B57-'11月(上旬)'!B58</f>
        <v>0</v>
      </c>
      <c r="C58" s="101">
        <f>'[7]11月動向(20)'!C57-'11月(上旬)'!C58</f>
        <v>0</v>
      </c>
      <c r="D58" s="70" t="e">
        <f t="shared" si="7"/>
        <v>#DIV/0!</v>
      </c>
      <c r="E58" s="59">
        <f t="shared" si="8"/>
        <v>0</v>
      </c>
      <c r="F58" s="136">
        <f>'[7]11月動向(20)'!F57-'11月(上旬)'!F58</f>
        <v>0</v>
      </c>
      <c r="G58" s="136">
        <f>'[7]11月動向(20)'!G57-'11月(上旬)'!G58</f>
        <v>0</v>
      </c>
      <c r="H58" s="72" t="e">
        <f t="shared" si="9"/>
        <v>#DIV/0!</v>
      </c>
      <c r="I58" s="59">
        <f t="shared" si="10"/>
        <v>0</v>
      </c>
      <c r="J58" s="72" t="e">
        <f t="shared" si="11"/>
        <v>#DIV/0!</v>
      </c>
      <c r="K58" s="72" t="e">
        <f t="shared" si="12"/>
        <v>#DIV/0!</v>
      </c>
      <c r="L58" s="77" t="e">
        <f t="shared" si="13"/>
        <v>#DIV/0!</v>
      </c>
    </row>
    <row r="59" spans="1:12" x14ac:dyDescent="0.4">
      <c r="A59" s="27" t="s">
        <v>145</v>
      </c>
      <c r="B59" s="101">
        <f>'[7]11月動向(20)'!B58-'11月(上旬)'!B59</f>
        <v>0</v>
      </c>
      <c r="C59" s="101">
        <f>'[7]11月動向(20)'!C58-'11月(上旬)'!C59</f>
        <v>0</v>
      </c>
      <c r="D59" s="70" t="e">
        <f t="shared" si="7"/>
        <v>#DIV/0!</v>
      </c>
      <c r="E59" s="59">
        <f t="shared" si="8"/>
        <v>0</v>
      </c>
      <c r="F59" s="101">
        <f>'[7]11月動向(20)'!F58-'11月(上旬)'!F59</f>
        <v>0</v>
      </c>
      <c r="G59" s="102">
        <f>'[7]11月動向(20)'!G58-'11月(上旬)'!G59</f>
        <v>0</v>
      </c>
      <c r="H59" s="72" t="e">
        <f t="shared" si="9"/>
        <v>#DIV/0!</v>
      </c>
      <c r="I59" s="59">
        <f t="shared" si="10"/>
        <v>0</v>
      </c>
      <c r="J59" s="72" t="e">
        <f t="shared" si="11"/>
        <v>#DIV/0!</v>
      </c>
      <c r="K59" s="72" t="e">
        <f t="shared" si="12"/>
        <v>#DIV/0!</v>
      </c>
      <c r="L59" s="77" t="e">
        <f t="shared" si="13"/>
        <v>#DIV/0!</v>
      </c>
    </row>
    <row r="60" spans="1:12" x14ac:dyDescent="0.4">
      <c r="A60" s="27" t="s">
        <v>144</v>
      </c>
      <c r="B60" s="101">
        <f>'[7]11月動向(20)'!B59-'11月(上旬)'!B60</f>
        <v>0</v>
      </c>
      <c r="C60" s="101">
        <f>'[7]11月動向(20)'!C59-'11月(上旬)'!C60</f>
        <v>0</v>
      </c>
      <c r="D60" s="70" t="e">
        <f t="shared" si="7"/>
        <v>#DIV/0!</v>
      </c>
      <c r="E60" s="59">
        <f t="shared" si="8"/>
        <v>0</v>
      </c>
      <c r="F60" s="136">
        <f>'[7]11月動向(20)'!F59-'11月(上旬)'!F60</f>
        <v>0</v>
      </c>
      <c r="G60" s="102">
        <f>'[7]11月動向(20)'!G59-'11月(上旬)'!G60</f>
        <v>0</v>
      </c>
      <c r="H60" s="72" t="e">
        <f t="shared" si="9"/>
        <v>#DIV/0!</v>
      </c>
      <c r="I60" s="59">
        <f t="shared" si="10"/>
        <v>0</v>
      </c>
      <c r="J60" s="72" t="e">
        <f t="shared" si="11"/>
        <v>#DIV/0!</v>
      </c>
      <c r="K60" s="72" t="e">
        <f t="shared" si="12"/>
        <v>#DIV/0!</v>
      </c>
      <c r="L60" s="77" t="e">
        <f t="shared" si="13"/>
        <v>#DIV/0!</v>
      </c>
    </row>
    <row r="61" spans="1:12" x14ac:dyDescent="0.4">
      <c r="A61" s="27" t="s">
        <v>143</v>
      </c>
      <c r="B61" s="101">
        <f>'[7]11月動向(20)'!B60-'11月(上旬)'!B61</f>
        <v>0</v>
      </c>
      <c r="C61" s="101">
        <f>'[7]11月動向(20)'!C60-'11月(上旬)'!C61</f>
        <v>0</v>
      </c>
      <c r="D61" s="70" t="e">
        <f t="shared" si="7"/>
        <v>#DIV/0!</v>
      </c>
      <c r="E61" s="59">
        <f t="shared" si="8"/>
        <v>0</v>
      </c>
      <c r="F61" s="102">
        <f>'[7]11月動向(20)'!F60-'11月(上旬)'!F61</f>
        <v>0</v>
      </c>
      <c r="G61" s="102">
        <f>'[7]11月動向(20)'!G60-'11月(上旬)'!G61</f>
        <v>0</v>
      </c>
      <c r="H61" s="72" t="e">
        <f t="shared" si="9"/>
        <v>#DIV/0!</v>
      </c>
      <c r="I61" s="59">
        <f t="shared" si="10"/>
        <v>0</v>
      </c>
      <c r="J61" s="72" t="e">
        <f t="shared" si="11"/>
        <v>#DIV/0!</v>
      </c>
      <c r="K61" s="72" t="e">
        <f t="shared" si="12"/>
        <v>#DIV/0!</v>
      </c>
      <c r="L61" s="77" t="e">
        <f t="shared" si="13"/>
        <v>#DIV/0!</v>
      </c>
    </row>
    <row r="62" spans="1:12" x14ac:dyDescent="0.4">
      <c r="A62" s="22" t="s">
        <v>142</v>
      </c>
      <c r="B62" s="93">
        <f>'[7]11月動向(20)'!B61-'11月(上旬)'!B62</f>
        <v>0</v>
      </c>
      <c r="C62" s="93">
        <f>'[7]11月動向(20)'!C61-'11月(上旬)'!C62</f>
        <v>0</v>
      </c>
      <c r="D62" s="151" t="e">
        <f t="shared" si="7"/>
        <v>#DIV/0!</v>
      </c>
      <c r="E62" s="56">
        <f t="shared" si="8"/>
        <v>0</v>
      </c>
      <c r="F62" s="93">
        <f>'[7]11月動向(20)'!F61-'11月(上旬)'!F62</f>
        <v>0</v>
      </c>
      <c r="G62" s="93">
        <f>'[7]11月動向(20)'!G61-'11月(上旬)'!G62</f>
        <v>0</v>
      </c>
      <c r="H62" s="83" t="e">
        <f t="shared" si="9"/>
        <v>#DIV/0!</v>
      </c>
      <c r="I62" s="56">
        <f t="shared" si="10"/>
        <v>0</v>
      </c>
      <c r="J62" s="83" t="e">
        <f t="shared" si="11"/>
        <v>#DIV/0!</v>
      </c>
      <c r="K62" s="83" t="e">
        <f t="shared" si="12"/>
        <v>#DIV/0!</v>
      </c>
      <c r="L62" s="82" t="e">
        <f t="shared" si="13"/>
        <v>#DIV/0!</v>
      </c>
    </row>
    <row r="63" spans="1:12" x14ac:dyDescent="0.4">
      <c r="A63" s="55" t="s">
        <v>93</v>
      </c>
      <c r="B63" s="134"/>
      <c r="C63" s="134"/>
      <c r="D63" s="132"/>
      <c r="E63" s="133"/>
      <c r="F63" s="134"/>
      <c r="G63" s="134"/>
      <c r="H63" s="132"/>
      <c r="I63" s="133"/>
      <c r="J63" s="132"/>
      <c r="K63" s="132"/>
      <c r="L63" s="131"/>
    </row>
    <row r="64" spans="1:12" x14ac:dyDescent="0.4">
      <c r="A64" s="99" t="s">
        <v>209</v>
      </c>
      <c r="B64" s="176"/>
      <c r="C64" s="175"/>
      <c r="D64" s="130"/>
      <c r="E64" s="129"/>
      <c r="F64" s="176"/>
      <c r="G64" s="175"/>
      <c r="H64" s="130"/>
      <c r="I64" s="129"/>
      <c r="J64" s="128"/>
      <c r="K64" s="128"/>
      <c r="L64" s="127"/>
    </row>
    <row r="65" spans="1:12" x14ac:dyDescent="0.4">
      <c r="A65" s="22" t="s">
        <v>208</v>
      </c>
      <c r="B65" s="174"/>
      <c r="C65" s="173"/>
      <c r="D65" s="126"/>
      <c r="E65" s="125"/>
      <c r="F65" s="174"/>
      <c r="G65" s="173"/>
      <c r="H65" s="126"/>
      <c r="I65" s="125"/>
      <c r="J65" s="124"/>
      <c r="K65" s="124"/>
      <c r="L65" s="123"/>
    </row>
    <row r="66" spans="1:12" x14ac:dyDescent="0.4">
      <c r="C66" s="19"/>
      <c r="E66" s="50"/>
      <c r="G66" s="19"/>
      <c r="I66" s="50"/>
      <c r="K66" s="19"/>
    </row>
    <row r="67" spans="1:12" x14ac:dyDescent="0.4">
      <c r="C67" s="19"/>
      <c r="E67" s="50"/>
      <c r="G67" s="19"/>
      <c r="I67" s="50"/>
      <c r="K67" s="19"/>
    </row>
    <row r="68" spans="1:12" x14ac:dyDescent="0.4">
      <c r="C68" s="19"/>
      <c r="E68" s="50"/>
      <c r="G68" s="19"/>
      <c r="I68" s="50"/>
      <c r="K68" s="19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9'!A1" display="'h19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2007年11月中旬航空旅客輸送実績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68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9" bestFit="1" customWidth="1"/>
    <col min="2" max="3" width="11.25" style="50" customWidth="1"/>
    <col min="4" max="5" width="11.25" style="19" customWidth="1"/>
    <col min="6" max="7" width="11.25" style="50" customWidth="1"/>
    <col min="8" max="9" width="11.25" style="19" customWidth="1"/>
    <col min="10" max="11" width="11.25" style="50" customWidth="1"/>
    <col min="12" max="12" width="11.25" style="19" customWidth="1"/>
    <col min="13" max="13" width="9" style="19" bestFit="1" customWidth="1"/>
    <col min="14" max="14" width="6.5" style="19" bestFit="1" customWidth="1"/>
    <col min="15" max="16384" width="15.75" style="19"/>
  </cols>
  <sheetData>
    <row r="1" spans="1:46" s="1" customFormat="1" ht="17.25" customHeight="1" x14ac:dyDescent="0.4">
      <c r="A1" s="266" t="str">
        <f>'h19'!A1</f>
        <v>平成19年度</v>
      </c>
      <c r="B1" s="267"/>
      <c r="C1" s="267"/>
      <c r="D1" s="267"/>
      <c r="E1" s="268" t="str">
        <f ca="1">RIGHT(CELL("filename",$A$1),LEN(CELL("filename",$A$1))-FIND("]",CELL("filename",$A$1)))</f>
        <v>11月(下旬)</v>
      </c>
      <c r="F1" s="269" t="s">
        <v>70</v>
      </c>
      <c r="G1" s="270"/>
      <c r="H1" s="270"/>
      <c r="I1" s="271"/>
      <c r="J1" s="270"/>
      <c r="K1" s="270"/>
      <c r="L1" s="271"/>
      <c r="M1" s="258"/>
      <c r="N1" s="258"/>
      <c r="O1" s="258"/>
      <c r="P1" s="258"/>
      <c r="Q1" s="258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</row>
    <row r="2" spans="1:46" x14ac:dyDescent="0.4">
      <c r="A2" s="240"/>
      <c r="B2" s="261" t="s">
        <v>89</v>
      </c>
      <c r="C2" s="261"/>
      <c r="D2" s="261"/>
      <c r="E2" s="262"/>
      <c r="F2" s="260" t="s">
        <v>175</v>
      </c>
      <c r="G2" s="261"/>
      <c r="H2" s="261"/>
      <c r="I2" s="262"/>
      <c r="J2" s="260" t="s">
        <v>174</v>
      </c>
      <c r="K2" s="261"/>
      <c r="L2" s="262"/>
    </row>
    <row r="3" spans="1:46" x14ac:dyDescent="0.4">
      <c r="A3" s="232"/>
      <c r="B3" s="236"/>
      <c r="C3" s="236"/>
      <c r="D3" s="236"/>
      <c r="E3" s="237"/>
      <c r="F3" s="235"/>
      <c r="G3" s="236"/>
      <c r="H3" s="236"/>
      <c r="I3" s="237"/>
      <c r="J3" s="235"/>
      <c r="K3" s="236"/>
      <c r="L3" s="237"/>
    </row>
    <row r="4" spans="1:46" x14ac:dyDescent="0.4">
      <c r="A4" s="232"/>
      <c r="B4" s="242" t="s">
        <v>124</v>
      </c>
      <c r="C4" s="241" t="s">
        <v>238</v>
      </c>
      <c r="D4" s="232" t="s">
        <v>88</v>
      </c>
      <c r="E4" s="232"/>
      <c r="F4" s="238" t="str">
        <f>+B4</f>
        <v>(07'11/21～30)</v>
      </c>
      <c r="G4" s="238" t="str">
        <f>+C4</f>
        <v>(06'11/21～30)</v>
      </c>
      <c r="H4" s="232" t="s">
        <v>88</v>
      </c>
      <c r="I4" s="232"/>
      <c r="J4" s="238" t="str">
        <f>+B4</f>
        <v>(07'11/21～30)</v>
      </c>
      <c r="K4" s="238" t="str">
        <f>+C4</f>
        <v>(06'11/21～30)</v>
      </c>
      <c r="L4" s="239" t="s">
        <v>86</v>
      </c>
    </row>
    <row r="5" spans="1:46" s="53" customFormat="1" x14ac:dyDescent="0.4">
      <c r="A5" s="232"/>
      <c r="B5" s="242"/>
      <c r="C5" s="241"/>
      <c r="D5" s="108" t="s">
        <v>87</v>
      </c>
      <c r="E5" s="108" t="s">
        <v>86</v>
      </c>
      <c r="F5" s="238"/>
      <c r="G5" s="238"/>
      <c r="H5" s="108" t="s">
        <v>87</v>
      </c>
      <c r="I5" s="108" t="s">
        <v>86</v>
      </c>
      <c r="J5" s="238"/>
      <c r="K5" s="238"/>
      <c r="L5" s="240"/>
    </row>
    <row r="6" spans="1:46" s="46" customFormat="1" x14ac:dyDescent="0.4">
      <c r="A6" s="55" t="s">
        <v>97</v>
      </c>
      <c r="B6" s="100">
        <f>+B7+B41+B63</f>
        <v>168613</v>
      </c>
      <c r="C6" s="100">
        <f>+C7+C41+C63</f>
        <v>157280</v>
      </c>
      <c r="D6" s="64">
        <f t="shared" ref="D6:D37" si="0">+B6/C6</f>
        <v>1.0720562054933875</v>
      </c>
      <c r="E6" s="65">
        <f t="shared" ref="E6:E37" si="1">+B6-C6</f>
        <v>11333</v>
      </c>
      <c r="F6" s="100">
        <f>+F7+F41+F63</f>
        <v>240427</v>
      </c>
      <c r="G6" s="100">
        <f>+G7+G41+G63</f>
        <v>245444</v>
      </c>
      <c r="H6" s="64">
        <f t="shared" ref="H6:H37" si="2">+F6/G6</f>
        <v>0.97955949218559024</v>
      </c>
      <c r="I6" s="65">
        <f t="shared" ref="I6:I37" si="3">+F6-G6</f>
        <v>-5017</v>
      </c>
      <c r="J6" s="64">
        <f t="shared" ref="J6:J37" si="4">+B6/F6</f>
        <v>0.70130642565102919</v>
      </c>
      <c r="K6" s="64">
        <f t="shared" ref="K6:K37" si="5">+C6/G6</f>
        <v>0.64079790094685551</v>
      </c>
      <c r="L6" s="78">
        <f t="shared" ref="L6:L37" si="6">+J6-K6</f>
        <v>6.0508524704173672E-2</v>
      </c>
    </row>
    <row r="7" spans="1:46" s="46" customFormat="1" x14ac:dyDescent="0.4">
      <c r="A7" s="55" t="s">
        <v>85</v>
      </c>
      <c r="B7" s="148">
        <f>+B8+B18+B38</f>
        <v>81093</v>
      </c>
      <c r="C7" s="100">
        <f>+C8+C18+C38</f>
        <v>77903</v>
      </c>
      <c r="D7" s="64">
        <f t="shared" si="0"/>
        <v>1.0409483588565267</v>
      </c>
      <c r="E7" s="65">
        <f t="shared" si="1"/>
        <v>3190</v>
      </c>
      <c r="F7" s="100">
        <f>+F8+F18+F38</f>
        <v>117789</v>
      </c>
      <c r="G7" s="100">
        <f>+G8+G18+G38</f>
        <v>122086</v>
      </c>
      <c r="H7" s="64">
        <f t="shared" si="2"/>
        <v>0.96480349917271435</v>
      </c>
      <c r="I7" s="147">
        <f t="shared" si="3"/>
        <v>-4297</v>
      </c>
      <c r="J7" s="64">
        <f t="shared" si="4"/>
        <v>0.68845987316302881</v>
      </c>
      <c r="K7" s="64">
        <f t="shared" si="5"/>
        <v>0.63809937257343186</v>
      </c>
      <c r="L7" s="78">
        <f t="shared" si="6"/>
        <v>5.0360500589596957E-2</v>
      </c>
    </row>
    <row r="8" spans="1:46" x14ac:dyDescent="0.4">
      <c r="A8" s="89" t="s">
        <v>92</v>
      </c>
      <c r="B8" s="149">
        <f>SUM(B9:B17)</f>
        <v>65945</v>
      </c>
      <c r="C8" s="106">
        <f>SUM(C9:C17)</f>
        <v>63927</v>
      </c>
      <c r="D8" s="76">
        <f t="shared" si="0"/>
        <v>1.0315672564018334</v>
      </c>
      <c r="E8" s="81">
        <f t="shared" si="1"/>
        <v>2018</v>
      </c>
      <c r="F8" s="106">
        <f>SUM(F9:F17)</f>
        <v>95692</v>
      </c>
      <c r="G8" s="106">
        <f>SUM(G9:G17)</f>
        <v>98585</v>
      </c>
      <c r="H8" s="76">
        <f t="shared" si="2"/>
        <v>0.97065476492366998</v>
      </c>
      <c r="I8" s="81">
        <f t="shared" si="3"/>
        <v>-2893</v>
      </c>
      <c r="J8" s="76">
        <f t="shared" si="4"/>
        <v>0.68913806796806421</v>
      </c>
      <c r="K8" s="76">
        <f t="shared" si="5"/>
        <v>0.64844550387990063</v>
      </c>
      <c r="L8" s="75">
        <f t="shared" si="6"/>
        <v>4.0692564088163574E-2</v>
      </c>
    </row>
    <row r="9" spans="1:46" x14ac:dyDescent="0.4">
      <c r="A9" s="26" t="s">
        <v>83</v>
      </c>
      <c r="B9" s="139">
        <f>'11月(月間)'!B9-'[7]11月動向(20)'!B8</f>
        <v>38126</v>
      </c>
      <c r="C9" s="105">
        <f>'11月(月間)'!C9-'[7]11月動向(20)'!C8</f>
        <v>37719</v>
      </c>
      <c r="D9" s="70">
        <f t="shared" si="0"/>
        <v>1.010790317876932</v>
      </c>
      <c r="E9" s="80">
        <f t="shared" si="1"/>
        <v>407</v>
      </c>
      <c r="F9" s="105">
        <f>'11月(月間)'!F9-'[7]11月動向(20)'!F8</f>
        <v>53612</v>
      </c>
      <c r="G9" s="105">
        <f>'11月(月間)'!G9-'[7]11月動向(20)'!G8</f>
        <v>51998</v>
      </c>
      <c r="H9" s="70">
        <f t="shared" si="2"/>
        <v>1.0310396553713603</v>
      </c>
      <c r="I9" s="80">
        <f t="shared" si="3"/>
        <v>1614</v>
      </c>
      <c r="J9" s="70">
        <f t="shared" si="4"/>
        <v>0.71114675818846529</v>
      </c>
      <c r="K9" s="70">
        <f t="shared" si="5"/>
        <v>0.72539328435709061</v>
      </c>
      <c r="L9" s="69">
        <f t="shared" si="6"/>
        <v>-1.4246526168625318E-2</v>
      </c>
    </row>
    <row r="10" spans="1:46" x14ac:dyDescent="0.4">
      <c r="A10" s="27" t="s">
        <v>84</v>
      </c>
      <c r="B10" s="139">
        <f>'11月(月間)'!B10-'[7]11月動向(20)'!B9</f>
        <v>3008</v>
      </c>
      <c r="C10" s="105">
        <f>'11月(月間)'!C10-'[7]11月動向(20)'!C9</f>
        <v>2515</v>
      </c>
      <c r="D10" s="72">
        <f t="shared" si="0"/>
        <v>1.1960238568588468</v>
      </c>
      <c r="E10" s="79">
        <f t="shared" si="1"/>
        <v>493</v>
      </c>
      <c r="F10" s="105">
        <f>'11月(月間)'!F10-'[7]11月動向(20)'!F9</f>
        <v>5000</v>
      </c>
      <c r="G10" s="105">
        <f>'11月(月間)'!G10-'[7]11月動向(20)'!G9</f>
        <v>4064</v>
      </c>
      <c r="H10" s="72">
        <f t="shared" si="2"/>
        <v>1.2303149606299213</v>
      </c>
      <c r="I10" s="79">
        <f t="shared" si="3"/>
        <v>936</v>
      </c>
      <c r="J10" s="72">
        <f t="shared" si="4"/>
        <v>0.60160000000000002</v>
      </c>
      <c r="K10" s="72">
        <f t="shared" si="5"/>
        <v>0.61884842519685035</v>
      </c>
      <c r="L10" s="77">
        <f t="shared" si="6"/>
        <v>-1.7248425196850325E-2</v>
      </c>
    </row>
    <row r="11" spans="1:46" x14ac:dyDescent="0.4">
      <c r="A11" s="27" t="s">
        <v>215</v>
      </c>
      <c r="B11" s="139">
        <f>'11月(月間)'!B11-'[7]11月動向(20)'!B10</f>
        <v>6091</v>
      </c>
      <c r="C11" s="105">
        <f>'11月(月間)'!C11-'[7]11月動向(20)'!C10</f>
        <v>3762</v>
      </c>
      <c r="D11" s="72">
        <f t="shared" si="0"/>
        <v>1.6190855927698034</v>
      </c>
      <c r="E11" s="79">
        <f t="shared" si="1"/>
        <v>2329</v>
      </c>
      <c r="F11" s="105">
        <f>'11月(月間)'!F11-'[7]11月動向(20)'!F10</f>
        <v>9060</v>
      </c>
      <c r="G11" s="105">
        <f>'11月(月間)'!G11-'[7]11月動向(20)'!G10</f>
        <v>6560</v>
      </c>
      <c r="H11" s="72">
        <f t="shared" si="2"/>
        <v>1.3810975609756098</v>
      </c>
      <c r="I11" s="79">
        <f t="shared" si="3"/>
        <v>2500</v>
      </c>
      <c r="J11" s="72">
        <f t="shared" si="4"/>
        <v>0.67229580573951431</v>
      </c>
      <c r="K11" s="72">
        <f t="shared" si="5"/>
        <v>0.57347560975609757</v>
      </c>
      <c r="L11" s="77">
        <f t="shared" si="6"/>
        <v>9.8820195983416736E-2</v>
      </c>
    </row>
    <row r="12" spans="1:46" x14ac:dyDescent="0.4">
      <c r="A12" s="27" t="s">
        <v>81</v>
      </c>
      <c r="B12" s="139">
        <f>'11月(月間)'!B12-'[7]11月動向(20)'!B11</f>
        <v>6684</v>
      </c>
      <c r="C12" s="105">
        <f>'11月(月間)'!C12-'[7]11月動向(20)'!C11</f>
        <v>6328</v>
      </c>
      <c r="D12" s="72">
        <f t="shared" si="0"/>
        <v>1.0562579013906448</v>
      </c>
      <c r="E12" s="79">
        <f t="shared" si="1"/>
        <v>356</v>
      </c>
      <c r="F12" s="105">
        <f>'11月(月間)'!F12-'[7]11月動向(20)'!F11</f>
        <v>8040</v>
      </c>
      <c r="G12" s="105">
        <f>'11月(月間)'!G12-'[7]11月動向(20)'!G11</f>
        <v>8983</v>
      </c>
      <c r="H12" s="72">
        <f t="shared" si="2"/>
        <v>0.89502393409774017</v>
      </c>
      <c r="I12" s="79">
        <f t="shared" si="3"/>
        <v>-943</v>
      </c>
      <c r="J12" s="72">
        <f t="shared" si="4"/>
        <v>0.83134328358208953</v>
      </c>
      <c r="K12" s="72">
        <f t="shared" si="5"/>
        <v>0.70444172325503729</v>
      </c>
      <c r="L12" s="77">
        <f t="shared" si="6"/>
        <v>0.12690156032705224</v>
      </c>
    </row>
    <row r="13" spans="1:46" x14ac:dyDescent="0.4">
      <c r="A13" s="27" t="s">
        <v>82</v>
      </c>
      <c r="B13" s="139">
        <f>'11月(月間)'!B13-'[7]11月動向(20)'!B12</f>
        <v>7213</v>
      </c>
      <c r="C13" s="105">
        <f>'11月(月間)'!C13-'[7]11月動向(20)'!C12</f>
        <v>5449</v>
      </c>
      <c r="D13" s="72">
        <f t="shared" si="0"/>
        <v>1.3237291246100202</v>
      </c>
      <c r="E13" s="79">
        <f t="shared" si="1"/>
        <v>1764</v>
      </c>
      <c r="F13" s="105">
        <f>'11月(月間)'!F13-'[7]11月動向(20)'!F12</f>
        <v>12370</v>
      </c>
      <c r="G13" s="105">
        <f>'11月(月間)'!G13-'[7]11月動向(20)'!G12</f>
        <v>10920</v>
      </c>
      <c r="H13" s="72">
        <f t="shared" si="2"/>
        <v>1.1327838827838828</v>
      </c>
      <c r="I13" s="79">
        <f t="shared" si="3"/>
        <v>1450</v>
      </c>
      <c r="J13" s="72">
        <f t="shared" si="4"/>
        <v>0.58310428455941798</v>
      </c>
      <c r="K13" s="72">
        <f t="shared" si="5"/>
        <v>0.498992673992674</v>
      </c>
      <c r="L13" s="77">
        <f t="shared" si="6"/>
        <v>8.4111610566743988E-2</v>
      </c>
    </row>
    <row r="14" spans="1:46" x14ac:dyDescent="0.4">
      <c r="A14" s="27" t="s">
        <v>206</v>
      </c>
      <c r="B14" s="139">
        <f>'11月(月間)'!B14-'[7]11月動向(20)'!B13</f>
        <v>2977</v>
      </c>
      <c r="C14" s="105">
        <f>'11月(月間)'!C14-'[7]11月動向(20)'!C13</f>
        <v>2422</v>
      </c>
      <c r="D14" s="72">
        <f t="shared" si="0"/>
        <v>1.2291494632535096</v>
      </c>
      <c r="E14" s="79">
        <f t="shared" si="1"/>
        <v>555</v>
      </c>
      <c r="F14" s="105">
        <f>'11月(月間)'!F14-'[7]11月動向(20)'!F13</f>
        <v>4881</v>
      </c>
      <c r="G14" s="105">
        <f>'11月(月間)'!G14-'[7]11月動向(20)'!G13</f>
        <v>4064</v>
      </c>
      <c r="H14" s="72">
        <f t="shared" si="2"/>
        <v>1.2010334645669292</v>
      </c>
      <c r="I14" s="79">
        <f t="shared" si="3"/>
        <v>817</v>
      </c>
      <c r="J14" s="72">
        <f t="shared" si="4"/>
        <v>0.60991600081950414</v>
      </c>
      <c r="K14" s="72">
        <f t="shared" si="5"/>
        <v>0.59596456692913391</v>
      </c>
      <c r="L14" s="77">
        <f t="shared" si="6"/>
        <v>1.3951433890370235E-2</v>
      </c>
    </row>
    <row r="15" spans="1:46" x14ac:dyDescent="0.4">
      <c r="A15" s="29" t="s">
        <v>205</v>
      </c>
      <c r="B15" s="139">
        <f>'11月(月間)'!B15-'[7]11月動向(20)'!B14</f>
        <v>0</v>
      </c>
      <c r="C15" s="105">
        <f>'11月(月間)'!C15-'[7]11月動向(20)'!C14</f>
        <v>1024</v>
      </c>
      <c r="D15" s="24">
        <f t="shared" si="0"/>
        <v>0</v>
      </c>
      <c r="E15" s="37">
        <f t="shared" si="1"/>
        <v>-1024</v>
      </c>
      <c r="F15" s="105">
        <f>'11月(月間)'!F15-'[7]11月動向(20)'!F14</f>
        <v>0</v>
      </c>
      <c r="G15" s="105">
        <f>'11月(月間)'!G15-'[7]11月動向(20)'!G14</f>
        <v>1500</v>
      </c>
      <c r="H15" s="72">
        <f t="shared" si="2"/>
        <v>0</v>
      </c>
      <c r="I15" s="79">
        <f t="shared" si="3"/>
        <v>-1500</v>
      </c>
      <c r="J15" s="72" t="e">
        <f t="shared" si="4"/>
        <v>#DIV/0!</v>
      </c>
      <c r="K15" s="72">
        <f t="shared" si="5"/>
        <v>0.68266666666666664</v>
      </c>
      <c r="L15" s="77" t="e">
        <f t="shared" si="6"/>
        <v>#DIV/0!</v>
      </c>
    </row>
    <row r="16" spans="1:46" s="16" customFormat="1" x14ac:dyDescent="0.4">
      <c r="A16" s="33" t="s">
        <v>149</v>
      </c>
      <c r="B16" s="139">
        <f>'11月(月間)'!B16-'[7]11月動向(20)'!B15</f>
        <v>1846</v>
      </c>
      <c r="C16" s="105">
        <f>'11月(月間)'!C16-'[7]11月動向(20)'!C15</f>
        <v>3921</v>
      </c>
      <c r="D16" s="72">
        <f t="shared" si="0"/>
        <v>0.47079826574853356</v>
      </c>
      <c r="E16" s="79">
        <f t="shared" si="1"/>
        <v>-2075</v>
      </c>
      <c r="F16" s="105">
        <f>'11月(月間)'!F16-'[7]11月動向(20)'!F15</f>
        <v>2729</v>
      </c>
      <c r="G16" s="105">
        <f>'11月(月間)'!G16-'[7]11月動向(20)'!G15</f>
        <v>7984</v>
      </c>
      <c r="H16" s="24">
        <f t="shared" si="2"/>
        <v>0.34180861723446893</v>
      </c>
      <c r="I16" s="37">
        <f t="shared" si="3"/>
        <v>-5255</v>
      </c>
      <c r="J16" s="24">
        <f t="shared" si="4"/>
        <v>0.67643825577134487</v>
      </c>
      <c r="K16" s="24">
        <f t="shared" si="5"/>
        <v>0.49110721442885774</v>
      </c>
      <c r="L16" s="23">
        <f t="shared" si="6"/>
        <v>0.18533104134248712</v>
      </c>
    </row>
    <row r="17" spans="1:12" s="16" customFormat="1" x14ac:dyDescent="0.4">
      <c r="A17" s="22" t="s">
        <v>177</v>
      </c>
      <c r="B17" s="139">
        <f>'11月(月間)'!B17-'[7]11月動向(20)'!B16</f>
        <v>0</v>
      </c>
      <c r="C17" s="105">
        <f>'11月(月間)'!C17-'[7]11月動向(20)'!C16</f>
        <v>787</v>
      </c>
      <c r="D17" s="24">
        <f t="shared" si="0"/>
        <v>0</v>
      </c>
      <c r="E17" s="37">
        <f t="shared" si="1"/>
        <v>-787</v>
      </c>
      <c r="F17" s="105">
        <f>'11月(月間)'!F17-'[7]11月動向(20)'!F16</f>
        <v>0</v>
      </c>
      <c r="G17" s="105">
        <f>'11月(月間)'!G17-'[7]11月動向(20)'!G16</f>
        <v>2512</v>
      </c>
      <c r="H17" s="34">
        <f t="shared" si="2"/>
        <v>0</v>
      </c>
      <c r="I17" s="37">
        <f t="shared" si="3"/>
        <v>-2512</v>
      </c>
      <c r="J17" s="24" t="e">
        <f t="shared" si="4"/>
        <v>#DIV/0!</v>
      </c>
      <c r="K17" s="24">
        <f t="shared" si="5"/>
        <v>0.31329617834394907</v>
      </c>
      <c r="L17" s="23" t="e">
        <f t="shared" si="6"/>
        <v>#DIV/0!</v>
      </c>
    </row>
    <row r="18" spans="1:12" x14ac:dyDescent="0.4">
      <c r="A18" s="89" t="s">
        <v>91</v>
      </c>
      <c r="B18" s="149">
        <f>SUM(B19:B37)</f>
        <v>14494</v>
      </c>
      <c r="C18" s="149">
        <f>SUM(C19:C37)</f>
        <v>13478</v>
      </c>
      <c r="D18" s="76">
        <f t="shared" si="0"/>
        <v>1.0753821041697582</v>
      </c>
      <c r="E18" s="81">
        <f t="shared" si="1"/>
        <v>1016</v>
      </c>
      <c r="F18" s="106">
        <f>SUM(F19:F37)</f>
        <v>21240</v>
      </c>
      <c r="G18" s="106">
        <f>SUM(G19:G37)</f>
        <v>22799</v>
      </c>
      <c r="H18" s="76">
        <f t="shared" si="2"/>
        <v>0.93161980788631082</v>
      </c>
      <c r="I18" s="81">
        <f t="shared" si="3"/>
        <v>-1559</v>
      </c>
      <c r="J18" s="76">
        <f t="shared" si="4"/>
        <v>0.68239171374764596</v>
      </c>
      <c r="K18" s="76">
        <f t="shared" si="5"/>
        <v>0.59116627922277298</v>
      </c>
      <c r="L18" s="75">
        <f t="shared" si="6"/>
        <v>9.1225434524872973E-2</v>
      </c>
    </row>
    <row r="19" spans="1:12" x14ac:dyDescent="0.4">
      <c r="A19" s="26" t="s">
        <v>168</v>
      </c>
      <c r="B19" s="139">
        <f>'11月(月間)'!B19-'[7]11月動向(20)'!B18</f>
        <v>1092</v>
      </c>
      <c r="C19" s="105">
        <f>'11月(月間)'!C19-'[7]11月動向(20)'!C18</f>
        <v>930</v>
      </c>
      <c r="D19" s="70">
        <f t="shared" si="0"/>
        <v>1.1741935483870967</v>
      </c>
      <c r="E19" s="80">
        <f t="shared" si="1"/>
        <v>162</v>
      </c>
      <c r="F19" s="105">
        <f>'11月(月間)'!F19-'[7]11月動向(20)'!F18</f>
        <v>1500</v>
      </c>
      <c r="G19" s="105">
        <f>'11月(月間)'!G19-'[7]11月動向(20)'!G18</f>
        <v>1450</v>
      </c>
      <c r="H19" s="70">
        <f t="shared" si="2"/>
        <v>1.0344827586206897</v>
      </c>
      <c r="I19" s="80">
        <f t="shared" si="3"/>
        <v>50</v>
      </c>
      <c r="J19" s="70">
        <f t="shared" si="4"/>
        <v>0.72799999999999998</v>
      </c>
      <c r="K19" s="70">
        <f t="shared" si="5"/>
        <v>0.64137931034482754</v>
      </c>
      <c r="L19" s="69">
        <f t="shared" si="6"/>
        <v>8.6620689655172445E-2</v>
      </c>
    </row>
    <row r="20" spans="1:12" x14ac:dyDescent="0.4">
      <c r="A20" s="27" t="s">
        <v>215</v>
      </c>
      <c r="B20" s="139">
        <f>'11月(月間)'!B20-'[7]11月動向(20)'!B19</f>
        <v>1237</v>
      </c>
      <c r="C20" s="105">
        <f>'11月(月間)'!C20-'[7]11月動向(20)'!C19</f>
        <v>1369</v>
      </c>
      <c r="D20" s="72">
        <f t="shared" si="0"/>
        <v>0.90357925493060631</v>
      </c>
      <c r="E20" s="79">
        <f t="shared" si="1"/>
        <v>-132</v>
      </c>
      <c r="F20" s="105">
        <f>'11月(月間)'!F20-'[7]11月動向(20)'!F19</f>
        <v>1495</v>
      </c>
      <c r="G20" s="105">
        <f>'11月(月間)'!G20-'[7]11月動向(20)'!G19</f>
        <v>1500</v>
      </c>
      <c r="H20" s="72">
        <f t="shared" si="2"/>
        <v>0.9966666666666667</v>
      </c>
      <c r="I20" s="79">
        <f t="shared" si="3"/>
        <v>-5</v>
      </c>
      <c r="J20" s="72">
        <f t="shared" si="4"/>
        <v>0.82742474916387965</v>
      </c>
      <c r="K20" s="72">
        <f t="shared" si="5"/>
        <v>0.91266666666666663</v>
      </c>
      <c r="L20" s="77">
        <f t="shared" si="6"/>
        <v>-8.5241917502786979E-2</v>
      </c>
    </row>
    <row r="21" spans="1:12" x14ac:dyDescent="0.4">
      <c r="A21" s="27" t="s">
        <v>167</v>
      </c>
      <c r="B21" s="139">
        <f>'11月(月間)'!B21-'[7]11月動向(20)'!B20</f>
        <v>1178</v>
      </c>
      <c r="C21" s="105">
        <f>'11月(月間)'!C21-'[7]11月動向(20)'!C20</f>
        <v>1108</v>
      </c>
      <c r="D21" s="72">
        <f t="shared" si="0"/>
        <v>1.0631768953068592</v>
      </c>
      <c r="E21" s="79">
        <f t="shared" si="1"/>
        <v>70</v>
      </c>
      <c r="F21" s="105">
        <f>'11月(月間)'!F21-'[7]11月動向(20)'!F20</f>
        <v>1450</v>
      </c>
      <c r="G21" s="105">
        <f>'11月(月間)'!G21-'[7]11月動向(20)'!G20</f>
        <v>1450</v>
      </c>
      <c r="H21" s="72">
        <f t="shared" si="2"/>
        <v>1</v>
      </c>
      <c r="I21" s="79">
        <f t="shared" si="3"/>
        <v>0</v>
      </c>
      <c r="J21" s="72">
        <f t="shared" si="4"/>
        <v>0.8124137931034483</v>
      </c>
      <c r="K21" s="72">
        <f t="shared" si="5"/>
        <v>0.7641379310344828</v>
      </c>
      <c r="L21" s="77">
        <f t="shared" si="6"/>
        <v>4.8275862068965503E-2</v>
      </c>
    </row>
    <row r="22" spans="1:12" x14ac:dyDescent="0.4">
      <c r="A22" s="27" t="s">
        <v>166</v>
      </c>
      <c r="B22" s="139">
        <f>'11月(月間)'!B22-'[7]11月動向(20)'!B21</f>
        <v>1971</v>
      </c>
      <c r="C22" s="105">
        <f>'11月(月間)'!C22-'[7]11月動向(20)'!C21</f>
        <v>2413</v>
      </c>
      <c r="D22" s="72">
        <f t="shared" si="0"/>
        <v>0.8168255283878989</v>
      </c>
      <c r="E22" s="79">
        <f t="shared" si="1"/>
        <v>-442</v>
      </c>
      <c r="F22" s="105">
        <f>'11月(月間)'!F22-'[7]11月動向(20)'!F21</f>
        <v>2995</v>
      </c>
      <c r="G22" s="105">
        <f>'11月(月間)'!G22-'[7]11月動向(20)'!G21</f>
        <v>6099</v>
      </c>
      <c r="H22" s="72">
        <f t="shared" si="2"/>
        <v>0.4910641088703066</v>
      </c>
      <c r="I22" s="79">
        <f t="shared" si="3"/>
        <v>-3104</v>
      </c>
      <c r="J22" s="72">
        <f t="shared" si="4"/>
        <v>0.65809682804674452</v>
      </c>
      <c r="K22" s="72">
        <f t="shared" si="5"/>
        <v>0.39563862928348908</v>
      </c>
      <c r="L22" s="77">
        <f t="shared" si="6"/>
        <v>0.26245819876325543</v>
      </c>
    </row>
    <row r="23" spans="1:12" x14ac:dyDescent="0.4">
      <c r="A23" s="27" t="s">
        <v>165</v>
      </c>
      <c r="B23" s="139">
        <f>'11月(月間)'!B23-'[7]11月動向(20)'!B22</f>
        <v>1149</v>
      </c>
      <c r="C23" s="105">
        <f>'11月(月間)'!C23-'[7]11月動向(20)'!C22</f>
        <v>1194</v>
      </c>
      <c r="D23" s="67">
        <f t="shared" si="0"/>
        <v>0.96231155778894473</v>
      </c>
      <c r="E23" s="85">
        <f t="shared" si="1"/>
        <v>-45</v>
      </c>
      <c r="F23" s="105">
        <f>'11月(月間)'!F23-'[7]11月動向(20)'!F22</f>
        <v>1500</v>
      </c>
      <c r="G23" s="105">
        <f>'11月(月間)'!G23-'[7]11月動向(20)'!G22</f>
        <v>1500</v>
      </c>
      <c r="H23" s="67">
        <f t="shared" si="2"/>
        <v>1</v>
      </c>
      <c r="I23" s="85">
        <f t="shared" si="3"/>
        <v>0</v>
      </c>
      <c r="J23" s="67">
        <f t="shared" si="4"/>
        <v>0.76600000000000001</v>
      </c>
      <c r="K23" s="67">
        <f t="shared" si="5"/>
        <v>0.79600000000000004</v>
      </c>
      <c r="L23" s="66">
        <f t="shared" si="6"/>
        <v>-3.0000000000000027E-2</v>
      </c>
    </row>
    <row r="24" spans="1:12" x14ac:dyDescent="0.4">
      <c r="A24" s="33" t="s">
        <v>164</v>
      </c>
      <c r="B24" s="139">
        <f>'11月(月間)'!B24-'[7]11月動向(20)'!B23</f>
        <v>0</v>
      </c>
      <c r="C24" s="105">
        <f>'11月(月間)'!C24-'[7]11月動向(20)'!C23</f>
        <v>0</v>
      </c>
      <c r="D24" s="72" t="e">
        <f t="shared" si="0"/>
        <v>#DIV/0!</v>
      </c>
      <c r="E24" s="79">
        <f t="shared" si="1"/>
        <v>0</v>
      </c>
      <c r="F24" s="105">
        <f>'11月(月間)'!F24-'[7]11月動向(20)'!F23</f>
        <v>0</v>
      </c>
      <c r="G24" s="105">
        <f>'11月(月間)'!G24-'[7]11月動向(20)'!G23</f>
        <v>0</v>
      </c>
      <c r="H24" s="72" t="e">
        <f t="shared" si="2"/>
        <v>#DIV/0!</v>
      </c>
      <c r="I24" s="79">
        <f t="shared" si="3"/>
        <v>0</v>
      </c>
      <c r="J24" s="72" t="e">
        <f t="shared" si="4"/>
        <v>#DIV/0!</v>
      </c>
      <c r="K24" s="72" t="e">
        <f t="shared" si="5"/>
        <v>#DIV/0!</v>
      </c>
      <c r="L24" s="77" t="e">
        <f t="shared" si="6"/>
        <v>#DIV/0!</v>
      </c>
    </row>
    <row r="25" spans="1:12" x14ac:dyDescent="0.4">
      <c r="A25" s="33" t="s">
        <v>216</v>
      </c>
      <c r="B25" s="139">
        <f>'11月(月間)'!B25-'[7]11月動向(20)'!B24</f>
        <v>960</v>
      </c>
      <c r="C25" s="105">
        <f>'11月(月間)'!C25-'[7]11月動向(20)'!C24</f>
        <v>878</v>
      </c>
      <c r="D25" s="72">
        <f t="shared" si="0"/>
        <v>1.0933940774487472</v>
      </c>
      <c r="E25" s="79">
        <f t="shared" si="1"/>
        <v>82</v>
      </c>
      <c r="F25" s="105">
        <f>'11月(月間)'!F25-'[7]11月動向(20)'!F24</f>
        <v>1500</v>
      </c>
      <c r="G25" s="105">
        <f>'11月(月間)'!G25-'[7]11月動向(20)'!G24</f>
        <v>1500</v>
      </c>
      <c r="H25" s="72">
        <f t="shared" si="2"/>
        <v>1</v>
      </c>
      <c r="I25" s="79">
        <f t="shared" si="3"/>
        <v>0</v>
      </c>
      <c r="J25" s="72">
        <f t="shared" si="4"/>
        <v>0.64</v>
      </c>
      <c r="K25" s="72">
        <f t="shared" si="5"/>
        <v>0.58533333333333337</v>
      </c>
      <c r="L25" s="77">
        <f t="shared" si="6"/>
        <v>5.4666666666666641E-2</v>
      </c>
    </row>
    <row r="26" spans="1:12" x14ac:dyDescent="0.4">
      <c r="A26" s="27" t="s">
        <v>211</v>
      </c>
      <c r="B26" s="139">
        <f>'11月(月間)'!B26-'[7]11月動向(20)'!B25</f>
        <v>884</v>
      </c>
      <c r="C26" s="105">
        <f>'11月(月間)'!C26-'[7]11月動向(20)'!C25</f>
        <v>0</v>
      </c>
      <c r="D26" s="72" t="e">
        <f t="shared" si="0"/>
        <v>#DIV/0!</v>
      </c>
      <c r="E26" s="79">
        <f t="shared" si="1"/>
        <v>884</v>
      </c>
      <c r="F26" s="105">
        <f>'11月(月間)'!F26-'[7]11月動向(20)'!F25</f>
        <v>1500</v>
      </c>
      <c r="G26" s="105">
        <f>'11月(月間)'!G26-'[7]11月動向(20)'!G25</f>
        <v>0</v>
      </c>
      <c r="H26" s="72" t="e">
        <f t="shared" si="2"/>
        <v>#DIV/0!</v>
      </c>
      <c r="I26" s="79">
        <f t="shared" si="3"/>
        <v>1500</v>
      </c>
      <c r="J26" s="72">
        <f t="shared" si="4"/>
        <v>0.58933333333333338</v>
      </c>
      <c r="K26" s="72" t="e">
        <f t="shared" si="5"/>
        <v>#DIV/0!</v>
      </c>
      <c r="L26" s="77" t="e">
        <f t="shared" si="6"/>
        <v>#DIV/0!</v>
      </c>
    </row>
    <row r="27" spans="1:12" x14ac:dyDescent="0.4">
      <c r="A27" s="27" t="s">
        <v>191</v>
      </c>
      <c r="B27" s="139">
        <f>'11月(月間)'!B27-'[7]11月動向(20)'!B26</f>
        <v>0</v>
      </c>
      <c r="C27" s="105">
        <f>'11月(月間)'!C27-'[7]11月動向(20)'!C26</f>
        <v>873</v>
      </c>
      <c r="D27" s="72">
        <f t="shared" si="0"/>
        <v>0</v>
      </c>
      <c r="E27" s="79">
        <f t="shared" si="1"/>
        <v>-873</v>
      </c>
      <c r="F27" s="105">
        <f>'11月(月間)'!F27-'[7]11月動向(20)'!F26</f>
        <v>0</v>
      </c>
      <c r="G27" s="105">
        <f>'11月(月間)'!G27-'[7]11月動向(20)'!G26</f>
        <v>1500</v>
      </c>
      <c r="H27" s="72">
        <f t="shared" si="2"/>
        <v>0</v>
      </c>
      <c r="I27" s="79">
        <f t="shared" si="3"/>
        <v>-1500</v>
      </c>
      <c r="J27" s="72" t="e">
        <f t="shared" si="4"/>
        <v>#DIV/0!</v>
      </c>
      <c r="K27" s="72">
        <f t="shared" si="5"/>
        <v>0.58199999999999996</v>
      </c>
      <c r="L27" s="77" t="e">
        <f t="shared" si="6"/>
        <v>#DIV/0!</v>
      </c>
    </row>
    <row r="28" spans="1:12" x14ac:dyDescent="0.4">
      <c r="A28" s="27" t="s">
        <v>161</v>
      </c>
      <c r="B28" s="139">
        <f>'11月(月間)'!B28-'[7]11月動向(20)'!B27</f>
        <v>545</v>
      </c>
      <c r="C28" s="105">
        <f>'11月(月間)'!C28-'[7]11月動向(20)'!C27</f>
        <v>517</v>
      </c>
      <c r="D28" s="67">
        <f t="shared" si="0"/>
        <v>1.0541586073500968</v>
      </c>
      <c r="E28" s="85">
        <f t="shared" si="1"/>
        <v>28</v>
      </c>
      <c r="F28" s="105">
        <f>'11月(月間)'!F28-'[7]11月動向(20)'!F27</f>
        <v>900</v>
      </c>
      <c r="G28" s="103">
        <f>'11月(月間)'!G28-'[7]11月動向(20)'!G27</f>
        <v>1200</v>
      </c>
      <c r="H28" s="67">
        <f t="shared" si="2"/>
        <v>0.75</v>
      </c>
      <c r="I28" s="85">
        <f t="shared" si="3"/>
        <v>-300</v>
      </c>
      <c r="J28" s="67">
        <f t="shared" si="4"/>
        <v>0.60555555555555551</v>
      </c>
      <c r="K28" s="67">
        <f t="shared" si="5"/>
        <v>0.43083333333333335</v>
      </c>
      <c r="L28" s="66">
        <f t="shared" si="6"/>
        <v>0.17472222222222217</v>
      </c>
    </row>
    <row r="29" spans="1:12" x14ac:dyDescent="0.4">
      <c r="A29" s="33" t="s">
        <v>160</v>
      </c>
      <c r="B29" s="139">
        <f>'11月(月間)'!B29-'[7]11月動向(20)'!B28</f>
        <v>377</v>
      </c>
      <c r="C29" s="105">
        <f>'11月(月間)'!C29-'[7]11月動向(20)'!C28</f>
        <v>376</v>
      </c>
      <c r="D29" s="72">
        <f t="shared" si="0"/>
        <v>1.0026595744680851</v>
      </c>
      <c r="E29" s="79">
        <f t="shared" si="1"/>
        <v>1</v>
      </c>
      <c r="F29" s="105">
        <f>'11月(月間)'!F29-'[7]11月動向(20)'!F28</f>
        <v>600</v>
      </c>
      <c r="G29" s="103">
        <f>'11月(月間)'!G29-'[7]11月動向(20)'!G28</f>
        <v>600</v>
      </c>
      <c r="H29" s="72">
        <f t="shared" si="2"/>
        <v>1</v>
      </c>
      <c r="I29" s="79">
        <f t="shared" si="3"/>
        <v>0</v>
      </c>
      <c r="J29" s="72">
        <f t="shared" si="4"/>
        <v>0.6283333333333333</v>
      </c>
      <c r="K29" s="72">
        <f t="shared" si="5"/>
        <v>0.62666666666666671</v>
      </c>
      <c r="L29" s="77">
        <f t="shared" si="6"/>
        <v>1.6666666666665941E-3</v>
      </c>
    </row>
    <row r="30" spans="1:12" x14ac:dyDescent="0.4">
      <c r="A30" s="27" t="s">
        <v>159</v>
      </c>
      <c r="B30" s="139">
        <f>'11月(月間)'!B30-'[7]11月動向(20)'!B29</f>
        <v>1094</v>
      </c>
      <c r="C30" s="105">
        <f>'11月(月間)'!C30-'[7]11月動向(20)'!C29</f>
        <v>1028</v>
      </c>
      <c r="D30" s="72">
        <f t="shared" si="0"/>
        <v>1.0642023346303502</v>
      </c>
      <c r="E30" s="79">
        <f t="shared" si="1"/>
        <v>66</v>
      </c>
      <c r="F30" s="105">
        <f>'11月(月間)'!F30-'[7]11月動向(20)'!F29</f>
        <v>1500</v>
      </c>
      <c r="G30" s="103">
        <f>'11月(月間)'!G30-'[7]11月動向(20)'!G29</f>
        <v>1500</v>
      </c>
      <c r="H30" s="72">
        <f t="shared" si="2"/>
        <v>1</v>
      </c>
      <c r="I30" s="79">
        <f t="shared" si="3"/>
        <v>0</v>
      </c>
      <c r="J30" s="72">
        <f t="shared" si="4"/>
        <v>0.72933333333333328</v>
      </c>
      <c r="K30" s="72">
        <f t="shared" si="5"/>
        <v>0.68533333333333335</v>
      </c>
      <c r="L30" s="77">
        <f t="shared" si="6"/>
        <v>4.3999999999999928E-2</v>
      </c>
    </row>
    <row r="31" spans="1:12" x14ac:dyDescent="0.4">
      <c r="A31" s="33" t="s">
        <v>158</v>
      </c>
      <c r="B31" s="139">
        <f>'11月(月間)'!B31-'[7]11月動向(20)'!B30</f>
        <v>1138</v>
      </c>
      <c r="C31" s="105">
        <f>'11月(月間)'!C31-'[7]11月動向(20)'!C30</f>
        <v>902</v>
      </c>
      <c r="D31" s="67">
        <f t="shared" si="0"/>
        <v>1.2616407982261642</v>
      </c>
      <c r="E31" s="85">
        <f t="shared" si="1"/>
        <v>236</v>
      </c>
      <c r="F31" s="105">
        <f>'11月(月間)'!F31-'[7]11月動向(20)'!F30</f>
        <v>1800</v>
      </c>
      <c r="G31" s="105">
        <f>'11月(月間)'!G31-'[7]11月動向(20)'!G30</f>
        <v>1500</v>
      </c>
      <c r="H31" s="67">
        <f t="shared" si="2"/>
        <v>1.2</v>
      </c>
      <c r="I31" s="85">
        <f t="shared" si="3"/>
        <v>300</v>
      </c>
      <c r="J31" s="67">
        <f t="shared" si="4"/>
        <v>0.63222222222222224</v>
      </c>
      <c r="K31" s="67">
        <f t="shared" si="5"/>
        <v>0.60133333333333339</v>
      </c>
      <c r="L31" s="66">
        <f t="shared" si="6"/>
        <v>3.0888888888888855E-2</v>
      </c>
    </row>
    <row r="32" spans="1:12" x14ac:dyDescent="0.4">
      <c r="A32" s="33" t="s">
        <v>157</v>
      </c>
      <c r="B32" s="139">
        <f>'11月(月間)'!B32-'[7]11月動向(20)'!B31</f>
        <v>998</v>
      </c>
      <c r="C32" s="105">
        <f>'11月(月間)'!C32-'[7]11月動向(20)'!C31</f>
        <v>1167</v>
      </c>
      <c r="D32" s="67">
        <f t="shared" si="0"/>
        <v>0.8551842330762639</v>
      </c>
      <c r="E32" s="85">
        <f t="shared" si="1"/>
        <v>-169</v>
      </c>
      <c r="F32" s="105">
        <f>'11月(月間)'!F32-'[7]11月動向(20)'!F31</f>
        <v>1500</v>
      </c>
      <c r="G32" s="105">
        <f>'11月(月間)'!G32-'[7]11月動向(20)'!G31</f>
        <v>1500</v>
      </c>
      <c r="H32" s="67">
        <f t="shared" si="2"/>
        <v>1</v>
      </c>
      <c r="I32" s="85">
        <f t="shared" si="3"/>
        <v>0</v>
      </c>
      <c r="J32" s="67">
        <f t="shared" si="4"/>
        <v>0.66533333333333333</v>
      </c>
      <c r="K32" s="67">
        <f t="shared" si="5"/>
        <v>0.77800000000000002</v>
      </c>
      <c r="L32" s="66">
        <f t="shared" si="6"/>
        <v>-0.11266666666666669</v>
      </c>
    </row>
    <row r="33" spans="1:12" x14ac:dyDescent="0.4">
      <c r="A33" s="27" t="s">
        <v>156</v>
      </c>
      <c r="B33" s="139">
        <f>'11月(月間)'!B33-'[7]11月動向(20)'!B32</f>
        <v>0</v>
      </c>
      <c r="C33" s="105">
        <f>'11月(月間)'!C33-'[7]11月動向(20)'!C32</f>
        <v>0</v>
      </c>
      <c r="D33" s="72" t="e">
        <f t="shared" si="0"/>
        <v>#DIV/0!</v>
      </c>
      <c r="E33" s="79">
        <f t="shared" si="1"/>
        <v>0</v>
      </c>
      <c r="F33" s="105">
        <f>'11月(月間)'!F33-'[7]11月動向(20)'!F32</f>
        <v>0</v>
      </c>
      <c r="G33" s="105">
        <f>'11月(月間)'!G33-'[7]11月動向(20)'!G32</f>
        <v>0</v>
      </c>
      <c r="H33" s="72" t="e">
        <f t="shared" si="2"/>
        <v>#DIV/0!</v>
      </c>
      <c r="I33" s="79">
        <f t="shared" si="3"/>
        <v>0</v>
      </c>
      <c r="J33" s="72" t="e">
        <f t="shared" si="4"/>
        <v>#DIV/0!</v>
      </c>
      <c r="K33" s="72" t="e">
        <f t="shared" si="5"/>
        <v>#DIV/0!</v>
      </c>
      <c r="L33" s="77" t="e">
        <f t="shared" si="6"/>
        <v>#DIV/0!</v>
      </c>
    </row>
    <row r="34" spans="1:12" x14ac:dyDescent="0.4">
      <c r="A34" s="29" t="s">
        <v>155</v>
      </c>
      <c r="B34" s="139">
        <f>'11月(月間)'!B34-'[7]11月動向(20)'!B33</f>
        <v>790</v>
      </c>
      <c r="C34" s="105">
        <f>'11月(月間)'!C34-'[7]11月動向(20)'!C33</f>
        <v>723</v>
      </c>
      <c r="D34" s="72">
        <f t="shared" si="0"/>
        <v>1.0926694329183955</v>
      </c>
      <c r="E34" s="79">
        <f t="shared" si="1"/>
        <v>67</v>
      </c>
      <c r="F34" s="105">
        <f>'11月(月間)'!F34-'[7]11月動向(20)'!F33</f>
        <v>1500</v>
      </c>
      <c r="G34" s="105">
        <f>'11月(月間)'!G34-'[7]11月動向(20)'!G33</f>
        <v>1500</v>
      </c>
      <c r="H34" s="72">
        <f t="shared" si="2"/>
        <v>1</v>
      </c>
      <c r="I34" s="79">
        <f t="shared" si="3"/>
        <v>0</v>
      </c>
      <c r="J34" s="72">
        <f t="shared" si="4"/>
        <v>0.52666666666666662</v>
      </c>
      <c r="K34" s="72">
        <f t="shared" si="5"/>
        <v>0.48199999999999998</v>
      </c>
      <c r="L34" s="77">
        <f t="shared" si="6"/>
        <v>4.4666666666666632E-2</v>
      </c>
    </row>
    <row r="35" spans="1:12" x14ac:dyDescent="0.4">
      <c r="A35" s="33" t="s">
        <v>210</v>
      </c>
      <c r="B35" s="139">
        <f>'11月(月間)'!B35-'[7]11月動向(20)'!B34</f>
        <v>1081</v>
      </c>
      <c r="C35" s="105">
        <f>'11月(月間)'!C35-'[7]11月動向(20)'!C34</f>
        <v>0</v>
      </c>
      <c r="D35" s="72" t="e">
        <f t="shared" si="0"/>
        <v>#DIV/0!</v>
      </c>
      <c r="E35" s="79">
        <f t="shared" si="1"/>
        <v>1081</v>
      </c>
      <c r="F35" s="105">
        <f>'11月(月間)'!F35-'[7]11月動向(20)'!F34</f>
        <v>1500</v>
      </c>
      <c r="G35" s="105">
        <f>'11月(月間)'!G35-'[7]11月動向(20)'!G34</f>
        <v>0</v>
      </c>
      <c r="H35" s="72" t="e">
        <f t="shared" si="2"/>
        <v>#DIV/0!</v>
      </c>
      <c r="I35" s="79">
        <f t="shared" si="3"/>
        <v>1500</v>
      </c>
      <c r="J35" s="72">
        <f t="shared" si="4"/>
        <v>0.72066666666666668</v>
      </c>
      <c r="K35" s="72" t="e">
        <f t="shared" si="5"/>
        <v>#DIV/0!</v>
      </c>
      <c r="L35" s="77" t="e">
        <f t="shared" si="6"/>
        <v>#DIV/0!</v>
      </c>
    </row>
    <row r="36" spans="1:12" s="16" customFormat="1" x14ac:dyDescent="0.4">
      <c r="A36" s="27" t="s">
        <v>234</v>
      </c>
      <c r="B36" s="139">
        <f>'11月(月間)'!B36-'[7]11月動向(20)'!B35</f>
        <v>0</v>
      </c>
      <c r="C36" s="105">
        <f>'11月(月間)'!C36-'[7]11月動向(20)'!C35</f>
        <v>0</v>
      </c>
      <c r="D36" s="24" t="e">
        <f t="shared" si="0"/>
        <v>#DIV/0!</v>
      </c>
      <c r="E36" s="25">
        <f t="shared" si="1"/>
        <v>0</v>
      </c>
      <c r="F36" s="105">
        <f>'11月(月間)'!F36-'[7]11月動向(20)'!F35</f>
        <v>0</v>
      </c>
      <c r="G36" s="105">
        <f>'11月(月間)'!G36-'[7]11月動向(20)'!G35</f>
        <v>0</v>
      </c>
      <c r="H36" s="24" t="e">
        <f t="shared" si="2"/>
        <v>#DIV/0!</v>
      </c>
      <c r="I36" s="25">
        <f t="shared" si="3"/>
        <v>0</v>
      </c>
      <c r="J36" s="24" t="e">
        <f t="shared" si="4"/>
        <v>#DIV/0!</v>
      </c>
      <c r="K36" s="24" t="e">
        <f t="shared" si="5"/>
        <v>#DIV/0!</v>
      </c>
      <c r="L36" s="23" t="e">
        <f t="shared" si="6"/>
        <v>#DIV/0!</v>
      </c>
    </row>
    <row r="37" spans="1:12" s="16" customFormat="1" x14ac:dyDescent="0.4">
      <c r="A37" s="22" t="s">
        <v>233</v>
      </c>
      <c r="B37" s="139">
        <f>'11月(月間)'!B37-'[7]11月動向(20)'!B36</f>
        <v>0</v>
      </c>
      <c r="C37" s="105">
        <f>'11月(月間)'!C37-'[7]11月動向(20)'!C36</f>
        <v>0</v>
      </c>
      <c r="D37" s="20" t="e">
        <f t="shared" si="0"/>
        <v>#DIV/0!</v>
      </c>
      <c r="E37" s="21">
        <f t="shared" si="1"/>
        <v>0</v>
      </c>
      <c r="F37" s="105">
        <f>'11月(月間)'!F37-'[7]11月動向(20)'!F36</f>
        <v>0</v>
      </c>
      <c r="G37" s="105">
        <f>'11月(月間)'!G37-'[7]11月動向(20)'!G36</f>
        <v>0</v>
      </c>
      <c r="H37" s="24" t="e">
        <f t="shared" si="2"/>
        <v>#DIV/0!</v>
      </c>
      <c r="I37" s="25">
        <f t="shared" si="3"/>
        <v>0</v>
      </c>
      <c r="J37" s="24" t="e">
        <f t="shared" si="4"/>
        <v>#DIV/0!</v>
      </c>
      <c r="K37" s="24" t="e">
        <f t="shared" si="5"/>
        <v>#DIV/0!</v>
      </c>
      <c r="L37" s="23" t="e">
        <f t="shared" si="6"/>
        <v>#DIV/0!</v>
      </c>
    </row>
    <row r="38" spans="1:12" x14ac:dyDescent="0.4">
      <c r="A38" s="89" t="s">
        <v>90</v>
      </c>
      <c r="B38" s="149">
        <f>SUM(B39:B40)</f>
        <v>654</v>
      </c>
      <c r="C38" s="106">
        <f>SUM(C39:C40)</f>
        <v>498</v>
      </c>
      <c r="D38" s="76">
        <f t="shared" ref="D38:D62" si="7">+B38/C38</f>
        <v>1.3132530120481927</v>
      </c>
      <c r="E38" s="81">
        <f t="shared" ref="E38:E62" si="8">+B38-C38</f>
        <v>156</v>
      </c>
      <c r="F38" s="106">
        <f>SUM(F39:F40)</f>
        <v>857</v>
      </c>
      <c r="G38" s="106">
        <f>SUM(G39:G40)</f>
        <v>702</v>
      </c>
      <c r="H38" s="76">
        <f t="shared" ref="H38:H62" si="9">+F38/G38</f>
        <v>1.2207977207977208</v>
      </c>
      <c r="I38" s="81">
        <f t="shared" ref="I38:I62" si="10">+F38-G38</f>
        <v>155</v>
      </c>
      <c r="J38" s="76">
        <f t="shared" ref="J38:J62" si="11">+B38/F38</f>
        <v>0.76312718786464406</v>
      </c>
      <c r="K38" s="76">
        <f t="shared" ref="K38:K62" si="12">+C38/G38</f>
        <v>0.70940170940170943</v>
      </c>
      <c r="L38" s="75">
        <f t="shared" ref="L38:L62" si="13">+J38-K38</f>
        <v>5.3725478462934628E-2</v>
      </c>
    </row>
    <row r="39" spans="1:12" x14ac:dyDescent="0.4">
      <c r="A39" s="26" t="s">
        <v>154</v>
      </c>
      <c r="B39" s="139">
        <f>'11月(月間)'!B39-'[7]11月動向(20)'!B38</f>
        <v>336</v>
      </c>
      <c r="C39" s="105">
        <f>'11月(月間)'!C39-'[7]11月動向(20)'!C38</f>
        <v>249</v>
      </c>
      <c r="D39" s="70">
        <f t="shared" si="7"/>
        <v>1.3493975903614457</v>
      </c>
      <c r="E39" s="80">
        <f t="shared" si="8"/>
        <v>87</v>
      </c>
      <c r="F39" s="105">
        <f>'11月(月間)'!F39-'[7]11月動向(20)'!F38</f>
        <v>467</v>
      </c>
      <c r="G39" s="105">
        <f>'11月(月間)'!G39-'[7]11月動向(20)'!G38</f>
        <v>312</v>
      </c>
      <c r="H39" s="70">
        <f t="shared" si="9"/>
        <v>1.4967948717948718</v>
      </c>
      <c r="I39" s="80">
        <f t="shared" si="10"/>
        <v>155</v>
      </c>
      <c r="J39" s="70">
        <f t="shared" si="11"/>
        <v>0.71948608137044967</v>
      </c>
      <c r="K39" s="70">
        <f t="shared" si="12"/>
        <v>0.79807692307692313</v>
      </c>
      <c r="L39" s="69">
        <f t="shared" si="13"/>
        <v>-7.8590841706473458E-2</v>
      </c>
    </row>
    <row r="40" spans="1:12" x14ac:dyDescent="0.4">
      <c r="A40" s="27" t="s">
        <v>153</v>
      </c>
      <c r="B40" s="139">
        <f>'11月(月間)'!B40-'[7]11月動向(20)'!B39</f>
        <v>318</v>
      </c>
      <c r="C40" s="105">
        <f>'11月(月間)'!C40-'[7]11月動向(20)'!C39</f>
        <v>249</v>
      </c>
      <c r="D40" s="72">
        <f t="shared" si="7"/>
        <v>1.2771084337349397</v>
      </c>
      <c r="E40" s="79">
        <f t="shared" si="8"/>
        <v>69</v>
      </c>
      <c r="F40" s="105">
        <f>'11月(月間)'!F40-'[7]11月動向(20)'!F39</f>
        <v>390</v>
      </c>
      <c r="G40" s="105">
        <f>'11月(月間)'!G40-'[7]11月動向(20)'!G39</f>
        <v>390</v>
      </c>
      <c r="H40" s="72">
        <f t="shared" si="9"/>
        <v>1</v>
      </c>
      <c r="I40" s="79">
        <f t="shared" si="10"/>
        <v>0</v>
      </c>
      <c r="J40" s="72">
        <f t="shared" si="11"/>
        <v>0.81538461538461537</v>
      </c>
      <c r="K40" s="72">
        <f t="shared" si="12"/>
        <v>0.63846153846153841</v>
      </c>
      <c r="L40" s="77">
        <f t="shared" si="13"/>
        <v>0.17692307692307696</v>
      </c>
    </row>
    <row r="41" spans="1:12" s="46" customFormat="1" x14ac:dyDescent="0.4">
      <c r="A41" s="55" t="s">
        <v>96</v>
      </c>
      <c r="B41" s="148">
        <f>SUM(B42:B62)</f>
        <v>87520</v>
      </c>
      <c r="C41" s="100">
        <f>SUM(C42:C62)</f>
        <v>79377</v>
      </c>
      <c r="D41" s="64">
        <f t="shared" si="7"/>
        <v>1.1025863915239931</v>
      </c>
      <c r="E41" s="147">
        <f t="shared" si="8"/>
        <v>8143</v>
      </c>
      <c r="F41" s="148">
        <f>SUM(F42:F62)</f>
        <v>122638</v>
      </c>
      <c r="G41" s="100">
        <f>SUM(G42:G62)</f>
        <v>123358</v>
      </c>
      <c r="H41" s="64">
        <f t="shared" si="9"/>
        <v>0.99416332949626296</v>
      </c>
      <c r="I41" s="147">
        <f t="shared" si="10"/>
        <v>-720</v>
      </c>
      <c r="J41" s="64">
        <f t="shared" si="11"/>
        <v>0.71364503661181689</v>
      </c>
      <c r="K41" s="64">
        <f t="shared" si="12"/>
        <v>0.64346860357658198</v>
      </c>
      <c r="L41" s="78">
        <f t="shared" si="13"/>
        <v>7.0176433035234909E-2</v>
      </c>
    </row>
    <row r="42" spans="1:12" x14ac:dyDescent="0.4">
      <c r="A42" s="27" t="s">
        <v>83</v>
      </c>
      <c r="B42" s="146">
        <f>'11月(月間)'!B42-'[7]11月動向(20)'!B41</f>
        <v>34225</v>
      </c>
      <c r="C42" s="104">
        <f>'11月(月間)'!C42-'[7]11月動向(20)'!C41</f>
        <v>31154</v>
      </c>
      <c r="D42" s="86">
        <f t="shared" si="7"/>
        <v>1.0985748218527316</v>
      </c>
      <c r="E42" s="85">
        <f t="shared" si="8"/>
        <v>3071</v>
      </c>
      <c r="F42" s="145">
        <f>'11月(月間)'!F42-'[7]11月動向(20)'!F41</f>
        <v>44415</v>
      </c>
      <c r="G42" s="145">
        <f>'11月(月間)'!G42-'[7]11月動向(20)'!G41</f>
        <v>44889</v>
      </c>
      <c r="H42" s="67">
        <f t="shared" si="9"/>
        <v>0.98944062019648471</v>
      </c>
      <c r="I42" s="79">
        <f t="shared" si="10"/>
        <v>-474</v>
      </c>
      <c r="J42" s="72">
        <f t="shared" si="11"/>
        <v>0.77057300461555778</v>
      </c>
      <c r="K42" s="72">
        <f t="shared" si="12"/>
        <v>0.69402303459644898</v>
      </c>
      <c r="L42" s="77">
        <f t="shared" si="13"/>
        <v>7.6549970019108793E-2</v>
      </c>
    </row>
    <row r="43" spans="1:12" x14ac:dyDescent="0.4">
      <c r="A43" s="27" t="s">
        <v>176</v>
      </c>
      <c r="B43" s="135">
        <f>'11月(月間)'!B43-'[7]11月動向(20)'!B42</f>
        <v>1282</v>
      </c>
      <c r="C43" s="101">
        <f>'11月(月間)'!C43-'[7]11月動向(20)'!C42</f>
        <v>787</v>
      </c>
      <c r="D43" s="70">
        <f t="shared" si="7"/>
        <v>1.6289707750952986</v>
      </c>
      <c r="E43" s="85">
        <f t="shared" si="8"/>
        <v>495</v>
      </c>
      <c r="F43" s="135">
        <f>'11月(月間)'!F43-'[7]11月動向(20)'!F42</f>
        <v>2223</v>
      </c>
      <c r="G43" s="135">
        <f>'11月(月間)'!G43-'[7]11月動向(20)'!G42</f>
        <v>1299</v>
      </c>
      <c r="H43" s="67">
        <f t="shared" si="9"/>
        <v>1.7113163972286374</v>
      </c>
      <c r="I43" s="79">
        <f t="shared" si="10"/>
        <v>924</v>
      </c>
      <c r="J43" s="72">
        <f t="shared" si="11"/>
        <v>0.57669815564552407</v>
      </c>
      <c r="K43" s="72">
        <f t="shared" si="12"/>
        <v>0.60585065434949958</v>
      </c>
      <c r="L43" s="77">
        <f t="shared" si="13"/>
        <v>-2.9152498703975516E-2</v>
      </c>
    </row>
    <row r="44" spans="1:12" x14ac:dyDescent="0.4">
      <c r="A44" s="27" t="s">
        <v>151</v>
      </c>
      <c r="B44" s="135">
        <f>'11月(月間)'!B44-'[7]11月動向(20)'!B43</f>
        <v>2435</v>
      </c>
      <c r="C44" s="101">
        <f>'11月(月間)'!C44-'[7]11月動向(20)'!C43</f>
        <v>3374</v>
      </c>
      <c r="D44" s="70">
        <f t="shared" si="7"/>
        <v>0.72169531713100177</v>
      </c>
      <c r="E44" s="85">
        <f t="shared" si="8"/>
        <v>-939</v>
      </c>
      <c r="F44" s="135">
        <f>'11月(月間)'!F44-'[7]11月動向(20)'!F43</f>
        <v>4150</v>
      </c>
      <c r="G44" s="135">
        <f>'11月(月間)'!G44-'[7]11月動向(20)'!G43</f>
        <v>5240</v>
      </c>
      <c r="H44" s="67">
        <f t="shared" si="9"/>
        <v>0.7919847328244275</v>
      </c>
      <c r="I44" s="79">
        <f t="shared" si="10"/>
        <v>-1090</v>
      </c>
      <c r="J44" s="72">
        <f t="shared" si="11"/>
        <v>0.58674698795180724</v>
      </c>
      <c r="K44" s="72">
        <f t="shared" si="12"/>
        <v>0.64389312977099233</v>
      </c>
      <c r="L44" s="77">
        <f t="shared" si="13"/>
        <v>-5.7146141819185092E-2</v>
      </c>
    </row>
    <row r="45" spans="1:12" x14ac:dyDescent="0.4">
      <c r="A45" s="33" t="s">
        <v>215</v>
      </c>
      <c r="B45" s="135">
        <f>'11月(月間)'!B45-'[7]11月動向(20)'!B44</f>
        <v>8409</v>
      </c>
      <c r="C45" s="101">
        <f>'11月(月間)'!C45-'[7]11月動向(20)'!C44</f>
        <v>8104</v>
      </c>
      <c r="D45" s="70">
        <f t="shared" si="7"/>
        <v>1.0376357354392893</v>
      </c>
      <c r="E45" s="85">
        <f t="shared" si="8"/>
        <v>305</v>
      </c>
      <c r="F45" s="137">
        <f>'11月(月間)'!F45-'[7]11月動向(20)'!F44</f>
        <v>12570</v>
      </c>
      <c r="G45" s="137">
        <f>'11月(月間)'!G45-'[7]11月動向(20)'!G44</f>
        <v>13500</v>
      </c>
      <c r="H45" s="67">
        <f t="shared" si="9"/>
        <v>0.93111111111111111</v>
      </c>
      <c r="I45" s="79">
        <f t="shared" si="10"/>
        <v>-930</v>
      </c>
      <c r="J45" s="72">
        <f t="shared" si="11"/>
        <v>0.66897374701670642</v>
      </c>
      <c r="K45" s="72">
        <f t="shared" si="12"/>
        <v>0.60029629629629633</v>
      </c>
      <c r="L45" s="77">
        <f t="shared" si="13"/>
        <v>6.8677450720410094E-2</v>
      </c>
    </row>
    <row r="46" spans="1:12" x14ac:dyDescent="0.4">
      <c r="A46" s="33" t="s">
        <v>149</v>
      </c>
      <c r="B46" s="137">
        <f>'11月(月間)'!B46-'[7]11月動向(20)'!B45</f>
        <v>4405</v>
      </c>
      <c r="C46" s="136">
        <f>'11月(月間)'!C46-'[7]11月動向(20)'!C45</f>
        <v>2957</v>
      </c>
      <c r="D46" s="70">
        <f t="shared" si="7"/>
        <v>1.4896854920527562</v>
      </c>
      <c r="E46" s="85">
        <f t="shared" si="8"/>
        <v>1448</v>
      </c>
      <c r="F46" s="144">
        <f>'11月(月間)'!F46-'[7]11月動向(20)'!F45</f>
        <v>7240</v>
      </c>
      <c r="G46" s="144">
        <f>'11月(月間)'!G46-'[7]11月動向(20)'!G45</f>
        <v>6940</v>
      </c>
      <c r="H46" s="67">
        <f t="shared" si="9"/>
        <v>1.043227665706052</v>
      </c>
      <c r="I46" s="79">
        <f t="shared" si="10"/>
        <v>300</v>
      </c>
      <c r="J46" s="72">
        <f t="shared" si="11"/>
        <v>0.60842541436464093</v>
      </c>
      <c r="K46" s="72">
        <f t="shared" si="12"/>
        <v>0.42608069164265128</v>
      </c>
      <c r="L46" s="77">
        <f t="shared" si="13"/>
        <v>0.18234472272198965</v>
      </c>
    </row>
    <row r="47" spans="1:12" x14ac:dyDescent="0.4">
      <c r="A47" s="27" t="s">
        <v>81</v>
      </c>
      <c r="B47" s="135">
        <f>'11月(月間)'!B47-'[7]11月動向(20)'!B46</f>
        <v>13979</v>
      </c>
      <c r="C47" s="101">
        <f>'11月(月間)'!C47-'[7]11月動向(20)'!C46</f>
        <v>13135</v>
      </c>
      <c r="D47" s="70">
        <f t="shared" si="7"/>
        <v>1.0642558051008755</v>
      </c>
      <c r="E47" s="85">
        <f t="shared" si="8"/>
        <v>844</v>
      </c>
      <c r="F47" s="135">
        <f>'11月(月間)'!F47-'[7]11月動向(20)'!F46</f>
        <v>20690</v>
      </c>
      <c r="G47" s="135">
        <f>'11月(月間)'!G47-'[7]11月動向(20)'!G46</f>
        <v>19179</v>
      </c>
      <c r="H47" s="67">
        <f t="shared" si="9"/>
        <v>1.0787840867615621</v>
      </c>
      <c r="I47" s="79">
        <f t="shared" si="10"/>
        <v>1511</v>
      </c>
      <c r="J47" s="72">
        <f t="shared" si="11"/>
        <v>0.67564040599323349</v>
      </c>
      <c r="K47" s="72">
        <f t="shared" si="12"/>
        <v>0.68486365295375151</v>
      </c>
      <c r="L47" s="77">
        <f t="shared" si="13"/>
        <v>-9.2232469605180167E-3</v>
      </c>
    </row>
    <row r="48" spans="1:12" x14ac:dyDescent="0.4">
      <c r="A48" s="27" t="s">
        <v>82</v>
      </c>
      <c r="B48" s="137">
        <f>'11月(月間)'!B48-'[7]11月動向(20)'!B47</f>
        <v>8916</v>
      </c>
      <c r="C48" s="136">
        <f>'11月(月間)'!C48-'[7]11月動向(20)'!C47</f>
        <v>7321</v>
      </c>
      <c r="D48" s="74">
        <f t="shared" si="7"/>
        <v>1.2178664116923918</v>
      </c>
      <c r="E48" s="85">
        <f t="shared" si="8"/>
        <v>1595</v>
      </c>
      <c r="F48" s="135">
        <f>'11月(月間)'!F48-'[7]11月動向(20)'!F47</f>
        <v>11724</v>
      </c>
      <c r="G48" s="135">
        <f>'11月(月間)'!G48-'[7]11月動向(20)'!G47</f>
        <v>11160</v>
      </c>
      <c r="H48" s="67">
        <f t="shared" si="9"/>
        <v>1.0505376344086022</v>
      </c>
      <c r="I48" s="79">
        <f t="shared" si="10"/>
        <v>564</v>
      </c>
      <c r="J48" s="72">
        <f t="shared" si="11"/>
        <v>0.76049129989764586</v>
      </c>
      <c r="K48" s="72">
        <f t="shared" si="12"/>
        <v>0.65600358422939065</v>
      </c>
      <c r="L48" s="77">
        <f t="shared" si="13"/>
        <v>0.10448771566825521</v>
      </c>
    </row>
    <row r="49" spans="1:12" x14ac:dyDescent="0.4">
      <c r="A49" s="27" t="s">
        <v>80</v>
      </c>
      <c r="B49" s="135">
        <f>'11月(月間)'!B49-'[7]11月動向(20)'!B48</f>
        <v>2521</v>
      </c>
      <c r="C49" s="101">
        <f>'11月(月間)'!C49-'[7]11月動向(20)'!C48</f>
        <v>2201</v>
      </c>
      <c r="D49" s="72">
        <f t="shared" si="7"/>
        <v>1.145388459791004</v>
      </c>
      <c r="E49" s="85">
        <f t="shared" si="8"/>
        <v>320</v>
      </c>
      <c r="F49" s="139">
        <f>'11月(月間)'!F49-'[7]11月動向(20)'!F48</f>
        <v>2789</v>
      </c>
      <c r="G49" s="139">
        <f>'11月(月間)'!G49-'[7]11月動向(20)'!G48</f>
        <v>2790</v>
      </c>
      <c r="H49" s="67">
        <f t="shared" si="9"/>
        <v>0.99964157706093193</v>
      </c>
      <c r="I49" s="79">
        <f t="shared" si="10"/>
        <v>-1</v>
      </c>
      <c r="J49" s="72">
        <f t="shared" si="11"/>
        <v>0.9039082108282539</v>
      </c>
      <c r="K49" s="72">
        <f t="shared" si="12"/>
        <v>0.78888888888888886</v>
      </c>
      <c r="L49" s="77">
        <f t="shared" si="13"/>
        <v>0.11501932193936504</v>
      </c>
    </row>
    <row r="50" spans="1:12" x14ac:dyDescent="0.4">
      <c r="A50" s="27" t="s">
        <v>148</v>
      </c>
      <c r="B50" s="137">
        <f>'11月(月間)'!B50-'[7]11月動向(20)'!B49</f>
        <v>1256</v>
      </c>
      <c r="C50" s="136">
        <f>'11月(月間)'!C50-'[7]11月動向(20)'!C49</f>
        <v>1043</v>
      </c>
      <c r="D50" s="70">
        <f t="shared" si="7"/>
        <v>1.2042186001917545</v>
      </c>
      <c r="E50" s="85">
        <f t="shared" si="8"/>
        <v>213</v>
      </c>
      <c r="F50" s="137">
        <f>'11月(月間)'!F50-'[7]11月動向(20)'!F49</f>
        <v>1660</v>
      </c>
      <c r="G50" s="135">
        <f>'11月(月間)'!G50-'[7]11月動向(20)'!G49</f>
        <v>1540</v>
      </c>
      <c r="H50" s="67">
        <f t="shared" si="9"/>
        <v>1.0779220779220779</v>
      </c>
      <c r="I50" s="79">
        <f t="shared" si="10"/>
        <v>120</v>
      </c>
      <c r="J50" s="72">
        <f t="shared" si="11"/>
        <v>0.75662650602409642</v>
      </c>
      <c r="K50" s="72">
        <f t="shared" si="12"/>
        <v>0.67727272727272725</v>
      </c>
      <c r="L50" s="77">
        <f t="shared" si="13"/>
        <v>7.9353778751369175E-2</v>
      </c>
    </row>
    <row r="51" spans="1:12" x14ac:dyDescent="0.4">
      <c r="A51" s="27" t="s">
        <v>79</v>
      </c>
      <c r="B51" s="135">
        <f>'11月(月間)'!B51-'[7]11月動向(20)'!B50</f>
        <v>2161</v>
      </c>
      <c r="C51" s="101">
        <f>'11月(月間)'!C51-'[7]11月動向(20)'!C50</f>
        <v>1691</v>
      </c>
      <c r="D51" s="70">
        <f t="shared" si="7"/>
        <v>1.2779420461265523</v>
      </c>
      <c r="E51" s="85">
        <f t="shared" si="8"/>
        <v>470</v>
      </c>
      <c r="F51" s="135">
        <f>'11月(月間)'!F51-'[7]11月動向(20)'!F50</f>
        <v>2790</v>
      </c>
      <c r="G51" s="135">
        <f>'11月(月間)'!G51-'[7]11月動向(20)'!G50</f>
        <v>2790</v>
      </c>
      <c r="H51" s="67">
        <f t="shared" si="9"/>
        <v>1</v>
      </c>
      <c r="I51" s="79">
        <f t="shared" si="10"/>
        <v>0</v>
      </c>
      <c r="J51" s="72">
        <f t="shared" si="11"/>
        <v>0.77455197132616482</v>
      </c>
      <c r="K51" s="72">
        <f t="shared" si="12"/>
        <v>0.60609318996415773</v>
      </c>
      <c r="L51" s="77">
        <f t="shared" si="13"/>
        <v>0.16845878136200709</v>
      </c>
    </row>
    <row r="52" spans="1:12" x14ac:dyDescent="0.4">
      <c r="A52" s="33" t="s">
        <v>78</v>
      </c>
      <c r="B52" s="137">
        <f>'11月(月間)'!B52-'[7]11月動向(20)'!B51</f>
        <v>1634</v>
      </c>
      <c r="C52" s="136">
        <f>'11月(月間)'!C52-'[7]11月動向(20)'!C51</f>
        <v>1797</v>
      </c>
      <c r="D52" s="70">
        <f t="shared" si="7"/>
        <v>0.90929326655537002</v>
      </c>
      <c r="E52" s="85">
        <f t="shared" si="8"/>
        <v>-163</v>
      </c>
      <c r="F52" s="135">
        <f>'11月(月間)'!F52-'[7]11月動向(20)'!F51</f>
        <v>2790</v>
      </c>
      <c r="G52" s="135">
        <f>'11月(月間)'!G52-'[7]11月動向(20)'!G51</f>
        <v>2790</v>
      </c>
      <c r="H52" s="67">
        <f t="shared" si="9"/>
        <v>1</v>
      </c>
      <c r="I52" s="79">
        <f t="shared" si="10"/>
        <v>0</v>
      </c>
      <c r="J52" s="72">
        <f t="shared" si="11"/>
        <v>0.58566308243727594</v>
      </c>
      <c r="K52" s="67">
        <f t="shared" si="12"/>
        <v>0.6440860215053763</v>
      </c>
      <c r="L52" s="66">
        <f t="shared" si="13"/>
        <v>-5.8422939068100366E-2</v>
      </c>
    </row>
    <row r="53" spans="1:12" x14ac:dyDescent="0.4">
      <c r="A53" s="27" t="s">
        <v>95</v>
      </c>
      <c r="B53" s="135">
        <f>'11月(月間)'!B53-'[7]11月動向(20)'!B52</f>
        <v>0</v>
      </c>
      <c r="C53" s="101">
        <f>'11月(月間)'!C53-'[7]11月動向(20)'!C52</f>
        <v>683</v>
      </c>
      <c r="D53" s="70">
        <f t="shared" si="7"/>
        <v>0</v>
      </c>
      <c r="E53" s="79">
        <f t="shared" si="8"/>
        <v>-683</v>
      </c>
      <c r="F53" s="139">
        <f>'11月(月間)'!F53-'[7]11月動向(20)'!F52</f>
        <v>0</v>
      </c>
      <c r="G53" s="139">
        <f>'11月(月間)'!G53-'[7]11月動向(20)'!G52</f>
        <v>1660</v>
      </c>
      <c r="H53" s="67">
        <f t="shared" si="9"/>
        <v>0</v>
      </c>
      <c r="I53" s="79">
        <f t="shared" si="10"/>
        <v>-1660</v>
      </c>
      <c r="J53" s="72" t="e">
        <f t="shared" si="11"/>
        <v>#DIV/0!</v>
      </c>
      <c r="K53" s="72">
        <f t="shared" si="12"/>
        <v>0.41144578313253011</v>
      </c>
      <c r="L53" s="77" t="e">
        <f t="shared" si="13"/>
        <v>#DIV/0!</v>
      </c>
    </row>
    <row r="54" spans="1:12" x14ac:dyDescent="0.4">
      <c r="A54" s="27" t="s">
        <v>94</v>
      </c>
      <c r="B54" s="137">
        <f>'11月(月間)'!B54-'[7]11月動向(20)'!B53</f>
        <v>1480</v>
      </c>
      <c r="C54" s="136">
        <f>'11月(月間)'!C54-'[7]11月動向(20)'!C53</f>
        <v>1290</v>
      </c>
      <c r="D54" s="70">
        <f t="shared" si="7"/>
        <v>1.1472868217054264</v>
      </c>
      <c r="E54" s="79">
        <f t="shared" si="8"/>
        <v>190</v>
      </c>
      <c r="F54" s="137">
        <f>'11月(月間)'!F54-'[7]11月動向(20)'!F53</f>
        <v>2790</v>
      </c>
      <c r="G54" s="137">
        <f>'11月(月間)'!G54-'[7]11月動向(20)'!G53</f>
        <v>2790</v>
      </c>
      <c r="H54" s="72">
        <f t="shared" si="9"/>
        <v>1</v>
      </c>
      <c r="I54" s="79">
        <f t="shared" si="10"/>
        <v>0</v>
      </c>
      <c r="J54" s="72">
        <f t="shared" si="11"/>
        <v>0.53046594982078854</v>
      </c>
      <c r="K54" s="72">
        <f t="shared" si="12"/>
        <v>0.46236559139784944</v>
      </c>
      <c r="L54" s="77">
        <f t="shared" si="13"/>
        <v>6.81003584229391E-2</v>
      </c>
    </row>
    <row r="55" spans="1:12" x14ac:dyDescent="0.4">
      <c r="A55" s="27" t="s">
        <v>75</v>
      </c>
      <c r="B55" s="135">
        <f>'11月(月間)'!B55-'[7]11月動向(20)'!B54</f>
        <v>2933</v>
      </c>
      <c r="C55" s="101">
        <f>'11月(月間)'!C55-'[7]11月動向(20)'!C54</f>
        <v>2319</v>
      </c>
      <c r="D55" s="70">
        <f t="shared" si="7"/>
        <v>1.2647692971108235</v>
      </c>
      <c r="E55" s="79">
        <f t="shared" si="8"/>
        <v>614</v>
      </c>
      <c r="F55" s="135">
        <f>'11月(月間)'!F55-'[7]11月動向(20)'!F54</f>
        <v>3787</v>
      </c>
      <c r="G55" s="135">
        <f>'11月(月間)'!G55-'[7]11月動向(20)'!G54</f>
        <v>3871</v>
      </c>
      <c r="H55" s="72">
        <f t="shared" si="9"/>
        <v>0.97830018083182635</v>
      </c>
      <c r="I55" s="79">
        <f t="shared" si="10"/>
        <v>-84</v>
      </c>
      <c r="J55" s="72">
        <f t="shared" si="11"/>
        <v>0.77449168207024033</v>
      </c>
      <c r="K55" s="72">
        <f t="shared" si="12"/>
        <v>0.59907000774993546</v>
      </c>
      <c r="L55" s="77">
        <f t="shared" si="13"/>
        <v>0.17542167432030487</v>
      </c>
    </row>
    <row r="56" spans="1:12" x14ac:dyDescent="0.4">
      <c r="A56" s="27" t="s">
        <v>77</v>
      </c>
      <c r="B56" s="137">
        <f>'11月(月間)'!B56-'[7]11月動向(20)'!B55</f>
        <v>847</v>
      </c>
      <c r="C56" s="136">
        <f>'11月(月間)'!C56-'[7]11月動向(20)'!C55</f>
        <v>718</v>
      </c>
      <c r="D56" s="70">
        <f t="shared" si="7"/>
        <v>1.1796657381615598</v>
      </c>
      <c r="E56" s="79">
        <f t="shared" si="8"/>
        <v>129</v>
      </c>
      <c r="F56" s="135">
        <f>'11月(月間)'!F56-'[7]11月動向(20)'!F55</f>
        <v>1360</v>
      </c>
      <c r="G56" s="135">
        <f>'11月(月間)'!G56-'[7]11月動向(20)'!G55</f>
        <v>1260</v>
      </c>
      <c r="H56" s="72">
        <f t="shared" si="9"/>
        <v>1.0793650793650793</v>
      </c>
      <c r="I56" s="79">
        <f t="shared" si="10"/>
        <v>100</v>
      </c>
      <c r="J56" s="72">
        <f t="shared" si="11"/>
        <v>0.62279411764705883</v>
      </c>
      <c r="K56" s="72">
        <f t="shared" si="12"/>
        <v>0.56984126984126982</v>
      </c>
      <c r="L56" s="77">
        <f t="shared" si="13"/>
        <v>5.2952847805789016E-2</v>
      </c>
    </row>
    <row r="57" spans="1:12" x14ac:dyDescent="0.4">
      <c r="A57" s="27" t="s">
        <v>76</v>
      </c>
      <c r="B57" s="135">
        <f>'11月(月間)'!B57-'[7]11月動向(20)'!B56</f>
        <v>1037</v>
      </c>
      <c r="C57" s="101">
        <f>'11月(月間)'!C57-'[7]11月動向(20)'!C56</f>
        <v>803</v>
      </c>
      <c r="D57" s="70">
        <f t="shared" si="7"/>
        <v>1.2914072229140723</v>
      </c>
      <c r="E57" s="79">
        <f t="shared" si="8"/>
        <v>234</v>
      </c>
      <c r="F57" s="137">
        <f>'11月(月間)'!F57-'[7]11月動向(20)'!F56</f>
        <v>1660</v>
      </c>
      <c r="G57" s="137">
        <f>'11月(月間)'!G57-'[7]11月動向(20)'!G56</f>
        <v>1660</v>
      </c>
      <c r="H57" s="72">
        <f t="shared" si="9"/>
        <v>1</v>
      </c>
      <c r="I57" s="79">
        <f t="shared" si="10"/>
        <v>0</v>
      </c>
      <c r="J57" s="72">
        <f t="shared" si="11"/>
        <v>0.62469879518072291</v>
      </c>
      <c r="K57" s="72">
        <f t="shared" si="12"/>
        <v>0.48373493975903614</v>
      </c>
      <c r="L57" s="77">
        <f t="shared" si="13"/>
        <v>0.14096385542168677</v>
      </c>
    </row>
    <row r="58" spans="1:12" x14ac:dyDescent="0.4">
      <c r="A58" s="27" t="s">
        <v>146</v>
      </c>
      <c r="B58" s="137">
        <f>'11月(月間)'!B58-'[7]11月動向(20)'!B57</f>
        <v>0</v>
      </c>
      <c r="C58" s="136">
        <f>'11月(月間)'!C58-'[7]11月動向(20)'!C57</f>
        <v>0</v>
      </c>
      <c r="D58" s="70" t="e">
        <f t="shared" si="7"/>
        <v>#DIV/0!</v>
      </c>
      <c r="E58" s="79">
        <f t="shared" si="8"/>
        <v>0</v>
      </c>
      <c r="F58" s="135">
        <f>'11月(月間)'!F58-'[7]11月動向(20)'!F57</f>
        <v>0</v>
      </c>
      <c r="G58" s="135">
        <f>'11月(月間)'!G58-'[7]11月動向(20)'!G57</f>
        <v>0</v>
      </c>
      <c r="H58" s="72" t="e">
        <f t="shared" si="9"/>
        <v>#DIV/0!</v>
      </c>
      <c r="I58" s="79">
        <f t="shared" si="10"/>
        <v>0</v>
      </c>
      <c r="J58" s="72" t="e">
        <f t="shared" si="11"/>
        <v>#DIV/0!</v>
      </c>
      <c r="K58" s="72" t="e">
        <f t="shared" si="12"/>
        <v>#DIV/0!</v>
      </c>
      <c r="L58" s="77" t="e">
        <f t="shared" si="13"/>
        <v>#DIV/0!</v>
      </c>
    </row>
    <row r="59" spans="1:12" x14ac:dyDescent="0.4">
      <c r="A59" s="27" t="s">
        <v>145</v>
      </c>
      <c r="B59" s="135">
        <f>'11月(月間)'!B59-'[7]11月動向(20)'!B58</f>
        <v>0</v>
      </c>
      <c r="C59" s="101">
        <f>'11月(月間)'!C59-'[7]11月動向(20)'!C58</f>
        <v>0</v>
      </c>
      <c r="D59" s="70" t="e">
        <f t="shared" si="7"/>
        <v>#DIV/0!</v>
      </c>
      <c r="E59" s="79">
        <f t="shared" si="8"/>
        <v>0</v>
      </c>
      <c r="F59" s="135">
        <f>'11月(月間)'!F59-'[7]11月動向(20)'!F58</f>
        <v>0</v>
      </c>
      <c r="G59" s="135">
        <f>'11月(月間)'!G59-'[7]11月動向(20)'!G58</f>
        <v>0</v>
      </c>
      <c r="H59" s="72" t="e">
        <f t="shared" si="9"/>
        <v>#DIV/0!</v>
      </c>
      <c r="I59" s="79">
        <f t="shared" si="10"/>
        <v>0</v>
      </c>
      <c r="J59" s="72" t="e">
        <f t="shared" si="11"/>
        <v>#DIV/0!</v>
      </c>
      <c r="K59" s="72" t="e">
        <f t="shared" si="12"/>
        <v>#DIV/0!</v>
      </c>
      <c r="L59" s="77" t="e">
        <f t="shared" si="13"/>
        <v>#DIV/0!</v>
      </c>
    </row>
    <row r="60" spans="1:12" x14ac:dyDescent="0.4">
      <c r="A60" s="27" t="s">
        <v>144</v>
      </c>
      <c r="B60" s="135">
        <f>'11月(月間)'!B60-'[7]11月動向(20)'!B59</f>
        <v>0</v>
      </c>
      <c r="C60" s="101">
        <f>'11月(月間)'!C60-'[7]11月動向(20)'!C59</f>
        <v>0</v>
      </c>
      <c r="D60" s="70" t="e">
        <f t="shared" si="7"/>
        <v>#DIV/0!</v>
      </c>
      <c r="E60" s="79">
        <f t="shared" si="8"/>
        <v>0</v>
      </c>
      <c r="F60" s="139">
        <f>'11月(月間)'!F60-'[7]11月動向(20)'!F59</f>
        <v>0</v>
      </c>
      <c r="G60" s="139">
        <f>'11月(月間)'!G60-'[7]11月動向(20)'!G59</f>
        <v>0</v>
      </c>
      <c r="H60" s="72" t="e">
        <f t="shared" si="9"/>
        <v>#DIV/0!</v>
      </c>
      <c r="I60" s="79">
        <f t="shared" si="10"/>
        <v>0</v>
      </c>
      <c r="J60" s="72" t="e">
        <f t="shared" si="11"/>
        <v>#DIV/0!</v>
      </c>
      <c r="K60" s="72" t="e">
        <f t="shared" si="12"/>
        <v>#DIV/0!</v>
      </c>
      <c r="L60" s="77" t="e">
        <f t="shared" si="13"/>
        <v>#DIV/0!</v>
      </c>
    </row>
    <row r="61" spans="1:12" x14ac:dyDescent="0.4">
      <c r="A61" s="27" t="s">
        <v>143</v>
      </c>
      <c r="B61" s="135">
        <f>'11月(月間)'!B61-'[7]11月動向(20)'!B60</f>
        <v>0</v>
      </c>
      <c r="C61" s="101">
        <f>'11月(月間)'!C61-'[7]11月動向(20)'!C60</f>
        <v>0</v>
      </c>
      <c r="D61" s="70" t="e">
        <f t="shared" si="7"/>
        <v>#DIV/0!</v>
      </c>
      <c r="E61" s="79">
        <f t="shared" si="8"/>
        <v>0</v>
      </c>
      <c r="F61" s="135">
        <f>'11月(月間)'!F61-'[7]11月動向(20)'!F60</f>
        <v>0</v>
      </c>
      <c r="G61" s="135">
        <f>'11月(月間)'!G61-'[7]11月動向(20)'!G60</f>
        <v>0</v>
      </c>
      <c r="H61" s="70" t="e">
        <f t="shared" si="9"/>
        <v>#DIV/0!</v>
      </c>
      <c r="I61" s="79">
        <f t="shared" si="10"/>
        <v>0</v>
      </c>
      <c r="J61" s="72" t="e">
        <f t="shared" si="11"/>
        <v>#DIV/0!</v>
      </c>
      <c r="K61" s="72" t="e">
        <f t="shared" si="12"/>
        <v>#DIV/0!</v>
      </c>
      <c r="L61" s="77" t="e">
        <f t="shared" si="13"/>
        <v>#DIV/0!</v>
      </c>
    </row>
    <row r="62" spans="1:12" x14ac:dyDescent="0.4">
      <c r="A62" s="22" t="s">
        <v>142</v>
      </c>
      <c r="B62" s="211">
        <f>'11月(月間)'!B62-'[7]11月動向(20)'!B61</f>
        <v>0</v>
      </c>
      <c r="C62" s="212">
        <f>'11月(月間)'!C62-'[7]11月動向(20)'!C61</f>
        <v>0</v>
      </c>
      <c r="D62" s="151" t="e">
        <f t="shared" si="7"/>
        <v>#DIV/0!</v>
      </c>
      <c r="E62" s="84">
        <f t="shared" si="8"/>
        <v>0</v>
      </c>
      <c r="F62" s="211">
        <f>'11月(月間)'!F62-'[7]11月動向(20)'!F61</f>
        <v>0</v>
      </c>
      <c r="G62" s="211">
        <f>'11月(月間)'!G62-'[7]11月動向(20)'!G61</f>
        <v>0</v>
      </c>
      <c r="H62" s="83" t="e">
        <f t="shared" si="9"/>
        <v>#DIV/0!</v>
      </c>
      <c r="I62" s="84">
        <f t="shared" si="10"/>
        <v>0</v>
      </c>
      <c r="J62" s="83" t="e">
        <f t="shared" si="11"/>
        <v>#DIV/0!</v>
      </c>
      <c r="K62" s="83" t="e">
        <f t="shared" si="12"/>
        <v>#DIV/0!</v>
      </c>
      <c r="L62" s="82" t="e">
        <f t="shared" si="13"/>
        <v>#DIV/0!</v>
      </c>
    </row>
    <row r="63" spans="1:12" x14ac:dyDescent="0.4">
      <c r="A63" s="55" t="s">
        <v>93</v>
      </c>
      <c r="B63" s="134"/>
      <c r="C63" s="134"/>
      <c r="D63" s="132"/>
      <c r="E63" s="133"/>
      <c r="F63" s="134"/>
      <c r="G63" s="134"/>
      <c r="H63" s="132"/>
      <c r="I63" s="133"/>
      <c r="J63" s="132"/>
      <c r="K63" s="132"/>
      <c r="L63" s="131"/>
    </row>
    <row r="64" spans="1:12" x14ac:dyDescent="0.4">
      <c r="A64" s="99" t="s">
        <v>209</v>
      </c>
      <c r="B64" s="176"/>
      <c r="C64" s="175"/>
      <c r="D64" s="130"/>
      <c r="E64" s="129"/>
      <c r="F64" s="176"/>
      <c r="G64" s="175"/>
      <c r="H64" s="130"/>
      <c r="I64" s="129"/>
      <c r="J64" s="128"/>
      <c r="K64" s="128"/>
      <c r="L64" s="127"/>
    </row>
    <row r="65" spans="1:12" x14ac:dyDescent="0.4">
      <c r="A65" s="22" t="s">
        <v>208</v>
      </c>
      <c r="B65" s="174"/>
      <c r="C65" s="173"/>
      <c r="D65" s="126"/>
      <c r="E65" s="125"/>
      <c r="F65" s="174"/>
      <c r="G65" s="173"/>
      <c r="H65" s="126"/>
      <c r="I65" s="125"/>
      <c r="J65" s="124"/>
      <c r="K65" s="124"/>
      <c r="L65" s="123"/>
    </row>
    <row r="66" spans="1:12" x14ac:dyDescent="0.4">
      <c r="C66" s="19"/>
      <c r="E66" s="50"/>
      <c r="G66" s="19"/>
      <c r="I66" s="50"/>
      <c r="K66" s="19"/>
    </row>
    <row r="67" spans="1:12" x14ac:dyDescent="0.4">
      <c r="C67" s="19"/>
      <c r="E67" s="50"/>
      <c r="G67" s="19"/>
      <c r="I67" s="50"/>
      <c r="K67" s="19"/>
    </row>
    <row r="68" spans="1:12" x14ac:dyDescent="0.4">
      <c r="C68" s="19"/>
      <c r="E68" s="50"/>
      <c r="G68" s="19"/>
      <c r="I68" s="50"/>
      <c r="K68" s="19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9'!A1" display="'h19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2007年11月下旬航空旅客輸送実績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67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.75" style="19" customWidth="1"/>
    <col min="2" max="3" width="11.25" style="50" customWidth="1"/>
    <col min="4" max="5" width="11.25" style="19" customWidth="1"/>
    <col min="6" max="7" width="11.25" style="50" customWidth="1"/>
    <col min="8" max="9" width="11.25" style="19" customWidth="1"/>
    <col min="10" max="11" width="11.25" style="50" customWidth="1"/>
    <col min="12" max="12" width="11.25" style="19" customWidth="1"/>
    <col min="13" max="13" width="9" style="19" bestFit="1" customWidth="1"/>
    <col min="14" max="14" width="6.5" style="19" bestFit="1" customWidth="1"/>
    <col min="15" max="16384" width="15.75" style="19"/>
  </cols>
  <sheetData>
    <row r="1" spans="1:46" s="1" customFormat="1" ht="17.25" customHeight="1" x14ac:dyDescent="0.4">
      <c r="A1" s="266" t="str">
        <f>'h19'!A1</f>
        <v>平成19年度</v>
      </c>
      <c r="B1" s="267"/>
      <c r="C1" s="267"/>
      <c r="D1" s="267"/>
      <c r="E1" s="268" t="str">
        <f ca="1">RIGHT(CELL("filename",$A$1),LEN(CELL("filename",$A$1))-FIND("]",CELL("filename",$A$1)))</f>
        <v>12月(月間)</v>
      </c>
      <c r="F1" s="269" t="s">
        <v>70</v>
      </c>
      <c r="G1" s="270"/>
      <c r="H1" s="270"/>
      <c r="I1" s="271"/>
      <c r="J1" s="270"/>
      <c r="K1" s="270"/>
      <c r="L1" s="271"/>
      <c r="M1" s="258"/>
      <c r="N1" s="258"/>
      <c r="O1" s="258"/>
      <c r="P1" s="258"/>
      <c r="Q1" s="258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</row>
    <row r="2" spans="1:46" x14ac:dyDescent="0.4">
      <c r="A2" s="240"/>
      <c r="B2" s="260" t="s">
        <v>89</v>
      </c>
      <c r="C2" s="261"/>
      <c r="D2" s="261"/>
      <c r="E2" s="262"/>
      <c r="F2" s="260" t="s">
        <v>175</v>
      </c>
      <c r="G2" s="261"/>
      <c r="H2" s="261"/>
      <c r="I2" s="262"/>
      <c r="J2" s="260" t="s">
        <v>174</v>
      </c>
      <c r="K2" s="261"/>
      <c r="L2" s="262"/>
    </row>
    <row r="3" spans="1:46" x14ac:dyDescent="0.4">
      <c r="A3" s="232"/>
      <c r="B3" s="235"/>
      <c r="C3" s="236"/>
      <c r="D3" s="236"/>
      <c r="E3" s="237"/>
      <c r="F3" s="235"/>
      <c r="G3" s="236"/>
      <c r="H3" s="236"/>
      <c r="I3" s="237"/>
      <c r="J3" s="235"/>
      <c r="K3" s="236"/>
      <c r="L3" s="237"/>
    </row>
    <row r="4" spans="1:46" x14ac:dyDescent="0.4">
      <c r="A4" s="232"/>
      <c r="B4" s="233" t="s">
        <v>125</v>
      </c>
      <c r="C4" s="233" t="s">
        <v>239</v>
      </c>
      <c r="D4" s="232" t="s">
        <v>88</v>
      </c>
      <c r="E4" s="232"/>
      <c r="F4" s="238" t="str">
        <f>+B4</f>
        <v>(07'12/1～31)</v>
      </c>
      <c r="G4" s="238" t="str">
        <f>+C4</f>
        <v>(06'12/1～31)</v>
      </c>
      <c r="H4" s="232" t="s">
        <v>88</v>
      </c>
      <c r="I4" s="232"/>
      <c r="J4" s="238" t="str">
        <f>+B4</f>
        <v>(07'12/1～31)</v>
      </c>
      <c r="K4" s="238" t="str">
        <f>+C4</f>
        <v>(06'12/1～31)</v>
      </c>
      <c r="L4" s="239" t="s">
        <v>86</v>
      </c>
    </row>
    <row r="5" spans="1:46" s="53" customFormat="1" x14ac:dyDescent="0.4">
      <c r="A5" s="232"/>
      <c r="B5" s="234"/>
      <c r="C5" s="234"/>
      <c r="D5" s="108" t="s">
        <v>87</v>
      </c>
      <c r="E5" s="108" t="s">
        <v>86</v>
      </c>
      <c r="F5" s="238"/>
      <c r="G5" s="238"/>
      <c r="H5" s="108" t="s">
        <v>87</v>
      </c>
      <c r="I5" s="108" t="s">
        <v>86</v>
      </c>
      <c r="J5" s="238"/>
      <c r="K5" s="238"/>
      <c r="L5" s="240"/>
    </row>
    <row r="6" spans="1:46" s="46" customFormat="1" x14ac:dyDescent="0.4">
      <c r="A6" s="55" t="s">
        <v>97</v>
      </c>
      <c r="B6" s="100">
        <f>+B7+B41+B63</f>
        <v>503193</v>
      </c>
      <c r="C6" s="100">
        <f>+C7+C41+C63</f>
        <v>493063</v>
      </c>
      <c r="D6" s="64">
        <f t="shared" ref="D6:D37" si="0">+B6/C6</f>
        <v>1.0205450419114799</v>
      </c>
      <c r="E6" s="65">
        <f t="shared" ref="E6:E37" si="1">+B6-C6</f>
        <v>10130</v>
      </c>
      <c r="F6" s="100">
        <f>+F7+F41+F63</f>
        <v>756723</v>
      </c>
      <c r="G6" s="100">
        <f>+G7+G41+G63</f>
        <v>776859</v>
      </c>
      <c r="H6" s="64">
        <f t="shared" ref="H6:H37" si="2">+F6/G6</f>
        <v>0.97408023849887815</v>
      </c>
      <c r="I6" s="65">
        <f t="shared" ref="I6:I37" si="3">+F6-G6</f>
        <v>-20136</v>
      </c>
      <c r="J6" s="64">
        <f t="shared" ref="J6:J37" si="4">+B6/F6</f>
        <v>0.66496326925440352</v>
      </c>
      <c r="K6" s="64">
        <f t="shared" ref="K6:K37" si="5">+C6/G6</f>
        <v>0.63468789059533326</v>
      </c>
      <c r="L6" s="78">
        <f t="shared" ref="L6:L37" si="6">+J6-K6</f>
        <v>3.0275378659070262E-2</v>
      </c>
    </row>
    <row r="7" spans="1:46" s="46" customFormat="1" x14ac:dyDescent="0.4">
      <c r="A7" s="55" t="s">
        <v>85</v>
      </c>
      <c r="B7" s="100">
        <f>+B8+B18+B38</f>
        <v>243686</v>
      </c>
      <c r="C7" s="100">
        <f>+C8+C18+C38</f>
        <v>242110</v>
      </c>
      <c r="D7" s="64">
        <f t="shared" si="0"/>
        <v>1.0065094378588244</v>
      </c>
      <c r="E7" s="65">
        <f t="shared" si="1"/>
        <v>1576</v>
      </c>
      <c r="F7" s="100">
        <f>+F8+F18+F38</f>
        <v>351168</v>
      </c>
      <c r="G7" s="100">
        <f>+G8+G18+G38</f>
        <v>374491</v>
      </c>
      <c r="H7" s="64">
        <f t="shared" si="2"/>
        <v>0.93772079969879119</v>
      </c>
      <c r="I7" s="65">
        <f t="shared" si="3"/>
        <v>-23323</v>
      </c>
      <c r="J7" s="64">
        <f t="shared" si="4"/>
        <v>0.69392997084016772</v>
      </c>
      <c r="K7" s="64">
        <f t="shared" si="5"/>
        <v>0.64650418835165602</v>
      </c>
      <c r="L7" s="78">
        <f t="shared" si="6"/>
        <v>4.7425782488511703E-2</v>
      </c>
    </row>
    <row r="8" spans="1:46" x14ac:dyDescent="0.4">
      <c r="A8" s="89" t="s">
        <v>92</v>
      </c>
      <c r="B8" s="106">
        <f>SUM(B9:B17)</f>
        <v>201654</v>
      </c>
      <c r="C8" s="106">
        <f>SUM(C9:C17)</f>
        <v>202199</v>
      </c>
      <c r="D8" s="76">
        <f t="shared" si="0"/>
        <v>0.99730463553232207</v>
      </c>
      <c r="E8" s="62">
        <f t="shared" si="1"/>
        <v>-545</v>
      </c>
      <c r="F8" s="106">
        <f>SUM(F9:F17)</f>
        <v>283209</v>
      </c>
      <c r="G8" s="106">
        <f>SUM(G9:G17)</f>
        <v>311185</v>
      </c>
      <c r="H8" s="76">
        <f t="shared" si="2"/>
        <v>0.91009849446470747</v>
      </c>
      <c r="I8" s="62">
        <f t="shared" si="3"/>
        <v>-27976</v>
      </c>
      <c r="J8" s="76">
        <f t="shared" si="4"/>
        <v>0.71203245659565906</v>
      </c>
      <c r="K8" s="76">
        <f t="shared" si="5"/>
        <v>0.64977103652168322</v>
      </c>
      <c r="L8" s="75">
        <f t="shared" si="6"/>
        <v>6.2261420073975837E-2</v>
      </c>
    </row>
    <row r="9" spans="1:46" x14ac:dyDescent="0.4">
      <c r="A9" s="26" t="s">
        <v>83</v>
      </c>
      <c r="B9" s="163">
        <v>122521</v>
      </c>
      <c r="C9" s="163">
        <v>117928</v>
      </c>
      <c r="D9" s="70">
        <f t="shared" si="0"/>
        <v>1.0389474933857947</v>
      </c>
      <c r="E9" s="71">
        <f t="shared" si="1"/>
        <v>4593</v>
      </c>
      <c r="F9" s="163">
        <v>163116</v>
      </c>
      <c r="G9" s="163">
        <v>161988</v>
      </c>
      <c r="H9" s="70">
        <f t="shared" si="2"/>
        <v>1.0069634787762056</v>
      </c>
      <c r="I9" s="71">
        <f t="shared" si="3"/>
        <v>1128</v>
      </c>
      <c r="J9" s="70">
        <f t="shared" si="4"/>
        <v>0.75112803158488439</v>
      </c>
      <c r="K9" s="70">
        <f t="shared" si="5"/>
        <v>0.72800454354643551</v>
      </c>
      <c r="L9" s="69">
        <f t="shared" si="6"/>
        <v>2.3123488038448881E-2</v>
      </c>
    </row>
    <row r="10" spans="1:46" x14ac:dyDescent="0.4">
      <c r="A10" s="27" t="s">
        <v>84</v>
      </c>
      <c r="B10" s="155">
        <v>12642</v>
      </c>
      <c r="C10" s="155">
        <v>10187</v>
      </c>
      <c r="D10" s="72">
        <f t="shared" si="0"/>
        <v>1.2409934229900854</v>
      </c>
      <c r="E10" s="59">
        <f t="shared" si="1"/>
        <v>2455</v>
      </c>
      <c r="F10" s="155">
        <v>18371</v>
      </c>
      <c r="G10" s="155">
        <v>15812</v>
      </c>
      <c r="H10" s="72">
        <f t="shared" si="2"/>
        <v>1.1618391095370604</v>
      </c>
      <c r="I10" s="59">
        <f t="shared" si="3"/>
        <v>2559</v>
      </c>
      <c r="J10" s="72">
        <f t="shared" si="4"/>
        <v>0.68814980131729353</v>
      </c>
      <c r="K10" s="72">
        <f t="shared" si="5"/>
        <v>0.64425752592967367</v>
      </c>
      <c r="L10" s="77">
        <f t="shared" si="6"/>
        <v>4.3892275387619861E-2</v>
      </c>
    </row>
    <row r="11" spans="1:46" x14ac:dyDescent="0.4">
      <c r="A11" s="27" t="s">
        <v>215</v>
      </c>
      <c r="B11" s="155">
        <v>17224</v>
      </c>
      <c r="C11" s="155">
        <v>12345</v>
      </c>
      <c r="D11" s="72">
        <f t="shared" si="0"/>
        <v>1.3952207371405427</v>
      </c>
      <c r="E11" s="59">
        <f t="shared" si="1"/>
        <v>4879</v>
      </c>
      <c r="F11" s="155">
        <v>28182</v>
      </c>
      <c r="G11" s="155">
        <v>20438</v>
      </c>
      <c r="H11" s="72">
        <f t="shared" si="2"/>
        <v>1.3789020452099032</v>
      </c>
      <c r="I11" s="59">
        <f t="shared" si="3"/>
        <v>7744</v>
      </c>
      <c r="J11" s="72">
        <f t="shared" si="4"/>
        <v>0.61117025051451279</v>
      </c>
      <c r="K11" s="72">
        <f t="shared" si="5"/>
        <v>0.60402191995302867</v>
      </c>
      <c r="L11" s="77">
        <f t="shared" si="6"/>
        <v>7.1483305614841175E-3</v>
      </c>
    </row>
    <row r="12" spans="1:46" x14ac:dyDescent="0.4">
      <c r="A12" s="27" t="s">
        <v>81</v>
      </c>
      <c r="B12" s="155">
        <v>16842</v>
      </c>
      <c r="C12" s="155">
        <v>18801</v>
      </c>
      <c r="D12" s="72">
        <f t="shared" si="0"/>
        <v>0.89580341471198344</v>
      </c>
      <c r="E12" s="59">
        <f t="shared" si="1"/>
        <v>-1959</v>
      </c>
      <c r="F12" s="155">
        <v>22870</v>
      </c>
      <c r="G12" s="155">
        <v>28969</v>
      </c>
      <c r="H12" s="72">
        <f t="shared" si="2"/>
        <v>0.78946460008975117</v>
      </c>
      <c r="I12" s="59">
        <f t="shared" si="3"/>
        <v>-6099</v>
      </c>
      <c r="J12" s="72">
        <f t="shared" si="4"/>
        <v>0.73642326191517271</v>
      </c>
      <c r="K12" s="72">
        <f t="shared" si="5"/>
        <v>0.64900410783941453</v>
      </c>
      <c r="L12" s="77">
        <f t="shared" si="6"/>
        <v>8.7419154075758176E-2</v>
      </c>
    </row>
    <row r="13" spans="1:46" x14ac:dyDescent="0.4">
      <c r="A13" s="27" t="s">
        <v>82</v>
      </c>
      <c r="B13" s="155">
        <v>22247</v>
      </c>
      <c r="C13" s="155">
        <v>20224</v>
      </c>
      <c r="D13" s="72">
        <f t="shared" si="0"/>
        <v>1.1000296677215189</v>
      </c>
      <c r="E13" s="59">
        <f t="shared" si="1"/>
        <v>2023</v>
      </c>
      <c r="F13" s="155">
        <v>37202</v>
      </c>
      <c r="G13" s="155">
        <v>34266</v>
      </c>
      <c r="H13" s="72">
        <f t="shared" si="2"/>
        <v>1.0856826008288099</v>
      </c>
      <c r="I13" s="59">
        <f t="shared" si="3"/>
        <v>2936</v>
      </c>
      <c r="J13" s="72">
        <f t="shared" si="4"/>
        <v>0.5980054835761518</v>
      </c>
      <c r="K13" s="72">
        <f t="shared" si="5"/>
        <v>0.59020603513687042</v>
      </c>
      <c r="L13" s="77">
        <f t="shared" si="6"/>
        <v>7.7994484392813757E-3</v>
      </c>
    </row>
    <row r="14" spans="1:46" x14ac:dyDescent="0.4">
      <c r="A14" s="27" t="s">
        <v>206</v>
      </c>
      <c r="B14" s="155">
        <v>0</v>
      </c>
      <c r="C14" s="154">
        <v>7047</v>
      </c>
      <c r="D14" s="72">
        <f t="shared" si="0"/>
        <v>0</v>
      </c>
      <c r="E14" s="59">
        <f t="shared" si="1"/>
        <v>-7047</v>
      </c>
      <c r="F14" s="155">
        <v>0</v>
      </c>
      <c r="G14" s="155">
        <v>12571</v>
      </c>
      <c r="H14" s="72">
        <f t="shared" si="2"/>
        <v>0</v>
      </c>
      <c r="I14" s="59">
        <f t="shared" si="3"/>
        <v>-12571</v>
      </c>
      <c r="J14" s="72" t="e">
        <f t="shared" si="4"/>
        <v>#DIV/0!</v>
      </c>
      <c r="K14" s="72">
        <f t="shared" si="5"/>
        <v>0.56057592872484285</v>
      </c>
      <c r="L14" s="77" t="e">
        <f t="shared" si="6"/>
        <v>#DIV/0!</v>
      </c>
    </row>
    <row r="15" spans="1:46" x14ac:dyDescent="0.4">
      <c r="A15" s="29" t="s">
        <v>205</v>
      </c>
      <c r="B15" s="155">
        <v>3236</v>
      </c>
      <c r="C15" s="154">
        <v>3153</v>
      </c>
      <c r="D15" s="24">
        <f t="shared" si="0"/>
        <v>1.026324135743736</v>
      </c>
      <c r="E15" s="25">
        <f t="shared" si="1"/>
        <v>83</v>
      </c>
      <c r="F15" s="154">
        <v>4340</v>
      </c>
      <c r="G15" s="154">
        <v>4340</v>
      </c>
      <c r="H15" s="72">
        <f t="shared" si="2"/>
        <v>1</v>
      </c>
      <c r="I15" s="59">
        <f t="shared" si="3"/>
        <v>0</v>
      </c>
      <c r="J15" s="72">
        <f t="shared" si="4"/>
        <v>0.74562211981566817</v>
      </c>
      <c r="K15" s="72">
        <f t="shared" si="5"/>
        <v>0.72649769585253454</v>
      </c>
      <c r="L15" s="77">
        <f t="shared" si="6"/>
        <v>1.912442396313363E-2</v>
      </c>
    </row>
    <row r="16" spans="1:46" s="16" customFormat="1" x14ac:dyDescent="0.4">
      <c r="A16" s="33" t="s">
        <v>149</v>
      </c>
      <c r="B16" s="154">
        <v>6733</v>
      </c>
      <c r="C16" s="154">
        <v>10710</v>
      </c>
      <c r="D16" s="24">
        <f t="shared" si="0"/>
        <v>0.62866479925303453</v>
      </c>
      <c r="E16" s="25">
        <f t="shared" si="1"/>
        <v>-3977</v>
      </c>
      <c r="F16" s="154">
        <v>8867</v>
      </c>
      <c r="G16" s="154">
        <v>24863</v>
      </c>
      <c r="H16" s="24">
        <f t="shared" si="2"/>
        <v>0.35663435627237261</v>
      </c>
      <c r="I16" s="37">
        <f t="shared" si="3"/>
        <v>-15996</v>
      </c>
      <c r="J16" s="24">
        <f t="shared" si="4"/>
        <v>0.75933235592646897</v>
      </c>
      <c r="K16" s="24">
        <f t="shared" si="5"/>
        <v>0.43076056791215861</v>
      </c>
      <c r="L16" s="23">
        <f t="shared" si="6"/>
        <v>0.32857178801431036</v>
      </c>
    </row>
    <row r="17" spans="1:12" s="16" customFormat="1" x14ac:dyDescent="0.4">
      <c r="A17" s="33" t="s">
        <v>177</v>
      </c>
      <c r="B17" s="164">
        <v>209</v>
      </c>
      <c r="C17" s="164">
        <v>1804</v>
      </c>
      <c r="D17" s="48">
        <f t="shared" si="0"/>
        <v>0.11585365853658537</v>
      </c>
      <c r="E17" s="51">
        <f t="shared" si="1"/>
        <v>-1595</v>
      </c>
      <c r="F17" s="164">
        <v>261</v>
      </c>
      <c r="G17" s="164">
        <v>7938</v>
      </c>
      <c r="H17" s="48">
        <f t="shared" si="2"/>
        <v>3.2879818594104306E-2</v>
      </c>
      <c r="I17" s="51">
        <f t="shared" si="3"/>
        <v>-7677</v>
      </c>
      <c r="J17" s="48">
        <f t="shared" si="4"/>
        <v>0.8007662835249042</v>
      </c>
      <c r="K17" s="48">
        <f t="shared" si="5"/>
        <v>0.22726127488032249</v>
      </c>
      <c r="L17" s="107">
        <f t="shared" si="6"/>
        <v>0.57350500864458165</v>
      </c>
    </row>
    <row r="18" spans="1:12" x14ac:dyDescent="0.4">
      <c r="A18" s="89" t="s">
        <v>91</v>
      </c>
      <c r="B18" s="106">
        <f>SUM(B19:B37)</f>
        <v>40594</v>
      </c>
      <c r="C18" s="106">
        <f>SUM(C19:C37)</f>
        <v>38494</v>
      </c>
      <c r="D18" s="76">
        <f t="shared" si="0"/>
        <v>1.0545539564607471</v>
      </c>
      <c r="E18" s="62">
        <f t="shared" si="1"/>
        <v>2100</v>
      </c>
      <c r="F18" s="106">
        <f>SUM(F19:F37)</f>
        <v>64470</v>
      </c>
      <c r="G18" s="106">
        <f>SUM(G19:G37)</f>
        <v>60810</v>
      </c>
      <c r="H18" s="76">
        <f t="shared" si="2"/>
        <v>1.0601874691662556</v>
      </c>
      <c r="I18" s="62">
        <f t="shared" si="3"/>
        <v>3660</v>
      </c>
      <c r="J18" s="76">
        <f t="shared" si="4"/>
        <v>0.62965720490150456</v>
      </c>
      <c r="K18" s="76">
        <f t="shared" si="5"/>
        <v>0.63302088472290741</v>
      </c>
      <c r="L18" s="75">
        <f t="shared" si="6"/>
        <v>-3.3636798214028429E-3</v>
      </c>
    </row>
    <row r="19" spans="1:12" x14ac:dyDescent="0.4">
      <c r="A19" s="26" t="s">
        <v>168</v>
      </c>
      <c r="B19" s="163">
        <v>2883</v>
      </c>
      <c r="C19" s="158">
        <v>2806</v>
      </c>
      <c r="D19" s="70">
        <f t="shared" si="0"/>
        <v>1.0274411974340698</v>
      </c>
      <c r="E19" s="71">
        <f t="shared" si="1"/>
        <v>77</v>
      </c>
      <c r="F19" s="163">
        <v>4640</v>
      </c>
      <c r="G19" s="158">
        <v>4595</v>
      </c>
      <c r="H19" s="70">
        <f t="shared" si="2"/>
        <v>1.0097932535364527</v>
      </c>
      <c r="I19" s="71">
        <f t="shared" si="3"/>
        <v>45</v>
      </c>
      <c r="J19" s="70">
        <f t="shared" si="4"/>
        <v>0.62133620689655178</v>
      </c>
      <c r="K19" s="70">
        <f t="shared" si="5"/>
        <v>0.6106637649619151</v>
      </c>
      <c r="L19" s="69">
        <f t="shared" si="6"/>
        <v>1.0672441934636678E-2</v>
      </c>
    </row>
    <row r="20" spans="1:12" x14ac:dyDescent="0.4">
      <c r="A20" s="27" t="s">
        <v>215</v>
      </c>
      <c r="B20" s="155">
        <v>2850</v>
      </c>
      <c r="C20" s="154">
        <v>3173</v>
      </c>
      <c r="D20" s="72">
        <f t="shared" si="0"/>
        <v>0.89820359281437123</v>
      </c>
      <c r="E20" s="59">
        <f t="shared" si="1"/>
        <v>-323</v>
      </c>
      <c r="F20" s="155">
        <v>4650</v>
      </c>
      <c r="G20" s="154">
        <v>4645</v>
      </c>
      <c r="H20" s="72">
        <f t="shared" si="2"/>
        <v>1.0010764262648009</v>
      </c>
      <c r="I20" s="59">
        <f t="shared" si="3"/>
        <v>5</v>
      </c>
      <c r="J20" s="72">
        <f t="shared" si="4"/>
        <v>0.61290322580645162</v>
      </c>
      <c r="K20" s="72">
        <f t="shared" si="5"/>
        <v>0.68310010764262652</v>
      </c>
      <c r="L20" s="77">
        <f t="shared" si="6"/>
        <v>-7.0196881836174896E-2</v>
      </c>
    </row>
    <row r="21" spans="1:12" x14ac:dyDescent="0.4">
      <c r="A21" s="27" t="s">
        <v>167</v>
      </c>
      <c r="B21" s="155">
        <v>3087</v>
      </c>
      <c r="C21" s="154">
        <v>2759</v>
      </c>
      <c r="D21" s="72">
        <f t="shared" si="0"/>
        <v>1.1188836534976441</v>
      </c>
      <c r="E21" s="59">
        <f t="shared" si="1"/>
        <v>328</v>
      </c>
      <c r="F21" s="155">
        <v>4500</v>
      </c>
      <c r="G21" s="154">
        <v>4795</v>
      </c>
      <c r="H21" s="72">
        <f t="shared" si="2"/>
        <v>0.9384775808133472</v>
      </c>
      <c r="I21" s="59">
        <f t="shared" si="3"/>
        <v>-295</v>
      </c>
      <c r="J21" s="72">
        <f t="shared" si="4"/>
        <v>0.68600000000000005</v>
      </c>
      <c r="K21" s="72">
        <f t="shared" si="5"/>
        <v>0.57539103232533895</v>
      </c>
      <c r="L21" s="77">
        <f t="shared" si="6"/>
        <v>0.11060896767466111</v>
      </c>
    </row>
    <row r="22" spans="1:12" x14ac:dyDescent="0.4">
      <c r="A22" s="27" t="s">
        <v>166</v>
      </c>
      <c r="B22" s="155">
        <v>6436</v>
      </c>
      <c r="C22" s="154">
        <v>7131</v>
      </c>
      <c r="D22" s="72">
        <f t="shared" si="0"/>
        <v>0.90253821343430096</v>
      </c>
      <c r="E22" s="59">
        <f t="shared" si="1"/>
        <v>-695</v>
      </c>
      <c r="F22" s="155">
        <v>9150</v>
      </c>
      <c r="G22" s="154">
        <v>9290</v>
      </c>
      <c r="H22" s="72">
        <f t="shared" si="2"/>
        <v>0.98493003229278797</v>
      </c>
      <c r="I22" s="59">
        <f t="shared" si="3"/>
        <v>-140</v>
      </c>
      <c r="J22" s="72">
        <f t="shared" si="4"/>
        <v>0.70338797814207654</v>
      </c>
      <c r="K22" s="72">
        <f t="shared" si="5"/>
        <v>0.76759956942949403</v>
      </c>
      <c r="L22" s="77">
        <f t="shared" si="6"/>
        <v>-6.4211591287417491E-2</v>
      </c>
    </row>
    <row r="23" spans="1:12" x14ac:dyDescent="0.4">
      <c r="A23" s="27" t="s">
        <v>165</v>
      </c>
      <c r="B23" s="157">
        <v>3293</v>
      </c>
      <c r="C23" s="156">
        <v>3426</v>
      </c>
      <c r="D23" s="67">
        <f t="shared" si="0"/>
        <v>0.96117921774664328</v>
      </c>
      <c r="E23" s="58">
        <f t="shared" si="1"/>
        <v>-133</v>
      </c>
      <c r="F23" s="157">
        <v>4650</v>
      </c>
      <c r="G23" s="156">
        <v>4650</v>
      </c>
      <c r="H23" s="67">
        <f t="shared" si="2"/>
        <v>1</v>
      </c>
      <c r="I23" s="58">
        <f t="shared" si="3"/>
        <v>0</v>
      </c>
      <c r="J23" s="67">
        <f t="shared" si="4"/>
        <v>0.70817204301075265</v>
      </c>
      <c r="K23" s="67">
        <f t="shared" si="5"/>
        <v>0.73677419354838714</v>
      </c>
      <c r="L23" s="66">
        <f t="shared" si="6"/>
        <v>-2.8602150537634485E-2</v>
      </c>
    </row>
    <row r="24" spans="1:12" x14ac:dyDescent="0.4">
      <c r="A24" s="33" t="s">
        <v>164</v>
      </c>
      <c r="B24" s="155">
        <v>0</v>
      </c>
      <c r="C24" s="154">
        <v>0</v>
      </c>
      <c r="D24" s="72" t="e">
        <f t="shared" si="0"/>
        <v>#DIV/0!</v>
      </c>
      <c r="E24" s="59">
        <f t="shared" si="1"/>
        <v>0</v>
      </c>
      <c r="F24" s="155">
        <v>0</v>
      </c>
      <c r="G24" s="154">
        <v>0</v>
      </c>
      <c r="H24" s="72" t="e">
        <f t="shared" si="2"/>
        <v>#DIV/0!</v>
      </c>
      <c r="I24" s="59">
        <f t="shared" si="3"/>
        <v>0</v>
      </c>
      <c r="J24" s="72" t="e">
        <f t="shared" si="4"/>
        <v>#DIV/0!</v>
      </c>
      <c r="K24" s="72" t="e">
        <f t="shared" si="5"/>
        <v>#DIV/0!</v>
      </c>
      <c r="L24" s="77" t="e">
        <f t="shared" si="6"/>
        <v>#DIV/0!</v>
      </c>
    </row>
    <row r="25" spans="1:12" x14ac:dyDescent="0.4">
      <c r="A25" s="33" t="s">
        <v>216</v>
      </c>
      <c r="B25" s="155">
        <v>3118</v>
      </c>
      <c r="C25" s="154">
        <v>2296</v>
      </c>
      <c r="D25" s="72">
        <f t="shared" si="0"/>
        <v>1.35801393728223</v>
      </c>
      <c r="E25" s="59">
        <f t="shared" si="1"/>
        <v>822</v>
      </c>
      <c r="F25" s="155">
        <v>4650</v>
      </c>
      <c r="G25" s="154">
        <v>4645</v>
      </c>
      <c r="H25" s="72">
        <f t="shared" si="2"/>
        <v>1.0010764262648009</v>
      </c>
      <c r="I25" s="59">
        <f t="shared" si="3"/>
        <v>5</v>
      </c>
      <c r="J25" s="72">
        <f t="shared" si="4"/>
        <v>0.67053763440860215</v>
      </c>
      <c r="K25" s="72">
        <f t="shared" si="5"/>
        <v>0.49429494079655545</v>
      </c>
      <c r="L25" s="77">
        <f t="shared" si="6"/>
        <v>0.1762426936120467</v>
      </c>
    </row>
    <row r="26" spans="1:12" x14ac:dyDescent="0.4">
      <c r="A26" s="27" t="s">
        <v>211</v>
      </c>
      <c r="B26" s="155">
        <v>2600</v>
      </c>
      <c r="C26" s="154">
        <v>0</v>
      </c>
      <c r="D26" s="72" t="e">
        <f t="shared" si="0"/>
        <v>#DIV/0!</v>
      </c>
      <c r="E26" s="59">
        <f t="shared" si="1"/>
        <v>2600</v>
      </c>
      <c r="F26" s="155">
        <v>4645</v>
      </c>
      <c r="G26" s="154">
        <v>0</v>
      </c>
      <c r="H26" s="72" t="e">
        <f t="shared" si="2"/>
        <v>#DIV/0!</v>
      </c>
      <c r="I26" s="59">
        <f t="shared" si="3"/>
        <v>4645</v>
      </c>
      <c r="J26" s="72">
        <f t="shared" si="4"/>
        <v>0.55974165769644779</v>
      </c>
      <c r="K26" s="72" t="e">
        <f t="shared" si="5"/>
        <v>#DIV/0!</v>
      </c>
      <c r="L26" s="77" t="e">
        <f t="shared" si="6"/>
        <v>#DIV/0!</v>
      </c>
    </row>
    <row r="27" spans="1:12" x14ac:dyDescent="0.4">
      <c r="A27" s="27" t="s">
        <v>191</v>
      </c>
      <c r="B27" s="155">
        <v>0</v>
      </c>
      <c r="C27" s="154">
        <v>3338</v>
      </c>
      <c r="D27" s="72">
        <f t="shared" si="0"/>
        <v>0</v>
      </c>
      <c r="E27" s="59">
        <f t="shared" si="1"/>
        <v>-3338</v>
      </c>
      <c r="F27" s="155">
        <v>0</v>
      </c>
      <c r="G27" s="154">
        <v>4650</v>
      </c>
      <c r="H27" s="72">
        <f t="shared" si="2"/>
        <v>0</v>
      </c>
      <c r="I27" s="59">
        <f t="shared" si="3"/>
        <v>-4650</v>
      </c>
      <c r="J27" s="72" t="e">
        <f t="shared" si="4"/>
        <v>#DIV/0!</v>
      </c>
      <c r="K27" s="72">
        <f t="shared" si="5"/>
        <v>0.71784946236559144</v>
      </c>
      <c r="L27" s="77" t="e">
        <f t="shared" si="6"/>
        <v>#DIV/0!</v>
      </c>
    </row>
    <row r="28" spans="1:12" x14ac:dyDescent="0.4">
      <c r="A28" s="27" t="s">
        <v>161</v>
      </c>
      <c r="B28" s="157">
        <v>1339</v>
      </c>
      <c r="C28" s="156">
        <v>1247</v>
      </c>
      <c r="D28" s="67">
        <f t="shared" si="0"/>
        <v>1.0737770649558942</v>
      </c>
      <c r="E28" s="58">
        <f t="shared" si="1"/>
        <v>92</v>
      </c>
      <c r="F28" s="157">
        <v>2550</v>
      </c>
      <c r="G28" s="156">
        <v>2550</v>
      </c>
      <c r="H28" s="67">
        <f t="shared" si="2"/>
        <v>1</v>
      </c>
      <c r="I28" s="58">
        <f t="shared" si="3"/>
        <v>0</v>
      </c>
      <c r="J28" s="67">
        <f t="shared" si="4"/>
        <v>0.52509803921568632</v>
      </c>
      <c r="K28" s="67">
        <f t="shared" si="5"/>
        <v>0.48901960784313725</v>
      </c>
      <c r="L28" s="66">
        <f t="shared" si="6"/>
        <v>3.6078431372549069E-2</v>
      </c>
    </row>
    <row r="29" spans="1:12" x14ac:dyDescent="0.4">
      <c r="A29" s="33" t="s">
        <v>160</v>
      </c>
      <c r="B29" s="155">
        <v>904</v>
      </c>
      <c r="C29" s="154">
        <v>819</v>
      </c>
      <c r="D29" s="72">
        <f t="shared" si="0"/>
        <v>1.1037851037851039</v>
      </c>
      <c r="E29" s="59">
        <f t="shared" si="1"/>
        <v>85</v>
      </c>
      <c r="F29" s="155">
        <v>2100</v>
      </c>
      <c r="G29" s="154">
        <v>1950</v>
      </c>
      <c r="H29" s="72">
        <f t="shared" si="2"/>
        <v>1.0769230769230769</v>
      </c>
      <c r="I29" s="59">
        <f t="shared" si="3"/>
        <v>150</v>
      </c>
      <c r="J29" s="72">
        <f t="shared" si="4"/>
        <v>0.43047619047619046</v>
      </c>
      <c r="K29" s="72">
        <f t="shared" si="5"/>
        <v>0.42</v>
      </c>
      <c r="L29" s="77">
        <f t="shared" si="6"/>
        <v>1.0476190476190472E-2</v>
      </c>
    </row>
    <row r="30" spans="1:12" x14ac:dyDescent="0.4">
      <c r="A30" s="27" t="s">
        <v>159</v>
      </c>
      <c r="B30" s="155">
        <v>3234</v>
      </c>
      <c r="C30" s="154">
        <v>3127</v>
      </c>
      <c r="D30" s="72">
        <f t="shared" si="0"/>
        <v>1.034218100415734</v>
      </c>
      <c r="E30" s="59">
        <f t="shared" si="1"/>
        <v>107</v>
      </c>
      <c r="F30" s="155">
        <v>4490</v>
      </c>
      <c r="G30" s="154">
        <v>4645</v>
      </c>
      <c r="H30" s="72">
        <f t="shared" si="2"/>
        <v>0.96663078579117334</v>
      </c>
      <c r="I30" s="59">
        <f t="shared" si="3"/>
        <v>-155</v>
      </c>
      <c r="J30" s="72">
        <f t="shared" si="4"/>
        <v>0.72026726057906454</v>
      </c>
      <c r="K30" s="72">
        <f t="shared" si="5"/>
        <v>0.67319698600645861</v>
      </c>
      <c r="L30" s="77">
        <f t="shared" si="6"/>
        <v>4.707027457260593E-2</v>
      </c>
    </row>
    <row r="31" spans="1:12" x14ac:dyDescent="0.4">
      <c r="A31" s="33" t="s">
        <v>158</v>
      </c>
      <c r="B31" s="157">
        <v>2768</v>
      </c>
      <c r="C31" s="156">
        <v>2759</v>
      </c>
      <c r="D31" s="67">
        <f t="shared" si="0"/>
        <v>1.0032620514679231</v>
      </c>
      <c r="E31" s="58">
        <f t="shared" si="1"/>
        <v>9</v>
      </c>
      <c r="F31" s="157">
        <v>4645</v>
      </c>
      <c r="G31" s="156">
        <v>4650</v>
      </c>
      <c r="H31" s="67">
        <f t="shared" si="2"/>
        <v>0.99892473118279568</v>
      </c>
      <c r="I31" s="58">
        <f t="shared" si="3"/>
        <v>-5</v>
      </c>
      <c r="J31" s="67">
        <f t="shared" si="4"/>
        <v>0.59590958019375673</v>
      </c>
      <c r="K31" s="67">
        <f t="shared" si="5"/>
        <v>0.59333333333333338</v>
      </c>
      <c r="L31" s="66">
        <f t="shared" si="6"/>
        <v>2.5762468604233479E-3</v>
      </c>
    </row>
    <row r="32" spans="1:12" x14ac:dyDescent="0.4">
      <c r="A32" s="33" t="s">
        <v>157</v>
      </c>
      <c r="B32" s="157">
        <v>2969</v>
      </c>
      <c r="C32" s="156">
        <v>3375</v>
      </c>
      <c r="D32" s="67">
        <f t="shared" si="0"/>
        <v>0.87970370370370365</v>
      </c>
      <c r="E32" s="58">
        <f t="shared" si="1"/>
        <v>-406</v>
      </c>
      <c r="F32" s="157">
        <v>4650</v>
      </c>
      <c r="G32" s="156">
        <v>5100</v>
      </c>
      <c r="H32" s="67">
        <f t="shared" si="2"/>
        <v>0.91176470588235292</v>
      </c>
      <c r="I32" s="58">
        <f t="shared" si="3"/>
        <v>-450</v>
      </c>
      <c r="J32" s="67">
        <f t="shared" si="4"/>
        <v>0.63849462365591403</v>
      </c>
      <c r="K32" s="67">
        <f t="shared" si="5"/>
        <v>0.66176470588235292</v>
      </c>
      <c r="L32" s="66">
        <f t="shared" si="6"/>
        <v>-2.3270082226438893E-2</v>
      </c>
    </row>
    <row r="33" spans="1:12" x14ac:dyDescent="0.4">
      <c r="A33" s="27" t="s">
        <v>156</v>
      </c>
      <c r="B33" s="155">
        <v>0</v>
      </c>
      <c r="C33" s="154">
        <v>0</v>
      </c>
      <c r="D33" s="72" t="e">
        <f t="shared" si="0"/>
        <v>#DIV/0!</v>
      </c>
      <c r="E33" s="59">
        <f t="shared" si="1"/>
        <v>0</v>
      </c>
      <c r="F33" s="155">
        <v>0</v>
      </c>
      <c r="G33" s="154">
        <v>0</v>
      </c>
      <c r="H33" s="72" t="e">
        <f t="shared" si="2"/>
        <v>#DIV/0!</v>
      </c>
      <c r="I33" s="59">
        <f t="shared" si="3"/>
        <v>0</v>
      </c>
      <c r="J33" s="72" t="e">
        <f t="shared" si="4"/>
        <v>#DIV/0!</v>
      </c>
      <c r="K33" s="72" t="e">
        <f t="shared" si="5"/>
        <v>#DIV/0!</v>
      </c>
      <c r="L33" s="77" t="e">
        <f t="shared" si="6"/>
        <v>#DIV/0!</v>
      </c>
    </row>
    <row r="34" spans="1:12" x14ac:dyDescent="0.4">
      <c r="A34" s="29" t="s">
        <v>155</v>
      </c>
      <c r="B34" s="177">
        <v>2453</v>
      </c>
      <c r="C34" s="164">
        <v>2238</v>
      </c>
      <c r="D34" s="74">
        <f t="shared" si="0"/>
        <v>1.0960679177837356</v>
      </c>
      <c r="E34" s="59">
        <f t="shared" si="1"/>
        <v>215</v>
      </c>
      <c r="F34" s="155">
        <v>4650</v>
      </c>
      <c r="G34" s="164">
        <v>4645</v>
      </c>
      <c r="H34" s="72">
        <f t="shared" si="2"/>
        <v>1.0010764262648009</v>
      </c>
      <c r="I34" s="59">
        <f t="shared" si="3"/>
        <v>5</v>
      </c>
      <c r="J34" s="72">
        <f t="shared" si="4"/>
        <v>0.52752688172043016</v>
      </c>
      <c r="K34" s="72">
        <f t="shared" si="5"/>
        <v>0.48180839612486542</v>
      </c>
      <c r="L34" s="77">
        <f t="shared" si="6"/>
        <v>4.571848559556474E-2</v>
      </c>
    </row>
    <row r="35" spans="1:12" x14ac:dyDescent="0.4">
      <c r="A35" s="33" t="s">
        <v>210</v>
      </c>
      <c r="B35" s="155">
        <v>2660</v>
      </c>
      <c r="C35" s="154">
        <v>0</v>
      </c>
      <c r="D35" s="72" t="e">
        <f t="shared" si="0"/>
        <v>#DIV/0!</v>
      </c>
      <c r="E35" s="59">
        <f t="shared" si="1"/>
        <v>2660</v>
      </c>
      <c r="F35" s="155">
        <v>4500</v>
      </c>
      <c r="G35" s="154">
        <v>0</v>
      </c>
      <c r="H35" s="72" t="e">
        <f t="shared" si="2"/>
        <v>#DIV/0!</v>
      </c>
      <c r="I35" s="59">
        <f t="shared" si="3"/>
        <v>4500</v>
      </c>
      <c r="J35" s="72">
        <f t="shared" si="4"/>
        <v>0.59111111111111114</v>
      </c>
      <c r="K35" s="72" t="e">
        <f t="shared" si="5"/>
        <v>#DIV/0!</v>
      </c>
      <c r="L35" s="77" t="e">
        <f t="shared" si="6"/>
        <v>#DIV/0!</v>
      </c>
    </row>
    <row r="36" spans="1:12" s="16" customFormat="1" x14ac:dyDescent="0.4">
      <c r="A36" s="27" t="s">
        <v>234</v>
      </c>
      <c r="B36" s="154">
        <v>0</v>
      </c>
      <c r="C36" s="154">
        <v>0</v>
      </c>
      <c r="D36" s="24" t="e">
        <f t="shared" si="0"/>
        <v>#DIV/0!</v>
      </c>
      <c r="E36" s="25">
        <f t="shared" si="1"/>
        <v>0</v>
      </c>
      <c r="F36" s="154">
        <v>0</v>
      </c>
      <c r="G36" s="154">
        <v>0</v>
      </c>
      <c r="H36" s="24" t="e">
        <f t="shared" si="2"/>
        <v>#DIV/0!</v>
      </c>
      <c r="I36" s="25">
        <f t="shared" si="3"/>
        <v>0</v>
      </c>
      <c r="J36" s="24" t="e">
        <f t="shared" si="4"/>
        <v>#DIV/0!</v>
      </c>
      <c r="K36" s="24" t="e">
        <f t="shared" si="5"/>
        <v>#DIV/0!</v>
      </c>
      <c r="L36" s="23" t="e">
        <f t="shared" si="6"/>
        <v>#DIV/0!</v>
      </c>
    </row>
    <row r="37" spans="1:12" s="16" customFormat="1" x14ac:dyDescent="0.4">
      <c r="A37" s="22" t="s">
        <v>233</v>
      </c>
      <c r="B37" s="179">
        <v>0</v>
      </c>
      <c r="C37" s="179">
        <v>0</v>
      </c>
      <c r="D37" s="20" t="e">
        <f t="shared" si="0"/>
        <v>#DIV/0!</v>
      </c>
      <c r="E37" s="21">
        <f t="shared" si="1"/>
        <v>0</v>
      </c>
      <c r="F37" s="179">
        <v>0</v>
      </c>
      <c r="G37" s="179">
        <v>0</v>
      </c>
      <c r="H37" s="24" t="e">
        <f t="shared" si="2"/>
        <v>#DIV/0!</v>
      </c>
      <c r="I37" s="25">
        <f t="shared" si="3"/>
        <v>0</v>
      </c>
      <c r="J37" s="24" t="e">
        <f t="shared" si="4"/>
        <v>#DIV/0!</v>
      </c>
      <c r="K37" s="24" t="e">
        <f t="shared" si="5"/>
        <v>#DIV/0!</v>
      </c>
      <c r="L37" s="23" t="e">
        <f t="shared" si="6"/>
        <v>#DIV/0!</v>
      </c>
    </row>
    <row r="38" spans="1:12" x14ac:dyDescent="0.4">
      <c r="A38" s="89" t="s">
        <v>90</v>
      </c>
      <c r="B38" s="106">
        <f>SUM(B39:B40)</f>
        <v>1438</v>
      </c>
      <c r="C38" s="106">
        <f>SUM(C39:C40)</f>
        <v>1417</v>
      </c>
      <c r="D38" s="76">
        <f t="shared" ref="D38:D65" si="7">+B38/C38</f>
        <v>1.0148200423429781</v>
      </c>
      <c r="E38" s="62">
        <f t="shared" ref="E38:E65" si="8">+B38-C38</f>
        <v>21</v>
      </c>
      <c r="F38" s="106">
        <f>SUM(F39:F40)</f>
        <v>3489</v>
      </c>
      <c r="G38" s="106">
        <f>SUM(G39:G40)</f>
        <v>2496</v>
      </c>
      <c r="H38" s="76">
        <f t="shared" ref="H38:H65" si="9">+F38/G38</f>
        <v>1.3978365384615385</v>
      </c>
      <c r="I38" s="62">
        <f t="shared" ref="I38:I65" si="10">+F38-G38</f>
        <v>993</v>
      </c>
      <c r="J38" s="76">
        <f t="shared" ref="J38:J65" si="11">+B38/F38</f>
        <v>0.41215247922040699</v>
      </c>
      <c r="K38" s="76">
        <f t="shared" ref="K38:K65" si="12">+C38/G38</f>
        <v>0.56770833333333337</v>
      </c>
      <c r="L38" s="75">
        <f t="shared" ref="L38:L65" si="13">+J38-K38</f>
        <v>-0.15555585411292638</v>
      </c>
    </row>
    <row r="39" spans="1:12" x14ac:dyDescent="0.4">
      <c r="A39" s="26" t="s">
        <v>154</v>
      </c>
      <c r="B39" s="163">
        <v>773</v>
      </c>
      <c r="C39" s="158">
        <v>754</v>
      </c>
      <c r="D39" s="70">
        <f t="shared" si="7"/>
        <v>1.0251989389920424</v>
      </c>
      <c r="E39" s="71">
        <f t="shared" si="8"/>
        <v>19</v>
      </c>
      <c r="F39" s="163">
        <v>2280</v>
      </c>
      <c r="G39" s="158">
        <v>1326</v>
      </c>
      <c r="H39" s="70">
        <f t="shared" si="9"/>
        <v>1.7194570135746607</v>
      </c>
      <c r="I39" s="71">
        <f t="shared" si="10"/>
        <v>954</v>
      </c>
      <c r="J39" s="70">
        <f t="shared" si="11"/>
        <v>0.33903508771929824</v>
      </c>
      <c r="K39" s="70">
        <f t="shared" si="12"/>
        <v>0.56862745098039214</v>
      </c>
      <c r="L39" s="69">
        <f t="shared" si="13"/>
        <v>-0.22959236326109389</v>
      </c>
    </row>
    <row r="40" spans="1:12" x14ac:dyDescent="0.4">
      <c r="A40" s="27" t="s">
        <v>153</v>
      </c>
      <c r="B40" s="155">
        <v>665</v>
      </c>
      <c r="C40" s="154">
        <v>663</v>
      </c>
      <c r="D40" s="72">
        <f t="shared" si="7"/>
        <v>1.0030165912518854</v>
      </c>
      <c r="E40" s="59">
        <f t="shared" si="8"/>
        <v>2</v>
      </c>
      <c r="F40" s="155">
        <v>1209</v>
      </c>
      <c r="G40" s="154">
        <v>1170</v>
      </c>
      <c r="H40" s="72">
        <f t="shared" si="9"/>
        <v>1.0333333333333334</v>
      </c>
      <c r="I40" s="59">
        <f t="shared" si="10"/>
        <v>39</v>
      </c>
      <c r="J40" s="72">
        <f t="shared" si="11"/>
        <v>0.55004135649296937</v>
      </c>
      <c r="K40" s="72">
        <f t="shared" si="12"/>
        <v>0.56666666666666665</v>
      </c>
      <c r="L40" s="77">
        <f t="shared" si="13"/>
        <v>-1.6625310173697283E-2</v>
      </c>
    </row>
    <row r="41" spans="1:12" s="46" customFormat="1" x14ac:dyDescent="0.4">
      <c r="A41" s="55" t="s">
        <v>96</v>
      </c>
      <c r="B41" s="100">
        <f>SUM(B42:B62)</f>
        <v>244483</v>
      </c>
      <c r="C41" s="100">
        <f>SUM(C42:C62)</f>
        <v>241636</v>
      </c>
      <c r="D41" s="64">
        <f t="shared" si="7"/>
        <v>1.011782184773792</v>
      </c>
      <c r="E41" s="65">
        <f t="shared" si="8"/>
        <v>2847</v>
      </c>
      <c r="F41" s="100">
        <f>SUM(F42:F62)</f>
        <v>378959</v>
      </c>
      <c r="G41" s="100">
        <f>SUM(G42:G62)</f>
        <v>384797</v>
      </c>
      <c r="H41" s="64">
        <f t="shared" si="9"/>
        <v>0.98482836404649721</v>
      </c>
      <c r="I41" s="65">
        <f t="shared" si="10"/>
        <v>-5838</v>
      </c>
      <c r="J41" s="64">
        <f t="shared" si="11"/>
        <v>0.64514366989568794</v>
      </c>
      <c r="K41" s="64">
        <f t="shared" si="12"/>
        <v>0.62795707866745321</v>
      </c>
      <c r="L41" s="78">
        <f t="shared" si="13"/>
        <v>1.7186591228234738E-2</v>
      </c>
    </row>
    <row r="42" spans="1:12" x14ac:dyDescent="0.4">
      <c r="A42" s="27" t="s">
        <v>83</v>
      </c>
      <c r="B42" s="161">
        <v>97455</v>
      </c>
      <c r="C42" s="162">
        <v>96162</v>
      </c>
      <c r="D42" s="86">
        <f t="shared" si="7"/>
        <v>1.013446059774131</v>
      </c>
      <c r="E42" s="58">
        <f t="shared" si="8"/>
        <v>1293</v>
      </c>
      <c r="F42" s="161">
        <v>137143</v>
      </c>
      <c r="G42" s="154">
        <v>137514</v>
      </c>
      <c r="H42" s="67">
        <f t="shared" si="9"/>
        <v>0.99730209287781613</v>
      </c>
      <c r="I42" s="59">
        <f t="shared" si="10"/>
        <v>-371</v>
      </c>
      <c r="J42" s="72">
        <f t="shared" si="11"/>
        <v>0.71060863478267211</v>
      </c>
      <c r="K42" s="72">
        <f t="shared" si="12"/>
        <v>0.69928879968585012</v>
      </c>
      <c r="L42" s="77">
        <f t="shared" si="13"/>
        <v>1.1319835096821995E-2</v>
      </c>
    </row>
    <row r="43" spans="1:12" x14ac:dyDescent="0.4">
      <c r="A43" s="27" t="s">
        <v>176</v>
      </c>
      <c r="B43" s="155">
        <v>4243</v>
      </c>
      <c r="C43" s="154">
        <v>2317</v>
      </c>
      <c r="D43" s="70">
        <f t="shared" si="7"/>
        <v>1.8312473025463962</v>
      </c>
      <c r="E43" s="58">
        <f t="shared" si="8"/>
        <v>1926</v>
      </c>
      <c r="F43" s="155">
        <v>6670</v>
      </c>
      <c r="G43" s="154">
        <v>4214</v>
      </c>
      <c r="H43" s="67">
        <f t="shared" si="9"/>
        <v>1.5828191741813005</v>
      </c>
      <c r="I43" s="59">
        <f t="shared" si="10"/>
        <v>2456</v>
      </c>
      <c r="J43" s="72">
        <f t="shared" si="11"/>
        <v>0.63613193403298351</v>
      </c>
      <c r="K43" s="72">
        <f t="shared" si="12"/>
        <v>0.54983388704318936</v>
      </c>
      <c r="L43" s="77">
        <f t="shared" si="13"/>
        <v>8.6298046989794153E-2</v>
      </c>
    </row>
    <row r="44" spans="1:12" x14ac:dyDescent="0.4">
      <c r="A44" s="27" t="s">
        <v>151</v>
      </c>
      <c r="B44" s="155">
        <v>9156</v>
      </c>
      <c r="C44" s="154">
        <v>12691</v>
      </c>
      <c r="D44" s="70">
        <f t="shared" si="7"/>
        <v>0.72145615002757857</v>
      </c>
      <c r="E44" s="58">
        <f t="shared" si="8"/>
        <v>-3535</v>
      </c>
      <c r="F44" s="155">
        <v>15934</v>
      </c>
      <c r="G44" s="154">
        <v>19034</v>
      </c>
      <c r="H44" s="67">
        <f t="shared" si="9"/>
        <v>0.83713355048859939</v>
      </c>
      <c r="I44" s="59">
        <f t="shared" si="10"/>
        <v>-3100</v>
      </c>
      <c r="J44" s="72">
        <f t="shared" si="11"/>
        <v>0.57462030877369152</v>
      </c>
      <c r="K44" s="72">
        <f t="shared" si="12"/>
        <v>0.66675422927393091</v>
      </c>
      <c r="L44" s="77">
        <f t="shared" si="13"/>
        <v>-9.2133920500239386E-2</v>
      </c>
    </row>
    <row r="45" spans="1:12" x14ac:dyDescent="0.4">
      <c r="A45" s="33" t="s">
        <v>215</v>
      </c>
      <c r="B45" s="155">
        <v>19827</v>
      </c>
      <c r="C45" s="154">
        <v>22790</v>
      </c>
      <c r="D45" s="70">
        <f t="shared" si="7"/>
        <v>0.86998683633172447</v>
      </c>
      <c r="E45" s="58">
        <f t="shared" si="8"/>
        <v>-2963</v>
      </c>
      <c r="F45" s="155">
        <v>38043</v>
      </c>
      <c r="G45" s="154">
        <v>42732</v>
      </c>
      <c r="H45" s="67">
        <f t="shared" si="9"/>
        <v>0.89026958719460825</v>
      </c>
      <c r="I45" s="59">
        <f t="shared" si="10"/>
        <v>-4689</v>
      </c>
      <c r="J45" s="72">
        <f t="shared" si="11"/>
        <v>0.52117340903714215</v>
      </c>
      <c r="K45" s="72">
        <f t="shared" si="12"/>
        <v>0.53332397266685383</v>
      </c>
      <c r="L45" s="77">
        <f t="shared" si="13"/>
        <v>-1.2150563629711675E-2</v>
      </c>
    </row>
    <row r="46" spans="1:12" x14ac:dyDescent="0.4">
      <c r="A46" s="33" t="s">
        <v>149</v>
      </c>
      <c r="B46" s="155">
        <v>13040</v>
      </c>
      <c r="C46" s="154">
        <v>8106</v>
      </c>
      <c r="D46" s="70">
        <f t="shared" si="7"/>
        <v>1.6086849247471009</v>
      </c>
      <c r="E46" s="58">
        <f t="shared" si="8"/>
        <v>4934</v>
      </c>
      <c r="F46" s="155">
        <v>22443</v>
      </c>
      <c r="G46" s="154">
        <v>21786</v>
      </c>
      <c r="H46" s="67">
        <f t="shared" si="9"/>
        <v>1.0301569815477829</v>
      </c>
      <c r="I46" s="59">
        <f t="shared" si="10"/>
        <v>657</v>
      </c>
      <c r="J46" s="72">
        <f t="shared" si="11"/>
        <v>0.5810274918682885</v>
      </c>
      <c r="K46" s="72">
        <f t="shared" si="12"/>
        <v>0.37207380886808039</v>
      </c>
      <c r="L46" s="77">
        <f t="shared" si="13"/>
        <v>0.20895368300020811</v>
      </c>
    </row>
    <row r="47" spans="1:12" x14ac:dyDescent="0.4">
      <c r="A47" s="27" t="s">
        <v>81</v>
      </c>
      <c r="B47" s="155">
        <v>38375</v>
      </c>
      <c r="C47" s="154">
        <v>37684</v>
      </c>
      <c r="D47" s="70">
        <f t="shared" si="7"/>
        <v>1.0183366946184056</v>
      </c>
      <c r="E47" s="58">
        <f t="shared" si="8"/>
        <v>691</v>
      </c>
      <c r="F47" s="155">
        <v>64181</v>
      </c>
      <c r="G47" s="154">
        <v>59891</v>
      </c>
      <c r="H47" s="67">
        <f t="shared" si="9"/>
        <v>1.0716301280659866</v>
      </c>
      <c r="I47" s="59">
        <f t="shared" si="10"/>
        <v>4290</v>
      </c>
      <c r="J47" s="72">
        <f t="shared" si="11"/>
        <v>0.59791838706159139</v>
      </c>
      <c r="K47" s="72">
        <f t="shared" si="12"/>
        <v>0.62920973101133726</v>
      </c>
      <c r="L47" s="77">
        <f t="shared" si="13"/>
        <v>-3.1291343949745865E-2</v>
      </c>
    </row>
    <row r="48" spans="1:12" x14ac:dyDescent="0.4">
      <c r="A48" s="27" t="s">
        <v>82</v>
      </c>
      <c r="B48" s="160">
        <v>22686</v>
      </c>
      <c r="C48" s="154">
        <v>23007</v>
      </c>
      <c r="D48" s="70">
        <f t="shared" si="7"/>
        <v>0.98604772460555479</v>
      </c>
      <c r="E48" s="58">
        <f t="shared" si="8"/>
        <v>-321</v>
      </c>
      <c r="F48" s="160">
        <v>34100</v>
      </c>
      <c r="G48" s="154">
        <v>33759</v>
      </c>
      <c r="H48" s="67">
        <f t="shared" si="9"/>
        <v>1.0101010101010102</v>
      </c>
      <c r="I48" s="59">
        <f t="shared" si="10"/>
        <v>341</v>
      </c>
      <c r="J48" s="72">
        <f t="shared" si="11"/>
        <v>0.66527859237536657</v>
      </c>
      <c r="K48" s="72">
        <f t="shared" si="12"/>
        <v>0.68150715364791614</v>
      </c>
      <c r="L48" s="77">
        <f t="shared" si="13"/>
        <v>-1.6228561272549569E-2</v>
      </c>
    </row>
    <row r="49" spans="1:12" x14ac:dyDescent="0.4">
      <c r="A49" s="27" t="s">
        <v>80</v>
      </c>
      <c r="B49" s="159">
        <v>6414</v>
      </c>
      <c r="C49" s="154">
        <v>6768</v>
      </c>
      <c r="D49" s="70">
        <f t="shared" si="7"/>
        <v>0.94769503546099287</v>
      </c>
      <c r="E49" s="58">
        <f t="shared" si="8"/>
        <v>-354</v>
      </c>
      <c r="F49" s="159">
        <v>8370</v>
      </c>
      <c r="G49" s="154">
        <v>8649</v>
      </c>
      <c r="H49" s="67">
        <f t="shared" si="9"/>
        <v>0.967741935483871</v>
      </c>
      <c r="I49" s="59">
        <f t="shared" si="10"/>
        <v>-279</v>
      </c>
      <c r="J49" s="72">
        <f t="shared" si="11"/>
        <v>0.76630824372759854</v>
      </c>
      <c r="K49" s="72">
        <f t="shared" si="12"/>
        <v>0.78251821019771073</v>
      </c>
      <c r="L49" s="77">
        <f t="shared" si="13"/>
        <v>-1.6209966470112191E-2</v>
      </c>
    </row>
    <row r="50" spans="1:12" x14ac:dyDescent="0.4">
      <c r="A50" s="27" t="s">
        <v>148</v>
      </c>
      <c r="B50" s="155">
        <v>3588</v>
      </c>
      <c r="C50" s="158">
        <v>3762</v>
      </c>
      <c r="D50" s="70">
        <f t="shared" si="7"/>
        <v>0.95374800637958534</v>
      </c>
      <c r="E50" s="58">
        <f t="shared" si="8"/>
        <v>-174</v>
      </c>
      <c r="F50" s="155">
        <v>5146</v>
      </c>
      <c r="G50" s="154">
        <v>5146</v>
      </c>
      <c r="H50" s="67">
        <f t="shared" si="9"/>
        <v>1</v>
      </c>
      <c r="I50" s="59">
        <f t="shared" si="10"/>
        <v>0</v>
      </c>
      <c r="J50" s="72">
        <f t="shared" si="11"/>
        <v>0.69724057520404192</v>
      </c>
      <c r="K50" s="72">
        <f t="shared" si="12"/>
        <v>0.7310532452390206</v>
      </c>
      <c r="L50" s="77">
        <f t="shared" si="13"/>
        <v>-3.3812670034978676E-2</v>
      </c>
    </row>
    <row r="51" spans="1:12" x14ac:dyDescent="0.4">
      <c r="A51" s="27" t="s">
        <v>79</v>
      </c>
      <c r="B51" s="157">
        <v>7407</v>
      </c>
      <c r="C51" s="154">
        <v>6890</v>
      </c>
      <c r="D51" s="70">
        <f t="shared" si="7"/>
        <v>1.0750362844702468</v>
      </c>
      <c r="E51" s="58">
        <f t="shared" si="8"/>
        <v>517</v>
      </c>
      <c r="F51" s="157">
        <v>8649</v>
      </c>
      <c r="G51" s="154">
        <v>8649</v>
      </c>
      <c r="H51" s="67">
        <f t="shared" si="9"/>
        <v>1</v>
      </c>
      <c r="I51" s="59">
        <f t="shared" si="10"/>
        <v>0</v>
      </c>
      <c r="J51" s="72">
        <f t="shared" si="11"/>
        <v>0.8563995837669095</v>
      </c>
      <c r="K51" s="72">
        <f t="shared" si="12"/>
        <v>0.79662388715458432</v>
      </c>
      <c r="L51" s="77">
        <f t="shared" si="13"/>
        <v>5.977569661232518E-2</v>
      </c>
    </row>
    <row r="52" spans="1:12" x14ac:dyDescent="0.4">
      <c r="A52" s="33" t="s">
        <v>78</v>
      </c>
      <c r="B52" s="155">
        <v>4849</v>
      </c>
      <c r="C52" s="156">
        <v>4556</v>
      </c>
      <c r="D52" s="70">
        <f t="shared" si="7"/>
        <v>1.0643107989464442</v>
      </c>
      <c r="E52" s="58">
        <f t="shared" si="8"/>
        <v>293</v>
      </c>
      <c r="F52" s="155">
        <v>8649</v>
      </c>
      <c r="G52" s="154">
        <v>8649</v>
      </c>
      <c r="H52" s="67">
        <f t="shared" si="9"/>
        <v>1</v>
      </c>
      <c r="I52" s="59">
        <f t="shared" si="10"/>
        <v>0</v>
      </c>
      <c r="J52" s="72">
        <f t="shared" si="11"/>
        <v>0.56064284888426408</v>
      </c>
      <c r="K52" s="67">
        <f t="shared" si="12"/>
        <v>0.52676610012718228</v>
      </c>
      <c r="L52" s="66">
        <f t="shared" si="13"/>
        <v>3.3876748757081798E-2</v>
      </c>
    </row>
    <row r="53" spans="1:12" x14ac:dyDescent="0.4">
      <c r="A53" s="27" t="s">
        <v>95</v>
      </c>
      <c r="B53" s="155">
        <v>0</v>
      </c>
      <c r="C53" s="154">
        <v>2162</v>
      </c>
      <c r="D53" s="70">
        <f t="shared" si="7"/>
        <v>0</v>
      </c>
      <c r="E53" s="59">
        <f t="shared" si="8"/>
        <v>-2162</v>
      </c>
      <c r="F53" s="155">
        <v>0</v>
      </c>
      <c r="G53" s="156">
        <v>5146</v>
      </c>
      <c r="H53" s="67">
        <f t="shared" si="9"/>
        <v>0</v>
      </c>
      <c r="I53" s="59">
        <f t="shared" si="10"/>
        <v>-5146</v>
      </c>
      <c r="J53" s="72" t="e">
        <f t="shared" si="11"/>
        <v>#DIV/0!</v>
      </c>
      <c r="K53" s="72">
        <f t="shared" si="12"/>
        <v>0.42013214146910222</v>
      </c>
      <c r="L53" s="77" t="e">
        <f t="shared" si="13"/>
        <v>#DIV/0!</v>
      </c>
    </row>
    <row r="54" spans="1:12" x14ac:dyDescent="0.4">
      <c r="A54" s="27" t="s">
        <v>94</v>
      </c>
      <c r="B54" s="155">
        <v>5517</v>
      </c>
      <c r="C54" s="154">
        <v>4716</v>
      </c>
      <c r="D54" s="70">
        <f t="shared" si="7"/>
        <v>1.1698473282442747</v>
      </c>
      <c r="E54" s="59">
        <f t="shared" si="8"/>
        <v>801</v>
      </c>
      <c r="F54" s="155">
        <v>8647</v>
      </c>
      <c r="G54" s="154">
        <v>8647</v>
      </c>
      <c r="H54" s="72">
        <f t="shared" si="9"/>
        <v>1</v>
      </c>
      <c r="I54" s="59">
        <f t="shared" si="10"/>
        <v>0</v>
      </c>
      <c r="J54" s="72">
        <f t="shared" si="11"/>
        <v>0.63802474846767665</v>
      </c>
      <c r="K54" s="72">
        <f t="shared" si="12"/>
        <v>0.54539146524806292</v>
      </c>
      <c r="L54" s="77">
        <f t="shared" si="13"/>
        <v>9.2633283219613727E-2</v>
      </c>
    </row>
    <row r="55" spans="1:12" x14ac:dyDescent="0.4">
      <c r="A55" s="27" t="s">
        <v>75</v>
      </c>
      <c r="B55" s="155">
        <v>6851</v>
      </c>
      <c r="C55" s="154">
        <v>6083</v>
      </c>
      <c r="D55" s="70">
        <f t="shared" si="7"/>
        <v>1.1262534933421009</v>
      </c>
      <c r="E55" s="59">
        <f t="shared" si="8"/>
        <v>768</v>
      </c>
      <c r="F55" s="155">
        <v>11632</v>
      </c>
      <c r="G55" s="154">
        <v>11922</v>
      </c>
      <c r="H55" s="72">
        <f t="shared" si="9"/>
        <v>0.9756752222781413</v>
      </c>
      <c r="I55" s="59">
        <f t="shared" si="10"/>
        <v>-290</v>
      </c>
      <c r="J55" s="72">
        <f t="shared" si="11"/>
        <v>0.58897867950481431</v>
      </c>
      <c r="K55" s="72">
        <f t="shared" si="12"/>
        <v>0.51023318235195436</v>
      </c>
      <c r="L55" s="77">
        <f t="shared" si="13"/>
        <v>7.8745497152859945E-2</v>
      </c>
    </row>
    <row r="56" spans="1:12" x14ac:dyDescent="0.4">
      <c r="A56" s="27" t="s">
        <v>77</v>
      </c>
      <c r="B56" s="155">
        <v>2508</v>
      </c>
      <c r="C56" s="154">
        <v>2010</v>
      </c>
      <c r="D56" s="70">
        <f t="shared" si="7"/>
        <v>1.2477611940298508</v>
      </c>
      <c r="E56" s="59">
        <f t="shared" si="8"/>
        <v>498</v>
      </c>
      <c r="F56" s="155">
        <v>4206</v>
      </c>
      <c r="G56" s="154">
        <v>3913</v>
      </c>
      <c r="H56" s="72">
        <f t="shared" si="9"/>
        <v>1.0748786097623306</v>
      </c>
      <c r="I56" s="59">
        <f t="shared" si="10"/>
        <v>293</v>
      </c>
      <c r="J56" s="72">
        <f t="shared" si="11"/>
        <v>0.5962910128388017</v>
      </c>
      <c r="K56" s="72">
        <f t="shared" si="12"/>
        <v>0.51367237413749045</v>
      </c>
      <c r="L56" s="77">
        <f t="shared" si="13"/>
        <v>8.2618638701311253E-2</v>
      </c>
    </row>
    <row r="57" spans="1:12" x14ac:dyDescent="0.4">
      <c r="A57" s="27" t="s">
        <v>76</v>
      </c>
      <c r="B57" s="155">
        <v>2567</v>
      </c>
      <c r="C57" s="154">
        <v>1932</v>
      </c>
      <c r="D57" s="70">
        <f t="shared" si="7"/>
        <v>1.3286749482401656</v>
      </c>
      <c r="E57" s="59">
        <f t="shared" si="8"/>
        <v>635</v>
      </c>
      <c r="F57" s="155">
        <v>5146</v>
      </c>
      <c r="G57" s="154">
        <v>5146</v>
      </c>
      <c r="H57" s="72">
        <f t="shared" si="9"/>
        <v>1</v>
      </c>
      <c r="I57" s="59">
        <f t="shared" si="10"/>
        <v>0</v>
      </c>
      <c r="J57" s="72">
        <f t="shared" si="11"/>
        <v>0.49883404586086283</v>
      </c>
      <c r="K57" s="72">
        <f t="shared" si="12"/>
        <v>0.37543723280217645</v>
      </c>
      <c r="L57" s="77">
        <f t="shared" si="13"/>
        <v>0.12339681305868638</v>
      </c>
    </row>
    <row r="58" spans="1:12" x14ac:dyDescent="0.4">
      <c r="A58" s="27" t="s">
        <v>146</v>
      </c>
      <c r="B58" s="155">
        <v>0</v>
      </c>
      <c r="C58" s="154">
        <v>0</v>
      </c>
      <c r="D58" s="70" t="e">
        <f t="shared" si="7"/>
        <v>#DIV/0!</v>
      </c>
      <c r="E58" s="59">
        <f t="shared" si="8"/>
        <v>0</v>
      </c>
      <c r="F58" s="155">
        <v>0</v>
      </c>
      <c r="G58" s="154">
        <v>0</v>
      </c>
      <c r="H58" s="72" t="e">
        <f t="shared" si="9"/>
        <v>#DIV/0!</v>
      </c>
      <c r="I58" s="59">
        <f t="shared" si="10"/>
        <v>0</v>
      </c>
      <c r="J58" s="72" t="e">
        <f t="shared" si="11"/>
        <v>#DIV/0!</v>
      </c>
      <c r="K58" s="72" t="e">
        <f t="shared" si="12"/>
        <v>#DIV/0!</v>
      </c>
      <c r="L58" s="77" t="e">
        <f t="shared" si="13"/>
        <v>#DIV/0!</v>
      </c>
    </row>
    <row r="59" spans="1:12" x14ac:dyDescent="0.4">
      <c r="A59" s="27" t="s">
        <v>145</v>
      </c>
      <c r="B59" s="155">
        <v>0</v>
      </c>
      <c r="C59" s="154">
        <v>0</v>
      </c>
      <c r="D59" s="70" t="e">
        <f t="shared" si="7"/>
        <v>#DIV/0!</v>
      </c>
      <c r="E59" s="59">
        <f t="shared" si="8"/>
        <v>0</v>
      </c>
      <c r="F59" s="155">
        <v>0</v>
      </c>
      <c r="G59" s="154">
        <v>0</v>
      </c>
      <c r="H59" s="72" t="e">
        <f t="shared" si="9"/>
        <v>#DIV/0!</v>
      </c>
      <c r="I59" s="59">
        <f t="shared" si="10"/>
        <v>0</v>
      </c>
      <c r="J59" s="72" t="e">
        <f t="shared" si="11"/>
        <v>#DIV/0!</v>
      </c>
      <c r="K59" s="72" t="e">
        <f t="shared" si="12"/>
        <v>#DIV/0!</v>
      </c>
      <c r="L59" s="77" t="e">
        <f t="shared" si="13"/>
        <v>#DIV/0!</v>
      </c>
    </row>
    <row r="60" spans="1:12" x14ac:dyDescent="0.4">
      <c r="A60" s="27" t="s">
        <v>144</v>
      </c>
      <c r="B60" s="155">
        <v>0</v>
      </c>
      <c r="C60" s="154">
        <v>0</v>
      </c>
      <c r="D60" s="70" t="e">
        <f t="shared" si="7"/>
        <v>#DIV/0!</v>
      </c>
      <c r="E60" s="59">
        <f t="shared" si="8"/>
        <v>0</v>
      </c>
      <c r="F60" s="155">
        <v>0</v>
      </c>
      <c r="G60" s="154">
        <v>0</v>
      </c>
      <c r="H60" s="72" t="e">
        <f t="shared" si="9"/>
        <v>#DIV/0!</v>
      </c>
      <c r="I60" s="59">
        <f t="shared" si="10"/>
        <v>0</v>
      </c>
      <c r="J60" s="72" t="e">
        <f t="shared" si="11"/>
        <v>#DIV/0!</v>
      </c>
      <c r="K60" s="72" t="e">
        <f t="shared" si="12"/>
        <v>#DIV/0!</v>
      </c>
      <c r="L60" s="77" t="e">
        <f t="shared" si="13"/>
        <v>#DIV/0!</v>
      </c>
    </row>
    <row r="61" spans="1:12" x14ac:dyDescent="0.4">
      <c r="A61" s="27" t="s">
        <v>143</v>
      </c>
      <c r="B61" s="157">
        <v>0</v>
      </c>
      <c r="C61" s="154">
        <v>0</v>
      </c>
      <c r="D61" s="70" t="e">
        <f t="shared" si="7"/>
        <v>#DIV/0!</v>
      </c>
      <c r="E61" s="59">
        <f t="shared" si="8"/>
        <v>0</v>
      </c>
      <c r="F61" s="157">
        <v>0</v>
      </c>
      <c r="G61" s="154">
        <v>0</v>
      </c>
      <c r="H61" s="72" t="e">
        <f t="shared" si="9"/>
        <v>#DIV/0!</v>
      </c>
      <c r="I61" s="59">
        <f t="shared" si="10"/>
        <v>0</v>
      </c>
      <c r="J61" s="72" t="e">
        <f t="shared" si="11"/>
        <v>#DIV/0!</v>
      </c>
      <c r="K61" s="72" t="e">
        <f t="shared" si="12"/>
        <v>#DIV/0!</v>
      </c>
      <c r="L61" s="77" t="e">
        <f t="shared" si="13"/>
        <v>#DIV/0!</v>
      </c>
    </row>
    <row r="62" spans="1:12" x14ac:dyDescent="0.4">
      <c r="A62" s="22" t="s">
        <v>142</v>
      </c>
      <c r="B62" s="152">
        <v>0</v>
      </c>
      <c r="C62" s="179">
        <v>0</v>
      </c>
      <c r="D62" s="151" t="e">
        <f t="shared" si="7"/>
        <v>#DIV/0!</v>
      </c>
      <c r="E62" s="56">
        <f t="shared" si="8"/>
        <v>0</v>
      </c>
      <c r="F62" s="152">
        <v>0</v>
      </c>
      <c r="G62" s="179">
        <v>0</v>
      </c>
      <c r="H62" s="83" t="e">
        <f t="shared" si="9"/>
        <v>#DIV/0!</v>
      </c>
      <c r="I62" s="56">
        <f t="shared" si="10"/>
        <v>0</v>
      </c>
      <c r="J62" s="83" t="e">
        <f t="shared" si="11"/>
        <v>#DIV/0!</v>
      </c>
      <c r="K62" s="83" t="e">
        <f t="shared" si="12"/>
        <v>#DIV/0!</v>
      </c>
      <c r="L62" s="82" t="e">
        <f t="shared" si="13"/>
        <v>#DIV/0!</v>
      </c>
    </row>
    <row r="63" spans="1:12" x14ac:dyDescent="0.4">
      <c r="A63" s="55" t="s">
        <v>93</v>
      </c>
      <c r="B63" s="100">
        <f>B64+B65</f>
        <v>15024</v>
      </c>
      <c r="C63" s="100">
        <f>C64+C65</f>
        <v>9317</v>
      </c>
      <c r="D63" s="64">
        <f t="shared" si="7"/>
        <v>1.612536224106472</v>
      </c>
      <c r="E63" s="65">
        <f t="shared" si="8"/>
        <v>5707</v>
      </c>
      <c r="F63" s="100">
        <f>F64+F65</f>
        <v>26596</v>
      </c>
      <c r="G63" s="100">
        <f>G64+G65</f>
        <v>17571</v>
      </c>
      <c r="H63" s="64">
        <f t="shared" si="9"/>
        <v>1.5136304137499288</v>
      </c>
      <c r="I63" s="65">
        <f t="shared" si="10"/>
        <v>9025</v>
      </c>
      <c r="J63" s="64">
        <f t="shared" si="11"/>
        <v>0.56489697698902086</v>
      </c>
      <c r="K63" s="64">
        <f t="shared" si="12"/>
        <v>0.53024870525297363</v>
      </c>
      <c r="L63" s="78">
        <f t="shared" si="13"/>
        <v>3.4648271736047231E-2</v>
      </c>
    </row>
    <row r="64" spans="1:12" x14ac:dyDescent="0.4">
      <c r="A64" s="99" t="s">
        <v>209</v>
      </c>
      <c r="B64" s="153">
        <v>15024</v>
      </c>
      <c r="C64" s="153">
        <v>9317</v>
      </c>
      <c r="D64" s="97">
        <f t="shared" si="7"/>
        <v>1.612536224106472</v>
      </c>
      <c r="E64" s="96">
        <f t="shared" si="8"/>
        <v>5707</v>
      </c>
      <c r="F64" s="153">
        <v>26596</v>
      </c>
      <c r="G64" s="153">
        <v>17571</v>
      </c>
      <c r="H64" s="97">
        <f t="shared" si="9"/>
        <v>1.5136304137499288</v>
      </c>
      <c r="I64" s="96">
        <f t="shared" si="10"/>
        <v>9025</v>
      </c>
      <c r="J64" s="95">
        <f t="shared" si="11"/>
        <v>0.56489697698902086</v>
      </c>
      <c r="K64" s="95">
        <f t="shared" si="12"/>
        <v>0.53024870525297363</v>
      </c>
      <c r="L64" s="94">
        <f t="shared" si="13"/>
        <v>3.4648271736047231E-2</v>
      </c>
    </row>
    <row r="65" spans="1:12" x14ac:dyDescent="0.4">
      <c r="A65" s="22" t="s">
        <v>208</v>
      </c>
      <c r="B65" s="152">
        <v>0</v>
      </c>
      <c r="C65" s="152">
        <v>0</v>
      </c>
      <c r="D65" s="92" t="e">
        <f t="shared" si="7"/>
        <v>#DIV/0!</v>
      </c>
      <c r="E65" s="56">
        <f t="shared" si="8"/>
        <v>0</v>
      </c>
      <c r="F65" s="152">
        <v>0</v>
      </c>
      <c r="G65" s="152">
        <v>0</v>
      </c>
      <c r="H65" s="92" t="e">
        <f t="shared" si="9"/>
        <v>#DIV/0!</v>
      </c>
      <c r="I65" s="56">
        <f t="shared" si="10"/>
        <v>0</v>
      </c>
      <c r="J65" s="91" t="e">
        <f t="shared" si="11"/>
        <v>#DIV/0!</v>
      </c>
      <c r="K65" s="91" t="e">
        <f t="shared" si="12"/>
        <v>#DIV/0!</v>
      </c>
      <c r="L65" s="90" t="e">
        <f t="shared" si="13"/>
        <v>#DIV/0!</v>
      </c>
    </row>
    <row r="66" spans="1:12" x14ac:dyDescent="0.4">
      <c r="C66" s="19"/>
      <c r="E66" s="50"/>
      <c r="G66" s="19"/>
      <c r="I66" s="50"/>
      <c r="K66" s="19"/>
    </row>
    <row r="67" spans="1:12" x14ac:dyDescent="0.4">
      <c r="C67" s="19"/>
      <c r="E67" s="50"/>
      <c r="G67" s="19"/>
      <c r="I67" s="50"/>
      <c r="K67" s="19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9'!A1" display="'h19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2007年12月月間航空旅客輸送実績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8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6" bestFit="1" customWidth="1"/>
    <col min="2" max="3" width="11.25" style="17" customWidth="1"/>
    <col min="4" max="5" width="11.25" style="16" customWidth="1"/>
    <col min="6" max="7" width="11.25" style="17" customWidth="1"/>
    <col min="8" max="9" width="11.25" style="16" customWidth="1"/>
    <col min="10" max="11" width="11.25" style="17" customWidth="1"/>
    <col min="12" max="12" width="11.25" style="16" customWidth="1"/>
    <col min="13" max="13" width="9" style="16" customWidth="1"/>
    <col min="14" max="14" width="6.5" style="16" bestFit="1" customWidth="1"/>
    <col min="15" max="16384" width="15.75" style="16"/>
  </cols>
  <sheetData>
    <row r="1" spans="1:46" s="1" customFormat="1" ht="17.25" customHeight="1" x14ac:dyDescent="0.4">
      <c r="A1" s="266" t="str">
        <f>'h19'!A1</f>
        <v>平成19年度</v>
      </c>
      <c r="B1" s="267"/>
      <c r="C1" s="267"/>
      <c r="D1" s="267"/>
      <c r="E1" s="268" t="str">
        <f ca="1">RIGHT(CELL("filename",$A$1),LEN(CELL("filename",$A$1))-FIND("]",CELL("filename",$A$1)))</f>
        <v>12月(上旬)</v>
      </c>
      <c r="F1" s="269" t="s">
        <v>70</v>
      </c>
      <c r="G1" s="270"/>
      <c r="H1" s="270"/>
      <c r="I1" s="271"/>
      <c r="J1" s="270"/>
      <c r="K1" s="270"/>
      <c r="L1" s="271"/>
      <c r="M1" s="258"/>
      <c r="N1" s="258"/>
      <c r="O1" s="258"/>
      <c r="P1" s="258"/>
      <c r="Q1" s="258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</row>
    <row r="2" spans="1:46" x14ac:dyDescent="0.4">
      <c r="A2" s="248"/>
      <c r="B2" s="263" t="s">
        <v>89</v>
      </c>
      <c r="C2" s="264"/>
      <c r="D2" s="264"/>
      <c r="E2" s="265"/>
      <c r="F2" s="263" t="s">
        <v>175</v>
      </c>
      <c r="G2" s="264"/>
      <c r="H2" s="264"/>
      <c r="I2" s="265"/>
      <c r="J2" s="263" t="s">
        <v>174</v>
      </c>
      <c r="K2" s="264"/>
      <c r="L2" s="265"/>
    </row>
    <row r="3" spans="1:46" x14ac:dyDescent="0.4">
      <c r="A3" s="249"/>
      <c r="B3" s="243"/>
      <c r="C3" s="244"/>
      <c r="D3" s="244"/>
      <c r="E3" s="245"/>
      <c r="F3" s="243"/>
      <c r="G3" s="244"/>
      <c r="H3" s="244"/>
      <c r="I3" s="245"/>
      <c r="J3" s="243"/>
      <c r="K3" s="244"/>
      <c r="L3" s="245"/>
    </row>
    <row r="4" spans="1:46" x14ac:dyDescent="0.4">
      <c r="A4" s="249"/>
      <c r="B4" s="250" t="s">
        <v>126</v>
      </c>
      <c r="C4" s="251" t="s">
        <v>240</v>
      </c>
      <c r="D4" s="249" t="s">
        <v>88</v>
      </c>
      <c r="E4" s="249"/>
      <c r="F4" s="246" t="str">
        <f>+B4</f>
        <v>(07'12/1～10)</v>
      </c>
      <c r="G4" s="246" t="str">
        <f>+C4</f>
        <v>(06'12/1～10)</v>
      </c>
      <c r="H4" s="249" t="s">
        <v>88</v>
      </c>
      <c r="I4" s="249"/>
      <c r="J4" s="246" t="str">
        <f>+B4</f>
        <v>(07'12/1～10)</v>
      </c>
      <c r="K4" s="246" t="str">
        <f>+C4</f>
        <v>(06'12/1～10)</v>
      </c>
      <c r="L4" s="247" t="s">
        <v>86</v>
      </c>
    </row>
    <row r="5" spans="1:46" s="49" customFormat="1" x14ac:dyDescent="0.4">
      <c r="A5" s="249"/>
      <c r="B5" s="250"/>
      <c r="C5" s="252"/>
      <c r="D5" s="89" t="s">
        <v>87</v>
      </c>
      <c r="E5" s="89" t="s">
        <v>86</v>
      </c>
      <c r="F5" s="246"/>
      <c r="G5" s="246"/>
      <c r="H5" s="89" t="s">
        <v>87</v>
      </c>
      <c r="I5" s="89" t="s">
        <v>86</v>
      </c>
      <c r="J5" s="246"/>
      <c r="K5" s="246"/>
      <c r="L5" s="248"/>
    </row>
    <row r="6" spans="1:46" s="18" customFormat="1" x14ac:dyDescent="0.4">
      <c r="A6" s="55" t="s">
        <v>97</v>
      </c>
      <c r="B6" s="121">
        <f>+B7+B41+B63</f>
        <v>161591</v>
      </c>
      <c r="C6" s="121">
        <f>+C7+C41+C63</f>
        <v>167064</v>
      </c>
      <c r="D6" s="54">
        <f t="shared" ref="D6:D37" si="0">+B6/C6</f>
        <v>0.96724009960254753</v>
      </c>
      <c r="E6" s="68">
        <f t="shared" ref="E6:E37" si="1">+B6-C6</f>
        <v>-5473</v>
      </c>
      <c r="F6" s="121">
        <f>+F7+F41+F63</f>
        <v>233948</v>
      </c>
      <c r="G6" s="121">
        <f>+G7+G41+G63</f>
        <v>242879</v>
      </c>
      <c r="H6" s="54">
        <f t="shared" ref="H6:H37" si="2">+F6/G6</f>
        <v>0.96322860354332818</v>
      </c>
      <c r="I6" s="68">
        <f t="shared" ref="I6:I37" si="3">+F6-G6</f>
        <v>-8931</v>
      </c>
      <c r="J6" s="54">
        <f t="shared" ref="J6:J37" si="4">+B6/F6</f>
        <v>0.6907133209089199</v>
      </c>
      <c r="K6" s="54">
        <f t="shared" ref="K6:K37" si="5">+C6/G6</f>
        <v>0.68784868185392722</v>
      </c>
      <c r="L6" s="63">
        <f t="shared" ref="L6:L37" si="6">+J6-K6</f>
        <v>2.8646390549926792E-3</v>
      </c>
    </row>
    <row r="7" spans="1:46" s="18" customFormat="1" x14ac:dyDescent="0.4">
      <c r="A7" s="55" t="s">
        <v>85</v>
      </c>
      <c r="B7" s="121">
        <f>B8+B18+B38</f>
        <v>79119</v>
      </c>
      <c r="C7" s="121">
        <f>C8+C18+C38</f>
        <v>83010</v>
      </c>
      <c r="D7" s="54">
        <f t="shared" si="0"/>
        <v>0.95312612938200214</v>
      </c>
      <c r="E7" s="68">
        <f t="shared" si="1"/>
        <v>-3891</v>
      </c>
      <c r="F7" s="121">
        <f>F8+F18+F38</f>
        <v>111995</v>
      </c>
      <c r="G7" s="121">
        <f>G8+G18+G38</f>
        <v>119530</v>
      </c>
      <c r="H7" s="54">
        <f t="shared" si="2"/>
        <v>0.93696143227641593</v>
      </c>
      <c r="I7" s="68">
        <f t="shared" si="3"/>
        <v>-7535</v>
      </c>
      <c r="J7" s="54">
        <f t="shared" si="4"/>
        <v>0.70645118085628822</v>
      </c>
      <c r="K7" s="54">
        <f t="shared" si="5"/>
        <v>0.69447000752949051</v>
      </c>
      <c r="L7" s="63">
        <f t="shared" si="6"/>
        <v>1.1981173326797712E-2</v>
      </c>
    </row>
    <row r="8" spans="1:46" x14ac:dyDescent="0.4">
      <c r="A8" s="89" t="s">
        <v>92</v>
      </c>
      <c r="B8" s="122">
        <f>SUM(B9:B17)</f>
        <v>64640</v>
      </c>
      <c r="C8" s="122">
        <f>SUM(C9:C17)</f>
        <v>69081</v>
      </c>
      <c r="D8" s="57">
        <f t="shared" si="0"/>
        <v>0.93571314833311625</v>
      </c>
      <c r="E8" s="61">
        <f t="shared" si="1"/>
        <v>-4441</v>
      </c>
      <c r="F8" s="122">
        <f>SUM(F9:F17)</f>
        <v>90455</v>
      </c>
      <c r="G8" s="122">
        <f>SUM(G9:G17)</f>
        <v>98890</v>
      </c>
      <c r="H8" s="57">
        <f t="shared" si="2"/>
        <v>0.91470320558195972</v>
      </c>
      <c r="I8" s="61">
        <f t="shared" si="3"/>
        <v>-8435</v>
      </c>
      <c r="J8" s="57">
        <f t="shared" si="4"/>
        <v>0.71460947432424959</v>
      </c>
      <c r="K8" s="57">
        <f t="shared" si="5"/>
        <v>0.69856406107796543</v>
      </c>
      <c r="L8" s="60">
        <f t="shared" si="6"/>
        <v>1.6045413246284168E-2</v>
      </c>
    </row>
    <row r="9" spans="1:46" x14ac:dyDescent="0.4">
      <c r="A9" s="26" t="s">
        <v>83</v>
      </c>
      <c r="B9" s="158">
        <v>39621</v>
      </c>
      <c r="C9" s="158">
        <v>41964</v>
      </c>
      <c r="D9" s="34">
        <f t="shared" si="0"/>
        <v>0.94416642836717191</v>
      </c>
      <c r="E9" s="40">
        <f t="shared" si="1"/>
        <v>-2343</v>
      </c>
      <c r="F9" s="158">
        <v>52374</v>
      </c>
      <c r="G9" s="158">
        <v>52135</v>
      </c>
      <c r="H9" s="34">
        <f t="shared" si="2"/>
        <v>1.0045842524215978</v>
      </c>
      <c r="I9" s="40">
        <f t="shared" si="3"/>
        <v>239</v>
      </c>
      <c r="J9" s="34">
        <f t="shared" si="4"/>
        <v>0.75650131744758853</v>
      </c>
      <c r="K9" s="34">
        <f t="shared" si="5"/>
        <v>0.80491032895367798</v>
      </c>
      <c r="L9" s="47">
        <f t="shared" si="6"/>
        <v>-4.840901150608945E-2</v>
      </c>
    </row>
    <row r="10" spans="1:46" x14ac:dyDescent="0.4">
      <c r="A10" s="27" t="s">
        <v>84</v>
      </c>
      <c r="B10" s="154">
        <v>3808</v>
      </c>
      <c r="C10" s="154">
        <v>2893</v>
      </c>
      <c r="D10" s="24">
        <f t="shared" si="0"/>
        <v>1.3162806774974076</v>
      </c>
      <c r="E10" s="25">
        <f t="shared" si="1"/>
        <v>915</v>
      </c>
      <c r="F10" s="154">
        <v>5000</v>
      </c>
      <c r="G10" s="154">
        <v>3960</v>
      </c>
      <c r="H10" s="24">
        <f t="shared" si="2"/>
        <v>1.2626262626262625</v>
      </c>
      <c r="I10" s="25">
        <f t="shared" si="3"/>
        <v>1040</v>
      </c>
      <c r="J10" s="24">
        <f t="shared" si="4"/>
        <v>0.76160000000000005</v>
      </c>
      <c r="K10" s="24">
        <f t="shared" si="5"/>
        <v>0.73055555555555551</v>
      </c>
      <c r="L10" s="23">
        <f t="shared" si="6"/>
        <v>3.1044444444444541E-2</v>
      </c>
    </row>
    <row r="11" spans="1:46" x14ac:dyDescent="0.4">
      <c r="A11" s="27" t="s">
        <v>215</v>
      </c>
      <c r="B11" s="154">
        <v>4767</v>
      </c>
      <c r="C11" s="154">
        <v>3737</v>
      </c>
      <c r="D11" s="24">
        <f t="shared" si="0"/>
        <v>1.2756221568102757</v>
      </c>
      <c r="E11" s="25">
        <f t="shared" si="1"/>
        <v>1030</v>
      </c>
      <c r="F11" s="154">
        <v>9060</v>
      </c>
      <c r="G11" s="154">
        <v>6455</v>
      </c>
      <c r="H11" s="24">
        <f t="shared" si="2"/>
        <v>1.4035631293570876</v>
      </c>
      <c r="I11" s="25">
        <f t="shared" si="3"/>
        <v>2605</v>
      </c>
      <c r="J11" s="24">
        <f t="shared" si="4"/>
        <v>0.526158940397351</v>
      </c>
      <c r="K11" s="24">
        <f t="shared" si="5"/>
        <v>0.57893106119287374</v>
      </c>
      <c r="L11" s="23">
        <f t="shared" si="6"/>
        <v>-5.2772120795522737E-2</v>
      </c>
    </row>
    <row r="12" spans="1:46" x14ac:dyDescent="0.4">
      <c r="A12" s="27" t="s">
        <v>81</v>
      </c>
      <c r="B12" s="154">
        <v>5454</v>
      </c>
      <c r="C12" s="154">
        <v>6653</v>
      </c>
      <c r="D12" s="24">
        <f t="shared" si="0"/>
        <v>0.81978055012776196</v>
      </c>
      <c r="E12" s="25">
        <f t="shared" si="1"/>
        <v>-1199</v>
      </c>
      <c r="F12" s="154">
        <v>7250</v>
      </c>
      <c r="G12" s="154">
        <v>9440</v>
      </c>
      <c r="H12" s="24">
        <f t="shared" si="2"/>
        <v>0.76800847457627119</v>
      </c>
      <c r="I12" s="25">
        <f t="shared" si="3"/>
        <v>-2190</v>
      </c>
      <c r="J12" s="24">
        <f t="shared" si="4"/>
        <v>0.75227586206896546</v>
      </c>
      <c r="K12" s="24">
        <f t="shared" si="5"/>
        <v>0.70476694915254234</v>
      </c>
      <c r="L12" s="23">
        <f t="shared" si="6"/>
        <v>4.7508912916423118E-2</v>
      </c>
    </row>
    <row r="13" spans="1:46" x14ac:dyDescent="0.4">
      <c r="A13" s="27" t="s">
        <v>82</v>
      </c>
      <c r="B13" s="154">
        <v>7314</v>
      </c>
      <c r="C13" s="154">
        <v>6209</v>
      </c>
      <c r="D13" s="24">
        <f t="shared" si="0"/>
        <v>1.1779674665807698</v>
      </c>
      <c r="E13" s="25">
        <f t="shared" si="1"/>
        <v>1105</v>
      </c>
      <c r="F13" s="154">
        <v>12370</v>
      </c>
      <c r="G13" s="154">
        <v>10920</v>
      </c>
      <c r="H13" s="24">
        <f t="shared" si="2"/>
        <v>1.1327838827838828</v>
      </c>
      <c r="I13" s="25">
        <f t="shared" si="3"/>
        <v>1450</v>
      </c>
      <c r="J13" s="24">
        <f t="shared" si="4"/>
        <v>0.59126919967663705</v>
      </c>
      <c r="K13" s="24">
        <f t="shared" si="5"/>
        <v>0.56858974358974357</v>
      </c>
      <c r="L13" s="23">
        <f t="shared" si="6"/>
        <v>2.2679456086893479E-2</v>
      </c>
    </row>
    <row r="14" spans="1:46" x14ac:dyDescent="0.4">
      <c r="A14" s="27" t="s">
        <v>206</v>
      </c>
      <c r="B14" s="154">
        <v>0</v>
      </c>
      <c r="C14" s="154">
        <v>2587</v>
      </c>
      <c r="D14" s="24">
        <f t="shared" si="0"/>
        <v>0</v>
      </c>
      <c r="E14" s="25">
        <f t="shared" si="1"/>
        <v>-2587</v>
      </c>
      <c r="F14" s="154">
        <v>0</v>
      </c>
      <c r="G14" s="154">
        <v>4069</v>
      </c>
      <c r="H14" s="24">
        <f t="shared" si="2"/>
        <v>0</v>
      </c>
      <c r="I14" s="25">
        <f t="shared" si="3"/>
        <v>-4069</v>
      </c>
      <c r="J14" s="24" t="e">
        <f t="shared" si="4"/>
        <v>#DIV/0!</v>
      </c>
      <c r="K14" s="24">
        <f t="shared" si="5"/>
        <v>0.63578274760383391</v>
      </c>
      <c r="L14" s="23" t="e">
        <f t="shared" si="6"/>
        <v>#DIV/0!</v>
      </c>
    </row>
    <row r="15" spans="1:46" x14ac:dyDescent="0.4">
      <c r="A15" s="29" t="s">
        <v>205</v>
      </c>
      <c r="B15" s="154">
        <v>1240</v>
      </c>
      <c r="C15" s="154">
        <v>1189</v>
      </c>
      <c r="D15" s="24">
        <f t="shared" si="0"/>
        <v>1.0428931875525651</v>
      </c>
      <c r="E15" s="51">
        <f t="shared" si="1"/>
        <v>51</v>
      </c>
      <c r="F15" s="154">
        <v>1400</v>
      </c>
      <c r="G15" s="164">
        <v>1400</v>
      </c>
      <c r="H15" s="34">
        <f t="shared" si="2"/>
        <v>1</v>
      </c>
      <c r="I15" s="40">
        <f t="shared" si="3"/>
        <v>0</v>
      </c>
      <c r="J15" s="48">
        <f t="shared" si="4"/>
        <v>0.88571428571428568</v>
      </c>
      <c r="K15" s="24">
        <f t="shared" si="5"/>
        <v>0.84928571428571431</v>
      </c>
      <c r="L15" s="23">
        <f t="shared" si="6"/>
        <v>3.6428571428571366E-2</v>
      </c>
    </row>
    <row r="16" spans="1:46" x14ac:dyDescent="0.4">
      <c r="A16" s="33" t="s">
        <v>149</v>
      </c>
      <c r="B16" s="164">
        <v>2436</v>
      </c>
      <c r="C16" s="164">
        <v>3301</v>
      </c>
      <c r="D16" s="48">
        <f t="shared" si="0"/>
        <v>0.73795819448651923</v>
      </c>
      <c r="E16" s="25">
        <f t="shared" si="1"/>
        <v>-865</v>
      </c>
      <c r="F16" s="164">
        <v>3001</v>
      </c>
      <c r="G16" s="156">
        <v>7760</v>
      </c>
      <c r="H16" s="34">
        <f t="shared" si="2"/>
        <v>0.38672680412371135</v>
      </c>
      <c r="I16" s="40">
        <f t="shared" si="3"/>
        <v>-4759</v>
      </c>
      <c r="J16" s="24">
        <f t="shared" si="4"/>
        <v>0.81172942352549149</v>
      </c>
      <c r="K16" s="24">
        <f t="shared" si="5"/>
        <v>0.42538659793814432</v>
      </c>
      <c r="L16" s="23">
        <f t="shared" si="6"/>
        <v>0.38634282558734717</v>
      </c>
    </row>
    <row r="17" spans="1:12" x14ac:dyDescent="0.4">
      <c r="A17" s="22" t="s">
        <v>177</v>
      </c>
      <c r="B17" s="179">
        <v>0</v>
      </c>
      <c r="C17" s="179">
        <v>548</v>
      </c>
      <c r="D17" s="20">
        <f t="shared" si="0"/>
        <v>0</v>
      </c>
      <c r="E17" s="51">
        <f t="shared" si="1"/>
        <v>-548</v>
      </c>
      <c r="F17" s="179">
        <v>0</v>
      </c>
      <c r="G17" s="179">
        <v>2751</v>
      </c>
      <c r="H17" s="48">
        <f t="shared" si="2"/>
        <v>0</v>
      </c>
      <c r="I17" s="40">
        <f t="shared" si="3"/>
        <v>-2751</v>
      </c>
      <c r="J17" s="48" t="e">
        <f t="shared" si="4"/>
        <v>#DIV/0!</v>
      </c>
      <c r="K17" s="24">
        <f t="shared" si="5"/>
        <v>0.19920029080334423</v>
      </c>
      <c r="L17" s="23" t="e">
        <f t="shared" si="6"/>
        <v>#DIV/0!</v>
      </c>
    </row>
    <row r="18" spans="1:12" x14ac:dyDescent="0.4">
      <c r="A18" s="89" t="s">
        <v>91</v>
      </c>
      <c r="B18" s="122">
        <f>SUM(B19:B37)</f>
        <v>13994</v>
      </c>
      <c r="C18" s="122">
        <f>SUM(C19:C37)</f>
        <v>13438</v>
      </c>
      <c r="D18" s="57">
        <f t="shared" si="0"/>
        <v>1.041375204643548</v>
      </c>
      <c r="E18" s="61">
        <f t="shared" si="1"/>
        <v>556</v>
      </c>
      <c r="F18" s="122">
        <f>SUM(F19:F37)</f>
        <v>20650</v>
      </c>
      <c r="G18" s="122">
        <f>SUM(G19:G37)</f>
        <v>19860</v>
      </c>
      <c r="H18" s="57">
        <f t="shared" si="2"/>
        <v>1.0397784491440081</v>
      </c>
      <c r="I18" s="61">
        <f t="shared" si="3"/>
        <v>790</v>
      </c>
      <c r="J18" s="57">
        <f t="shared" si="4"/>
        <v>0.6776755447941889</v>
      </c>
      <c r="K18" s="57">
        <f t="shared" si="5"/>
        <v>0.67663645518630411</v>
      </c>
      <c r="L18" s="60">
        <f t="shared" si="6"/>
        <v>1.0390896078847911E-3</v>
      </c>
    </row>
    <row r="19" spans="1:12" x14ac:dyDescent="0.4">
      <c r="A19" s="26" t="s">
        <v>168</v>
      </c>
      <c r="B19" s="158">
        <v>842</v>
      </c>
      <c r="C19" s="154">
        <v>872</v>
      </c>
      <c r="D19" s="24">
        <f t="shared" si="0"/>
        <v>0.9655963302752294</v>
      </c>
      <c r="E19" s="25">
        <f t="shared" si="1"/>
        <v>-30</v>
      </c>
      <c r="F19" s="158">
        <v>1500</v>
      </c>
      <c r="G19" s="158">
        <v>1480</v>
      </c>
      <c r="H19" s="34">
        <f t="shared" si="2"/>
        <v>1.0135135135135136</v>
      </c>
      <c r="I19" s="25">
        <f t="shared" si="3"/>
        <v>20</v>
      </c>
      <c r="J19" s="24">
        <f t="shared" si="4"/>
        <v>0.56133333333333335</v>
      </c>
      <c r="K19" s="24">
        <f t="shared" si="5"/>
        <v>0.58918918918918917</v>
      </c>
      <c r="L19" s="47">
        <f t="shared" si="6"/>
        <v>-2.7855855855855816E-2</v>
      </c>
    </row>
    <row r="20" spans="1:12" x14ac:dyDescent="0.4">
      <c r="A20" s="27" t="s">
        <v>215</v>
      </c>
      <c r="B20" s="154">
        <v>995</v>
      </c>
      <c r="C20" s="178">
        <v>988</v>
      </c>
      <c r="D20" s="24">
        <f t="shared" si="0"/>
        <v>1.0070850202429149</v>
      </c>
      <c r="E20" s="25">
        <f t="shared" si="1"/>
        <v>7</v>
      </c>
      <c r="F20" s="154">
        <v>1500</v>
      </c>
      <c r="G20" s="154">
        <v>1495</v>
      </c>
      <c r="H20" s="24">
        <f t="shared" si="2"/>
        <v>1.0033444816053512</v>
      </c>
      <c r="I20" s="25">
        <f t="shared" si="3"/>
        <v>5</v>
      </c>
      <c r="J20" s="31">
        <f t="shared" si="4"/>
        <v>0.66333333333333333</v>
      </c>
      <c r="K20" s="24">
        <f t="shared" si="5"/>
        <v>0.66086956521739126</v>
      </c>
      <c r="L20" s="23">
        <f t="shared" si="6"/>
        <v>2.4637681159420666E-3</v>
      </c>
    </row>
    <row r="21" spans="1:12" x14ac:dyDescent="0.4">
      <c r="A21" s="27" t="s">
        <v>167</v>
      </c>
      <c r="B21" s="154">
        <v>1114</v>
      </c>
      <c r="C21" s="154">
        <v>950</v>
      </c>
      <c r="D21" s="24">
        <f t="shared" si="0"/>
        <v>1.1726315789473685</v>
      </c>
      <c r="E21" s="25">
        <f t="shared" si="1"/>
        <v>164</v>
      </c>
      <c r="F21" s="154">
        <v>1450</v>
      </c>
      <c r="G21" s="154">
        <v>1450</v>
      </c>
      <c r="H21" s="31">
        <f t="shared" si="2"/>
        <v>1</v>
      </c>
      <c r="I21" s="25">
        <f t="shared" si="3"/>
        <v>0</v>
      </c>
      <c r="J21" s="24">
        <f t="shared" si="4"/>
        <v>0.76827586206896548</v>
      </c>
      <c r="K21" s="24">
        <f t="shared" si="5"/>
        <v>0.65517241379310343</v>
      </c>
      <c r="L21" s="23">
        <f t="shared" si="6"/>
        <v>0.11310344827586205</v>
      </c>
    </row>
    <row r="22" spans="1:12" x14ac:dyDescent="0.4">
      <c r="A22" s="27" t="s">
        <v>166</v>
      </c>
      <c r="B22" s="154">
        <v>2094</v>
      </c>
      <c r="C22" s="154">
        <v>2463</v>
      </c>
      <c r="D22" s="24">
        <f t="shared" si="0"/>
        <v>0.85018270401948848</v>
      </c>
      <c r="E22" s="25">
        <f t="shared" si="1"/>
        <v>-369</v>
      </c>
      <c r="F22" s="154">
        <v>3000</v>
      </c>
      <c r="G22" s="154">
        <v>2995</v>
      </c>
      <c r="H22" s="24">
        <f t="shared" si="2"/>
        <v>1.001669449081803</v>
      </c>
      <c r="I22" s="25">
        <f t="shared" si="3"/>
        <v>5</v>
      </c>
      <c r="J22" s="24">
        <f t="shared" si="4"/>
        <v>0.69799999999999995</v>
      </c>
      <c r="K22" s="24">
        <f t="shared" si="5"/>
        <v>0.82237061769616027</v>
      </c>
      <c r="L22" s="23">
        <f t="shared" si="6"/>
        <v>-0.12437061769616031</v>
      </c>
    </row>
    <row r="23" spans="1:12" x14ac:dyDescent="0.4">
      <c r="A23" s="27" t="s">
        <v>165</v>
      </c>
      <c r="B23" s="156">
        <v>1112</v>
      </c>
      <c r="C23" s="156">
        <v>1149</v>
      </c>
      <c r="D23" s="24">
        <f t="shared" si="0"/>
        <v>0.96779808529155786</v>
      </c>
      <c r="E23" s="32">
        <f t="shared" si="1"/>
        <v>-37</v>
      </c>
      <c r="F23" s="156">
        <v>1500</v>
      </c>
      <c r="G23" s="156">
        <v>1500</v>
      </c>
      <c r="H23" s="31">
        <f t="shared" si="2"/>
        <v>1</v>
      </c>
      <c r="I23" s="32">
        <f t="shared" si="3"/>
        <v>0</v>
      </c>
      <c r="J23" s="31">
        <f t="shared" si="4"/>
        <v>0.74133333333333329</v>
      </c>
      <c r="K23" s="24">
        <f t="shared" si="5"/>
        <v>0.76600000000000001</v>
      </c>
      <c r="L23" s="30">
        <f t="shared" si="6"/>
        <v>-2.4666666666666726E-2</v>
      </c>
    </row>
    <row r="24" spans="1:12" x14ac:dyDescent="0.4">
      <c r="A24" s="33" t="s">
        <v>164</v>
      </c>
      <c r="B24" s="154">
        <v>0</v>
      </c>
      <c r="C24" s="154">
        <v>0</v>
      </c>
      <c r="D24" s="24" t="e">
        <f t="shared" si="0"/>
        <v>#DIV/0!</v>
      </c>
      <c r="E24" s="25">
        <f t="shared" si="1"/>
        <v>0</v>
      </c>
      <c r="F24" s="154">
        <v>0</v>
      </c>
      <c r="G24" s="154">
        <v>0</v>
      </c>
      <c r="H24" s="24" t="e">
        <f t="shared" si="2"/>
        <v>#DIV/0!</v>
      </c>
      <c r="I24" s="25">
        <f t="shared" si="3"/>
        <v>0</v>
      </c>
      <c r="J24" s="24" t="e">
        <f t="shared" si="4"/>
        <v>#DIV/0!</v>
      </c>
      <c r="K24" s="24" t="e">
        <f t="shared" si="5"/>
        <v>#DIV/0!</v>
      </c>
      <c r="L24" s="23" t="e">
        <f t="shared" si="6"/>
        <v>#DIV/0!</v>
      </c>
    </row>
    <row r="25" spans="1:12" x14ac:dyDescent="0.4">
      <c r="A25" s="33" t="s">
        <v>216</v>
      </c>
      <c r="B25" s="154">
        <v>1003</v>
      </c>
      <c r="C25" s="154">
        <v>779</v>
      </c>
      <c r="D25" s="24">
        <f t="shared" si="0"/>
        <v>1.2875481386392811</v>
      </c>
      <c r="E25" s="25">
        <f t="shared" si="1"/>
        <v>224</v>
      </c>
      <c r="F25" s="154">
        <v>1500</v>
      </c>
      <c r="G25" s="154">
        <v>1495</v>
      </c>
      <c r="H25" s="24">
        <f t="shared" si="2"/>
        <v>1.0033444816053512</v>
      </c>
      <c r="I25" s="25">
        <f t="shared" si="3"/>
        <v>5</v>
      </c>
      <c r="J25" s="24">
        <f t="shared" si="4"/>
        <v>0.66866666666666663</v>
      </c>
      <c r="K25" s="24">
        <f t="shared" si="5"/>
        <v>0.52107023411371234</v>
      </c>
      <c r="L25" s="23">
        <f t="shared" si="6"/>
        <v>0.14759643255295429</v>
      </c>
    </row>
    <row r="26" spans="1:12" x14ac:dyDescent="0.4">
      <c r="A26" s="27" t="s">
        <v>211</v>
      </c>
      <c r="B26" s="154">
        <v>999</v>
      </c>
      <c r="C26" s="154"/>
      <c r="D26" s="24" t="e">
        <f t="shared" si="0"/>
        <v>#DIV/0!</v>
      </c>
      <c r="E26" s="25">
        <f t="shared" si="1"/>
        <v>999</v>
      </c>
      <c r="F26" s="154">
        <v>1500</v>
      </c>
      <c r="G26" s="154">
        <v>0</v>
      </c>
      <c r="H26" s="24" t="e">
        <f t="shared" si="2"/>
        <v>#DIV/0!</v>
      </c>
      <c r="I26" s="25">
        <f t="shared" si="3"/>
        <v>1500</v>
      </c>
      <c r="J26" s="24">
        <f t="shared" si="4"/>
        <v>0.66600000000000004</v>
      </c>
      <c r="K26" s="24" t="e">
        <f t="shared" si="5"/>
        <v>#DIV/0!</v>
      </c>
      <c r="L26" s="23" t="e">
        <f t="shared" si="6"/>
        <v>#DIV/0!</v>
      </c>
    </row>
    <row r="27" spans="1:12" x14ac:dyDescent="0.4">
      <c r="A27" s="27" t="s">
        <v>191</v>
      </c>
      <c r="B27" s="158"/>
      <c r="C27" s="158">
        <v>1170</v>
      </c>
      <c r="D27" s="24">
        <f t="shared" si="0"/>
        <v>0</v>
      </c>
      <c r="E27" s="25">
        <f t="shared" si="1"/>
        <v>-1170</v>
      </c>
      <c r="F27" s="158">
        <v>0</v>
      </c>
      <c r="G27" s="158">
        <v>1500</v>
      </c>
      <c r="H27" s="24">
        <f t="shared" si="2"/>
        <v>0</v>
      </c>
      <c r="I27" s="25">
        <f t="shared" si="3"/>
        <v>-1500</v>
      </c>
      <c r="J27" s="24" t="e">
        <f t="shared" si="4"/>
        <v>#DIV/0!</v>
      </c>
      <c r="K27" s="24">
        <f t="shared" si="5"/>
        <v>0.78</v>
      </c>
      <c r="L27" s="23" t="e">
        <f t="shared" si="6"/>
        <v>#DIV/0!</v>
      </c>
    </row>
    <row r="28" spans="1:12" x14ac:dyDescent="0.4">
      <c r="A28" s="27" t="s">
        <v>161</v>
      </c>
      <c r="B28" s="156">
        <v>423</v>
      </c>
      <c r="C28" s="156">
        <v>364</v>
      </c>
      <c r="D28" s="24">
        <f t="shared" si="0"/>
        <v>1.1620879120879122</v>
      </c>
      <c r="E28" s="32">
        <f t="shared" si="1"/>
        <v>59</v>
      </c>
      <c r="F28" s="156">
        <v>750</v>
      </c>
      <c r="G28" s="156">
        <v>750</v>
      </c>
      <c r="H28" s="31">
        <f t="shared" si="2"/>
        <v>1</v>
      </c>
      <c r="I28" s="32">
        <f t="shared" si="3"/>
        <v>0</v>
      </c>
      <c r="J28" s="31">
        <f t="shared" si="4"/>
        <v>0.56399999999999995</v>
      </c>
      <c r="K28" s="24">
        <f t="shared" si="5"/>
        <v>0.48533333333333334</v>
      </c>
      <c r="L28" s="30">
        <f t="shared" si="6"/>
        <v>7.8666666666666607E-2</v>
      </c>
    </row>
    <row r="29" spans="1:12" x14ac:dyDescent="0.4">
      <c r="A29" s="33" t="s">
        <v>160</v>
      </c>
      <c r="B29" s="154">
        <v>402</v>
      </c>
      <c r="C29" s="154">
        <v>250</v>
      </c>
      <c r="D29" s="24">
        <f t="shared" si="0"/>
        <v>1.6080000000000001</v>
      </c>
      <c r="E29" s="25">
        <f t="shared" si="1"/>
        <v>152</v>
      </c>
      <c r="F29" s="154">
        <v>750</v>
      </c>
      <c r="G29" s="154">
        <v>600</v>
      </c>
      <c r="H29" s="24">
        <f t="shared" si="2"/>
        <v>1.25</v>
      </c>
      <c r="I29" s="25">
        <f t="shared" si="3"/>
        <v>150</v>
      </c>
      <c r="J29" s="24">
        <f t="shared" si="4"/>
        <v>0.53600000000000003</v>
      </c>
      <c r="K29" s="24">
        <f t="shared" si="5"/>
        <v>0.41666666666666669</v>
      </c>
      <c r="L29" s="23">
        <f t="shared" si="6"/>
        <v>0.11933333333333335</v>
      </c>
    </row>
    <row r="30" spans="1:12" x14ac:dyDescent="0.4">
      <c r="A30" s="27" t="s">
        <v>159</v>
      </c>
      <c r="B30" s="154">
        <v>1089</v>
      </c>
      <c r="C30" s="154">
        <v>1051</v>
      </c>
      <c r="D30" s="24">
        <f t="shared" si="0"/>
        <v>1.0361560418648905</v>
      </c>
      <c r="E30" s="25">
        <f t="shared" si="1"/>
        <v>38</v>
      </c>
      <c r="F30" s="154">
        <v>1350</v>
      </c>
      <c r="G30" s="154">
        <v>1500</v>
      </c>
      <c r="H30" s="24">
        <f t="shared" si="2"/>
        <v>0.9</v>
      </c>
      <c r="I30" s="25">
        <f t="shared" si="3"/>
        <v>-150</v>
      </c>
      <c r="J30" s="24">
        <f t="shared" si="4"/>
        <v>0.80666666666666664</v>
      </c>
      <c r="K30" s="24">
        <f t="shared" si="5"/>
        <v>0.70066666666666666</v>
      </c>
      <c r="L30" s="23">
        <f t="shared" si="6"/>
        <v>0.10599999999999998</v>
      </c>
    </row>
    <row r="31" spans="1:12" x14ac:dyDescent="0.4">
      <c r="A31" s="33" t="s">
        <v>158</v>
      </c>
      <c r="B31" s="156">
        <v>1094</v>
      </c>
      <c r="C31" s="156">
        <v>1157</v>
      </c>
      <c r="D31" s="24">
        <f t="shared" si="0"/>
        <v>0.94554883318928262</v>
      </c>
      <c r="E31" s="32">
        <f t="shared" si="1"/>
        <v>-63</v>
      </c>
      <c r="F31" s="156">
        <v>1500</v>
      </c>
      <c r="G31" s="156">
        <v>1500</v>
      </c>
      <c r="H31" s="31">
        <f t="shared" si="2"/>
        <v>1</v>
      </c>
      <c r="I31" s="32">
        <f t="shared" si="3"/>
        <v>0</v>
      </c>
      <c r="J31" s="31">
        <f t="shared" si="4"/>
        <v>0.72933333333333328</v>
      </c>
      <c r="K31" s="24">
        <f t="shared" si="5"/>
        <v>0.77133333333333332</v>
      </c>
      <c r="L31" s="30">
        <f t="shared" si="6"/>
        <v>-4.2000000000000037E-2</v>
      </c>
    </row>
    <row r="32" spans="1:12" x14ac:dyDescent="0.4">
      <c r="A32" s="33" t="s">
        <v>157</v>
      </c>
      <c r="B32" s="156">
        <v>1162</v>
      </c>
      <c r="C32" s="156">
        <v>1527</v>
      </c>
      <c r="D32" s="24">
        <f t="shared" si="0"/>
        <v>0.76096922069417161</v>
      </c>
      <c r="E32" s="32">
        <f t="shared" si="1"/>
        <v>-365</v>
      </c>
      <c r="F32" s="156">
        <v>1500</v>
      </c>
      <c r="G32" s="156">
        <v>2100</v>
      </c>
      <c r="H32" s="31">
        <f t="shared" si="2"/>
        <v>0.7142857142857143</v>
      </c>
      <c r="I32" s="32">
        <f t="shared" si="3"/>
        <v>-600</v>
      </c>
      <c r="J32" s="31">
        <f t="shared" si="4"/>
        <v>0.77466666666666661</v>
      </c>
      <c r="K32" s="24">
        <f t="shared" si="5"/>
        <v>0.72714285714285709</v>
      </c>
      <c r="L32" s="30">
        <f t="shared" si="6"/>
        <v>4.7523809523809524E-2</v>
      </c>
    </row>
    <row r="33" spans="1:64" x14ac:dyDescent="0.4">
      <c r="A33" s="27" t="s">
        <v>156</v>
      </c>
      <c r="B33" s="154">
        <v>0</v>
      </c>
      <c r="C33" s="154">
        <v>0</v>
      </c>
      <c r="D33" s="24" t="e">
        <f t="shared" si="0"/>
        <v>#DIV/0!</v>
      </c>
      <c r="E33" s="25">
        <f t="shared" si="1"/>
        <v>0</v>
      </c>
      <c r="F33" s="154">
        <v>0</v>
      </c>
      <c r="G33" s="154">
        <v>0</v>
      </c>
      <c r="H33" s="24" t="e">
        <f t="shared" si="2"/>
        <v>#DIV/0!</v>
      </c>
      <c r="I33" s="25">
        <f t="shared" si="3"/>
        <v>0</v>
      </c>
      <c r="J33" s="24" t="e">
        <f t="shared" si="4"/>
        <v>#DIV/0!</v>
      </c>
      <c r="K33" s="31" t="e">
        <f t="shared" si="5"/>
        <v>#DIV/0!</v>
      </c>
      <c r="L33" s="23" t="e">
        <f t="shared" si="6"/>
        <v>#DIV/0!</v>
      </c>
    </row>
    <row r="34" spans="1:64" x14ac:dyDescent="0.4">
      <c r="A34" s="29" t="s">
        <v>155</v>
      </c>
      <c r="B34" s="164">
        <v>808</v>
      </c>
      <c r="C34" s="164">
        <v>718</v>
      </c>
      <c r="D34" s="31">
        <f t="shared" si="0"/>
        <v>1.1253481894150419</v>
      </c>
      <c r="E34" s="51">
        <f t="shared" si="1"/>
        <v>90</v>
      </c>
      <c r="F34" s="164">
        <v>1500</v>
      </c>
      <c r="G34" s="164">
        <v>1495</v>
      </c>
      <c r="H34" s="48">
        <f t="shared" si="2"/>
        <v>1.0033444816053512</v>
      </c>
      <c r="I34" s="51">
        <f t="shared" si="3"/>
        <v>5</v>
      </c>
      <c r="J34" s="48">
        <f t="shared" si="4"/>
        <v>0.53866666666666663</v>
      </c>
      <c r="K34" s="24">
        <f t="shared" si="5"/>
        <v>0.48026755852842812</v>
      </c>
      <c r="L34" s="107">
        <f t="shared" si="6"/>
        <v>5.8399108138238509E-2</v>
      </c>
    </row>
    <row r="35" spans="1:64" x14ac:dyDescent="0.4">
      <c r="A35" s="33" t="s">
        <v>210</v>
      </c>
      <c r="B35" s="156">
        <v>857</v>
      </c>
      <c r="C35" s="156">
        <v>0</v>
      </c>
      <c r="D35" s="31" t="e">
        <f t="shared" si="0"/>
        <v>#DIV/0!</v>
      </c>
      <c r="E35" s="32">
        <f t="shared" si="1"/>
        <v>857</v>
      </c>
      <c r="F35" s="156">
        <v>1350</v>
      </c>
      <c r="G35" s="156">
        <v>0</v>
      </c>
      <c r="H35" s="31" t="e">
        <f t="shared" si="2"/>
        <v>#DIV/0!</v>
      </c>
      <c r="I35" s="32">
        <f t="shared" si="3"/>
        <v>1350</v>
      </c>
      <c r="J35" s="31">
        <f t="shared" si="4"/>
        <v>0.63481481481481483</v>
      </c>
      <c r="K35" s="31" t="e">
        <f t="shared" si="5"/>
        <v>#DIV/0!</v>
      </c>
      <c r="L35" s="30" t="e">
        <f t="shared" si="6"/>
        <v>#DIV/0!</v>
      </c>
    </row>
    <row r="36" spans="1:64" x14ac:dyDescent="0.4">
      <c r="A36" s="33" t="s">
        <v>234</v>
      </c>
      <c r="B36" s="154">
        <v>0</v>
      </c>
      <c r="C36" s="154">
        <v>0</v>
      </c>
      <c r="D36" s="24" t="e">
        <f t="shared" si="0"/>
        <v>#DIV/0!</v>
      </c>
      <c r="E36" s="25">
        <f t="shared" si="1"/>
        <v>0</v>
      </c>
      <c r="F36" s="154">
        <v>0</v>
      </c>
      <c r="G36" s="154">
        <v>0</v>
      </c>
      <c r="H36" s="24" t="e">
        <f t="shared" si="2"/>
        <v>#DIV/0!</v>
      </c>
      <c r="I36" s="25">
        <f t="shared" si="3"/>
        <v>0</v>
      </c>
      <c r="J36" s="24" t="e">
        <f t="shared" si="4"/>
        <v>#DIV/0!</v>
      </c>
      <c r="K36" s="24" t="e">
        <f t="shared" si="5"/>
        <v>#DIV/0!</v>
      </c>
      <c r="L36" s="23" t="e">
        <f t="shared" si="6"/>
        <v>#DIV/0!</v>
      </c>
    </row>
    <row r="37" spans="1:64" x14ac:dyDescent="0.4">
      <c r="A37" s="22" t="s">
        <v>233</v>
      </c>
      <c r="B37" s="179">
        <v>0</v>
      </c>
      <c r="C37" s="179">
        <v>0</v>
      </c>
      <c r="D37" s="20" t="e">
        <f t="shared" si="0"/>
        <v>#DIV/0!</v>
      </c>
      <c r="E37" s="21">
        <f t="shared" si="1"/>
        <v>0</v>
      </c>
      <c r="F37" s="179">
        <v>0</v>
      </c>
      <c r="G37" s="179">
        <v>0</v>
      </c>
      <c r="H37" s="24" t="e">
        <f t="shared" si="2"/>
        <v>#DIV/0!</v>
      </c>
      <c r="I37" s="25">
        <f t="shared" si="3"/>
        <v>0</v>
      </c>
      <c r="J37" s="24" t="e">
        <f t="shared" si="4"/>
        <v>#DIV/0!</v>
      </c>
      <c r="K37" s="24" t="e">
        <f t="shared" si="5"/>
        <v>#DIV/0!</v>
      </c>
      <c r="L37" s="23" t="e">
        <f t="shared" si="6"/>
        <v>#DIV/0!</v>
      </c>
    </row>
    <row r="38" spans="1:64" x14ac:dyDescent="0.4">
      <c r="A38" s="89" t="s">
        <v>90</v>
      </c>
      <c r="B38" s="122">
        <f>SUM(B39:B40)</f>
        <v>485</v>
      </c>
      <c r="C38" s="122">
        <f>SUM(C39:C40)</f>
        <v>491</v>
      </c>
      <c r="D38" s="57">
        <f t="shared" ref="D38:D62" si="7">+B38/C38</f>
        <v>0.98778004073319758</v>
      </c>
      <c r="E38" s="61">
        <f t="shared" ref="E38:E62" si="8">+B38-C38</f>
        <v>-6</v>
      </c>
      <c r="F38" s="122">
        <f>SUM(F39:F40)</f>
        <v>890</v>
      </c>
      <c r="G38" s="122">
        <f>SUM(G39:G40)</f>
        <v>780</v>
      </c>
      <c r="H38" s="57">
        <f t="shared" ref="H38:H62" si="9">+F38/G38</f>
        <v>1.141025641025641</v>
      </c>
      <c r="I38" s="61">
        <f t="shared" ref="I38:I62" si="10">+F38-G38</f>
        <v>110</v>
      </c>
      <c r="J38" s="57">
        <f t="shared" ref="J38:J62" si="11">+B38/F38</f>
        <v>0.5449438202247191</v>
      </c>
      <c r="K38" s="57">
        <f t="shared" ref="K38:K62" si="12">+C38/G38</f>
        <v>0.62948717948717947</v>
      </c>
      <c r="L38" s="60">
        <f t="shared" ref="L38:L62" si="13">+J38-K38</f>
        <v>-8.4543359262460371E-2</v>
      </c>
    </row>
    <row r="39" spans="1:64" x14ac:dyDescent="0.4">
      <c r="A39" s="26" t="s">
        <v>154</v>
      </c>
      <c r="B39" s="158">
        <v>259</v>
      </c>
      <c r="C39" s="158">
        <v>284</v>
      </c>
      <c r="D39" s="34">
        <f t="shared" si="7"/>
        <v>0.9119718309859155</v>
      </c>
      <c r="E39" s="40">
        <f t="shared" si="8"/>
        <v>-25</v>
      </c>
      <c r="F39" s="158">
        <v>500</v>
      </c>
      <c r="G39" s="158">
        <v>390</v>
      </c>
      <c r="H39" s="34">
        <f t="shared" si="9"/>
        <v>1.2820512820512822</v>
      </c>
      <c r="I39" s="40">
        <f t="shared" si="10"/>
        <v>110</v>
      </c>
      <c r="J39" s="34">
        <f t="shared" si="11"/>
        <v>0.51800000000000002</v>
      </c>
      <c r="K39" s="34">
        <f t="shared" si="12"/>
        <v>0.72820512820512817</v>
      </c>
      <c r="L39" s="47">
        <f t="shared" si="13"/>
        <v>-0.21020512820512816</v>
      </c>
    </row>
    <row r="40" spans="1:64" x14ac:dyDescent="0.4">
      <c r="A40" s="27" t="s">
        <v>153</v>
      </c>
      <c r="B40" s="154">
        <v>226</v>
      </c>
      <c r="C40" s="154">
        <v>207</v>
      </c>
      <c r="D40" s="24">
        <f t="shared" si="7"/>
        <v>1.0917874396135265</v>
      </c>
      <c r="E40" s="25">
        <f t="shared" si="8"/>
        <v>19</v>
      </c>
      <c r="F40" s="154">
        <v>390</v>
      </c>
      <c r="G40" s="154">
        <v>390</v>
      </c>
      <c r="H40" s="24">
        <f t="shared" si="9"/>
        <v>1</v>
      </c>
      <c r="I40" s="25">
        <f t="shared" si="10"/>
        <v>0</v>
      </c>
      <c r="J40" s="24">
        <f t="shared" si="11"/>
        <v>0.57948717948717954</v>
      </c>
      <c r="K40" s="24">
        <f t="shared" si="12"/>
        <v>0.53076923076923077</v>
      </c>
      <c r="L40" s="23">
        <f t="shared" si="13"/>
        <v>4.8717948717948767E-2</v>
      </c>
    </row>
    <row r="41" spans="1:64" s="18" customFormat="1" x14ac:dyDescent="0.4">
      <c r="A41" s="55" t="s">
        <v>96</v>
      </c>
      <c r="B41" s="121">
        <f>SUM(B42:B62)</f>
        <v>82472</v>
      </c>
      <c r="C41" s="121">
        <f>SUM(C42:C62)</f>
        <v>84054</v>
      </c>
      <c r="D41" s="54">
        <f t="shared" si="7"/>
        <v>0.98117876603136078</v>
      </c>
      <c r="E41" s="68">
        <f t="shared" si="8"/>
        <v>-1582</v>
      </c>
      <c r="F41" s="121">
        <f>SUM(F42:F62)</f>
        <v>121953</v>
      </c>
      <c r="G41" s="121">
        <f>SUM(G42:G62)</f>
        <v>123349</v>
      </c>
      <c r="H41" s="54">
        <f t="shared" si="9"/>
        <v>0.98868251870708312</v>
      </c>
      <c r="I41" s="68">
        <f t="shared" si="10"/>
        <v>-1396</v>
      </c>
      <c r="J41" s="54">
        <f t="shared" si="11"/>
        <v>0.67626052659631164</v>
      </c>
      <c r="K41" s="54">
        <f t="shared" si="12"/>
        <v>0.6814323585922869</v>
      </c>
      <c r="L41" s="63">
        <f t="shared" si="13"/>
        <v>-5.1718319959752623E-3</v>
      </c>
    </row>
    <row r="42" spans="1:64" x14ac:dyDescent="0.4">
      <c r="A42" s="27" t="s">
        <v>83</v>
      </c>
      <c r="B42" s="162">
        <v>32578</v>
      </c>
      <c r="C42" s="162">
        <v>34420</v>
      </c>
      <c r="D42" s="28">
        <f t="shared" si="7"/>
        <v>0.94648460197559559</v>
      </c>
      <c r="E42" s="32">
        <f t="shared" si="8"/>
        <v>-1842</v>
      </c>
      <c r="F42" s="162">
        <v>44618</v>
      </c>
      <c r="G42" s="154">
        <v>44301</v>
      </c>
      <c r="H42" s="31">
        <f t="shared" si="9"/>
        <v>1.0071555946818356</v>
      </c>
      <c r="I42" s="37">
        <f t="shared" si="10"/>
        <v>317</v>
      </c>
      <c r="J42" s="24">
        <f t="shared" si="11"/>
        <v>0.73015374960778157</v>
      </c>
      <c r="K42" s="24">
        <f t="shared" si="12"/>
        <v>0.77695763075325608</v>
      </c>
      <c r="L42" s="35">
        <f t="shared" si="13"/>
        <v>-4.6803881145474513E-2</v>
      </c>
    </row>
    <row r="43" spans="1:64" x14ac:dyDescent="0.4">
      <c r="A43" s="27" t="s">
        <v>176</v>
      </c>
      <c r="B43" s="158">
        <v>1244</v>
      </c>
      <c r="C43" s="170">
        <v>757</v>
      </c>
      <c r="D43" s="34">
        <f t="shared" si="7"/>
        <v>1.6433289299867899</v>
      </c>
      <c r="E43" s="32">
        <f t="shared" si="8"/>
        <v>487</v>
      </c>
      <c r="F43" s="170">
        <v>2160</v>
      </c>
      <c r="G43" s="169">
        <v>1360</v>
      </c>
      <c r="H43" s="31">
        <f t="shared" si="9"/>
        <v>1.588235294117647</v>
      </c>
      <c r="I43" s="37">
        <f t="shared" si="10"/>
        <v>800</v>
      </c>
      <c r="J43" s="24">
        <f t="shared" si="11"/>
        <v>0.57592592592592595</v>
      </c>
      <c r="K43" s="24">
        <f t="shared" si="12"/>
        <v>0.55661764705882355</v>
      </c>
      <c r="L43" s="35">
        <f t="shared" si="13"/>
        <v>1.9308278867102402E-2</v>
      </c>
    </row>
    <row r="44" spans="1:64" x14ac:dyDescent="0.4">
      <c r="A44" s="27" t="s">
        <v>151</v>
      </c>
      <c r="B44" s="154">
        <v>2775</v>
      </c>
      <c r="C44" s="169">
        <v>3825</v>
      </c>
      <c r="D44" s="34">
        <f t="shared" si="7"/>
        <v>0.72549019607843135</v>
      </c>
      <c r="E44" s="32">
        <f t="shared" si="8"/>
        <v>-1050</v>
      </c>
      <c r="F44" s="169">
        <v>4150</v>
      </c>
      <c r="G44" s="169">
        <v>5240</v>
      </c>
      <c r="H44" s="39">
        <f t="shared" si="9"/>
        <v>0.7919847328244275</v>
      </c>
      <c r="I44" s="37">
        <f t="shared" si="10"/>
        <v>-1090</v>
      </c>
      <c r="J44" s="24">
        <f t="shared" si="11"/>
        <v>0.66867469879518071</v>
      </c>
      <c r="K44" s="24">
        <f t="shared" si="12"/>
        <v>0.72996183206106868</v>
      </c>
      <c r="L44" s="35">
        <f t="shared" si="13"/>
        <v>-6.1287133265887972E-2</v>
      </c>
    </row>
    <row r="45" spans="1:64" x14ac:dyDescent="0.4">
      <c r="A45" s="33" t="s">
        <v>215</v>
      </c>
      <c r="B45" s="154">
        <v>6077</v>
      </c>
      <c r="C45" s="169">
        <v>8096</v>
      </c>
      <c r="D45" s="36">
        <f t="shared" si="7"/>
        <v>0.75061758893280628</v>
      </c>
      <c r="E45" s="37">
        <f t="shared" si="8"/>
        <v>-2019</v>
      </c>
      <c r="F45" s="169">
        <v>12449</v>
      </c>
      <c r="G45" s="172">
        <v>13803</v>
      </c>
      <c r="H45" s="39">
        <f t="shared" si="9"/>
        <v>0.901905382887778</v>
      </c>
      <c r="I45" s="42">
        <f t="shared" si="10"/>
        <v>-1354</v>
      </c>
      <c r="J45" s="36">
        <f t="shared" si="11"/>
        <v>0.4881516587677725</v>
      </c>
      <c r="K45" s="36">
        <f t="shared" si="12"/>
        <v>0.58653915815402446</v>
      </c>
      <c r="L45" s="44">
        <f t="shared" si="13"/>
        <v>-9.8387499386251964E-2</v>
      </c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</row>
    <row r="46" spans="1:64" s="43" customFormat="1" x14ac:dyDescent="0.4">
      <c r="A46" s="33" t="s">
        <v>149</v>
      </c>
      <c r="B46" s="170">
        <v>4166</v>
      </c>
      <c r="C46" s="171">
        <v>2715</v>
      </c>
      <c r="D46" s="36">
        <f t="shared" si="7"/>
        <v>1.5344383057090238</v>
      </c>
      <c r="E46" s="37">
        <f t="shared" si="8"/>
        <v>1451</v>
      </c>
      <c r="F46" s="171">
        <v>7239</v>
      </c>
      <c r="G46" s="169">
        <v>7212</v>
      </c>
      <c r="H46" s="39">
        <f t="shared" si="9"/>
        <v>1.0037437603993344</v>
      </c>
      <c r="I46" s="42">
        <f t="shared" si="10"/>
        <v>27</v>
      </c>
      <c r="J46" s="36">
        <f t="shared" si="11"/>
        <v>0.57549385274209142</v>
      </c>
      <c r="K46" s="45">
        <f t="shared" si="12"/>
        <v>0.37645590682196339</v>
      </c>
      <c r="L46" s="44">
        <f t="shared" si="13"/>
        <v>0.19903794592012802</v>
      </c>
    </row>
    <row r="47" spans="1:64" x14ac:dyDescent="0.4">
      <c r="A47" s="27" t="s">
        <v>81</v>
      </c>
      <c r="B47" s="158">
        <v>13048</v>
      </c>
      <c r="C47" s="169">
        <v>12656</v>
      </c>
      <c r="D47" s="38">
        <f t="shared" si="7"/>
        <v>1.0309734513274336</v>
      </c>
      <c r="E47" s="41">
        <f t="shared" si="8"/>
        <v>392</v>
      </c>
      <c r="F47" s="169">
        <v>20627</v>
      </c>
      <c r="G47" s="170">
        <v>18985</v>
      </c>
      <c r="H47" s="36">
        <f t="shared" si="9"/>
        <v>1.0864893336844879</v>
      </c>
      <c r="I47" s="37">
        <f t="shared" si="10"/>
        <v>1642</v>
      </c>
      <c r="J47" s="38">
        <f t="shared" si="11"/>
        <v>0.6325689630096476</v>
      </c>
      <c r="K47" s="36">
        <f t="shared" si="12"/>
        <v>0.66663155122465101</v>
      </c>
      <c r="L47" s="35">
        <f t="shared" si="13"/>
        <v>-3.4062588215003409E-2</v>
      </c>
    </row>
    <row r="48" spans="1:64" x14ac:dyDescent="0.4">
      <c r="A48" s="27" t="s">
        <v>82</v>
      </c>
      <c r="B48" s="154">
        <v>8170</v>
      </c>
      <c r="C48" s="169">
        <v>8096</v>
      </c>
      <c r="D48" s="38">
        <f t="shared" si="7"/>
        <v>1.0091403162055337</v>
      </c>
      <c r="E48" s="42">
        <f t="shared" si="8"/>
        <v>74</v>
      </c>
      <c r="F48" s="169">
        <v>11090</v>
      </c>
      <c r="G48" s="169">
        <v>11160</v>
      </c>
      <c r="H48" s="36">
        <f t="shared" si="9"/>
        <v>0.99372759856630821</v>
      </c>
      <c r="I48" s="37">
        <f t="shared" si="10"/>
        <v>-70</v>
      </c>
      <c r="J48" s="36">
        <f t="shared" si="11"/>
        <v>0.73669972948602347</v>
      </c>
      <c r="K48" s="36">
        <f t="shared" si="12"/>
        <v>0.72544802867383518</v>
      </c>
      <c r="L48" s="35">
        <f t="shared" si="13"/>
        <v>1.1251700812188292E-2</v>
      </c>
    </row>
    <row r="49" spans="1:12" x14ac:dyDescent="0.4">
      <c r="A49" s="27" t="s">
        <v>80</v>
      </c>
      <c r="B49" s="216">
        <v>2581</v>
      </c>
      <c r="C49" s="154">
        <v>2634</v>
      </c>
      <c r="D49" s="38">
        <f t="shared" si="7"/>
        <v>0.9798785117691724</v>
      </c>
      <c r="E49" s="37">
        <f t="shared" si="8"/>
        <v>-53</v>
      </c>
      <c r="F49" s="154">
        <v>2790</v>
      </c>
      <c r="G49" s="169">
        <v>2790</v>
      </c>
      <c r="H49" s="31">
        <f t="shared" si="9"/>
        <v>1</v>
      </c>
      <c r="I49" s="25">
        <f t="shared" si="10"/>
        <v>0</v>
      </c>
      <c r="J49" s="24">
        <f t="shared" si="11"/>
        <v>0.92508960573476706</v>
      </c>
      <c r="K49" s="36">
        <f t="shared" si="12"/>
        <v>0.94408602150537635</v>
      </c>
      <c r="L49" s="35">
        <f t="shared" si="13"/>
        <v>-1.8996415770609287E-2</v>
      </c>
    </row>
    <row r="50" spans="1:12" x14ac:dyDescent="0.4">
      <c r="A50" s="27" t="s">
        <v>148</v>
      </c>
      <c r="B50" s="180">
        <v>1533</v>
      </c>
      <c r="C50" s="158">
        <v>1636</v>
      </c>
      <c r="D50" s="34">
        <f t="shared" si="7"/>
        <v>0.93704156479217604</v>
      </c>
      <c r="E50" s="32">
        <f t="shared" si="8"/>
        <v>-103</v>
      </c>
      <c r="F50" s="158">
        <v>1660</v>
      </c>
      <c r="G50" s="169">
        <v>1660</v>
      </c>
      <c r="H50" s="31">
        <f t="shared" si="9"/>
        <v>1</v>
      </c>
      <c r="I50" s="25">
        <f t="shared" si="10"/>
        <v>0</v>
      </c>
      <c r="J50" s="24">
        <f t="shared" si="11"/>
        <v>0.92349397590361448</v>
      </c>
      <c r="K50" s="24">
        <f t="shared" si="12"/>
        <v>0.98554216867469879</v>
      </c>
      <c r="L50" s="23">
        <f t="shared" si="13"/>
        <v>-6.204819277108431E-2</v>
      </c>
    </row>
    <row r="51" spans="1:12" x14ac:dyDescent="0.4">
      <c r="A51" s="27" t="s">
        <v>79</v>
      </c>
      <c r="B51" s="154">
        <v>2445</v>
      </c>
      <c r="C51" s="154">
        <v>2342</v>
      </c>
      <c r="D51" s="34">
        <f t="shared" si="7"/>
        <v>1.0439795046968403</v>
      </c>
      <c r="E51" s="32">
        <f t="shared" si="8"/>
        <v>103</v>
      </c>
      <c r="F51" s="154">
        <v>2790</v>
      </c>
      <c r="G51" s="154">
        <v>2790</v>
      </c>
      <c r="H51" s="31">
        <f t="shared" si="9"/>
        <v>1</v>
      </c>
      <c r="I51" s="25">
        <f t="shared" si="10"/>
        <v>0</v>
      </c>
      <c r="J51" s="24">
        <f t="shared" si="11"/>
        <v>0.87634408602150538</v>
      </c>
      <c r="K51" s="24">
        <f t="shared" si="12"/>
        <v>0.83942652329749101</v>
      </c>
      <c r="L51" s="23">
        <f t="shared" si="13"/>
        <v>3.6917562724014363E-2</v>
      </c>
    </row>
    <row r="52" spans="1:12" x14ac:dyDescent="0.4">
      <c r="A52" s="33" t="s">
        <v>78</v>
      </c>
      <c r="B52" s="156">
        <v>1677</v>
      </c>
      <c r="C52" s="156">
        <v>1617</v>
      </c>
      <c r="D52" s="34">
        <f t="shared" si="7"/>
        <v>1.0371057513914657</v>
      </c>
      <c r="E52" s="32">
        <f t="shared" si="8"/>
        <v>60</v>
      </c>
      <c r="F52" s="156">
        <v>2790</v>
      </c>
      <c r="G52" s="156">
        <v>2790</v>
      </c>
      <c r="H52" s="31">
        <f t="shared" si="9"/>
        <v>1</v>
      </c>
      <c r="I52" s="25">
        <f t="shared" si="10"/>
        <v>0</v>
      </c>
      <c r="J52" s="24">
        <f t="shared" si="11"/>
        <v>0.6010752688172043</v>
      </c>
      <c r="K52" s="31">
        <f t="shared" si="12"/>
        <v>0.5795698924731183</v>
      </c>
      <c r="L52" s="30">
        <f t="shared" si="13"/>
        <v>2.1505376344086002E-2</v>
      </c>
    </row>
    <row r="53" spans="1:12" x14ac:dyDescent="0.4">
      <c r="A53" s="27" t="s">
        <v>95</v>
      </c>
      <c r="B53" s="154">
        <v>0</v>
      </c>
      <c r="C53" s="154">
        <v>573</v>
      </c>
      <c r="D53" s="34">
        <f t="shared" si="7"/>
        <v>0</v>
      </c>
      <c r="E53" s="25">
        <f t="shared" si="8"/>
        <v>-573</v>
      </c>
      <c r="F53" s="154">
        <v>0</v>
      </c>
      <c r="G53" s="154">
        <v>1660</v>
      </c>
      <c r="H53" s="31">
        <f t="shared" si="9"/>
        <v>0</v>
      </c>
      <c r="I53" s="25">
        <f t="shared" si="10"/>
        <v>-1660</v>
      </c>
      <c r="J53" s="24" t="e">
        <f t="shared" si="11"/>
        <v>#DIV/0!</v>
      </c>
      <c r="K53" s="24">
        <f t="shared" si="12"/>
        <v>0.34518072289156626</v>
      </c>
      <c r="L53" s="23" t="e">
        <f t="shared" si="13"/>
        <v>#DIV/0!</v>
      </c>
    </row>
    <row r="54" spans="1:12" x14ac:dyDescent="0.4">
      <c r="A54" s="27" t="s">
        <v>94</v>
      </c>
      <c r="B54" s="154">
        <v>1884</v>
      </c>
      <c r="C54" s="154">
        <v>1484</v>
      </c>
      <c r="D54" s="34">
        <f t="shared" si="7"/>
        <v>1.2695417789757413</v>
      </c>
      <c r="E54" s="25">
        <f t="shared" si="8"/>
        <v>400</v>
      </c>
      <c r="F54" s="154">
        <v>2790</v>
      </c>
      <c r="G54" s="154">
        <v>2788</v>
      </c>
      <c r="H54" s="24">
        <f t="shared" si="9"/>
        <v>1.0007173601147776</v>
      </c>
      <c r="I54" s="25">
        <f t="shared" si="10"/>
        <v>2</v>
      </c>
      <c r="J54" s="24">
        <f t="shared" si="11"/>
        <v>0.6752688172043011</v>
      </c>
      <c r="K54" s="24">
        <f t="shared" si="12"/>
        <v>0.53228120516499278</v>
      </c>
      <c r="L54" s="23">
        <f t="shared" si="13"/>
        <v>0.14298761203930832</v>
      </c>
    </row>
    <row r="55" spans="1:12" x14ac:dyDescent="0.4">
      <c r="A55" s="27" t="s">
        <v>75</v>
      </c>
      <c r="B55" s="154">
        <v>2519</v>
      </c>
      <c r="C55" s="154">
        <v>2028</v>
      </c>
      <c r="D55" s="34">
        <f t="shared" si="7"/>
        <v>1.2421104536489151</v>
      </c>
      <c r="E55" s="25">
        <f t="shared" si="8"/>
        <v>491</v>
      </c>
      <c r="F55" s="154">
        <v>3780</v>
      </c>
      <c r="G55" s="154">
        <v>3890</v>
      </c>
      <c r="H55" s="24">
        <f t="shared" si="9"/>
        <v>0.97172236503856046</v>
      </c>
      <c r="I55" s="25">
        <f t="shared" si="10"/>
        <v>-110</v>
      </c>
      <c r="J55" s="24">
        <f t="shared" si="11"/>
        <v>0.66640211640211644</v>
      </c>
      <c r="K55" s="24">
        <f t="shared" si="12"/>
        <v>0.52133676092544989</v>
      </c>
      <c r="L55" s="23">
        <f t="shared" si="13"/>
        <v>0.14506535547666655</v>
      </c>
    </row>
    <row r="56" spans="1:12" x14ac:dyDescent="0.4">
      <c r="A56" s="27" t="s">
        <v>77</v>
      </c>
      <c r="B56" s="154">
        <v>1022</v>
      </c>
      <c r="C56" s="154">
        <v>569</v>
      </c>
      <c r="D56" s="34">
        <f t="shared" si="7"/>
        <v>1.7961335676625658</v>
      </c>
      <c r="E56" s="25">
        <f t="shared" si="8"/>
        <v>453</v>
      </c>
      <c r="F56" s="154">
        <v>1360</v>
      </c>
      <c r="G56" s="154">
        <v>1260</v>
      </c>
      <c r="H56" s="24">
        <f t="shared" si="9"/>
        <v>1.0793650793650793</v>
      </c>
      <c r="I56" s="25">
        <f t="shared" si="10"/>
        <v>100</v>
      </c>
      <c r="J56" s="24">
        <f t="shared" si="11"/>
        <v>0.75147058823529411</v>
      </c>
      <c r="K56" s="24">
        <f t="shared" si="12"/>
        <v>0.45158730158730159</v>
      </c>
      <c r="L56" s="23">
        <f t="shared" si="13"/>
        <v>0.29988328664799252</v>
      </c>
    </row>
    <row r="57" spans="1:12" x14ac:dyDescent="0.4">
      <c r="A57" s="27" t="s">
        <v>76</v>
      </c>
      <c r="B57" s="154">
        <v>753</v>
      </c>
      <c r="C57" s="154">
        <v>606</v>
      </c>
      <c r="D57" s="34">
        <f t="shared" si="7"/>
        <v>1.2425742574257426</v>
      </c>
      <c r="E57" s="25">
        <f t="shared" si="8"/>
        <v>147</v>
      </c>
      <c r="F57" s="154">
        <v>1660</v>
      </c>
      <c r="G57" s="154">
        <v>1660</v>
      </c>
      <c r="H57" s="24">
        <f t="shared" si="9"/>
        <v>1</v>
      </c>
      <c r="I57" s="25">
        <f t="shared" si="10"/>
        <v>0</v>
      </c>
      <c r="J57" s="24">
        <f t="shared" si="11"/>
        <v>0.45361445783132531</v>
      </c>
      <c r="K57" s="24">
        <f t="shared" si="12"/>
        <v>0.36506024096385542</v>
      </c>
      <c r="L57" s="23">
        <f t="shared" si="13"/>
        <v>8.8554216867469893E-2</v>
      </c>
    </row>
    <row r="58" spans="1:12" x14ac:dyDescent="0.4">
      <c r="A58" s="27" t="s">
        <v>146</v>
      </c>
      <c r="B58" s="154">
        <v>0</v>
      </c>
      <c r="C58" s="154">
        <v>0</v>
      </c>
      <c r="D58" s="34" t="e">
        <f t="shared" si="7"/>
        <v>#DIV/0!</v>
      </c>
      <c r="E58" s="25">
        <f t="shared" si="8"/>
        <v>0</v>
      </c>
      <c r="F58" s="154">
        <v>0</v>
      </c>
      <c r="G58" s="154">
        <v>0</v>
      </c>
      <c r="H58" s="24" t="e">
        <f t="shared" si="9"/>
        <v>#DIV/0!</v>
      </c>
      <c r="I58" s="25">
        <f t="shared" si="10"/>
        <v>0</v>
      </c>
      <c r="J58" s="24" t="e">
        <f t="shared" si="11"/>
        <v>#DIV/0!</v>
      </c>
      <c r="K58" s="24" t="e">
        <f t="shared" si="12"/>
        <v>#DIV/0!</v>
      </c>
      <c r="L58" s="23" t="e">
        <f t="shared" si="13"/>
        <v>#DIV/0!</v>
      </c>
    </row>
    <row r="59" spans="1:12" x14ac:dyDescent="0.4">
      <c r="A59" s="27" t="s">
        <v>145</v>
      </c>
      <c r="B59" s="154">
        <v>0</v>
      </c>
      <c r="C59" s="154">
        <v>0</v>
      </c>
      <c r="D59" s="34" t="e">
        <f t="shared" si="7"/>
        <v>#DIV/0!</v>
      </c>
      <c r="E59" s="25">
        <f t="shared" si="8"/>
        <v>0</v>
      </c>
      <c r="F59" s="154">
        <v>0</v>
      </c>
      <c r="G59" s="154">
        <v>0</v>
      </c>
      <c r="H59" s="24" t="e">
        <f t="shared" si="9"/>
        <v>#DIV/0!</v>
      </c>
      <c r="I59" s="25">
        <f t="shared" si="10"/>
        <v>0</v>
      </c>
      <c r="J59" s="24" t="e">
        <f t="shared" si="11"/>
        <v>#DIV/0!</v>
      </c>
      <c r="K59" s="24" t="e">
        <f t="shared" si="12"/>
        <v>#DIV/0!</v>
      </c>
      <c r="L59" s="23" t="e">
        <f t="shared" si="13"/>
        <v>#DIV/0!</v>
      </c>
    </row>
    <row r="60" spans="1:12" x14ac:dyDescent="0.4">
      <c r="A60" s="27" t="s">
        <v>144</v>
      </c>
      <c r="B60" s="154">
        <v>0</v>
      </c>
      <c r="C60" s="154">
        <v>0</v>
      </c>
      <c r="D60" s="34" t="e">
        <f t="shared" si="7"/>
        <v>#DIV/0!</v>
      </c>
      <c r="E60" s="25">
        <f t="shared" si="8"/>
        <v>0</v>
      </c>
      <c r="F60" s="154">
        <v>0</v>
      </c>
      <c r="G60" s="154">
        <v>0</v>
      </c>
      <c r="H60" s="24" t="e">
        <f t="shared" si="9"/>
        <v>#DIV/0!</v>
      </c>
      <c r="I60" s="25">
        <f t="shared" si="10"/>
        <v>0</v>
      </c>
      <c r="J60" s="24" t="e">
        <f t="shared" si="11"/>
        <v>#DIV/0!</v>
      </c>
      <c r="K60" s="24" t="e">
        <f t="shared" si="12"/>
        <v>#DIV/0!</v>
      </c>
      <c r="L60" s="23" t="e">
        <f t="shared" si="13"/>
        <v>#DIV/0!</v>
      </c>
    </row>
    <row r="61" spans="1:12" x14ac:dyDescent="0.4">
      <c r="A61" s="27" t="s">
        <v>143</v>
      </c>
      <c r="B61" s="154">
        <v>0</v>
      </c>
      <c r="C61" s="154">
        <v>0</v>
      </c>
      <c r="D61" s="34" t="e">
        <f t="shared" si="7"/>
        <v>#DIV/0!</v>
      </c>
      <c r="E61" s="25">
        <f t="shared" si="8"/>
        <v>0</v>
      </c>
      <c r="F61" s="154">
        <v>0</v>
      </c>
      <c r="G61" s="154">
        <v>0</v>
      </c>
      <c r="H61" s="24" t="e">
        <f t="shared" si="9"/>
        <v>#DIV/0!</v>
      </c>
      <c r="I61" s="25">
        <f t="shared" si="10"/>
        <v>0</v>
      </c>
      <c r="J61" s="24" t="e">
        <f t="shared" si="11"/>
        <v>#DIV/0!</v>
      </c>
      <c r="K61" s="24" t="e">
        <f t="shared" si="12"/>
        <v>#DIV/0!</v>
      </c>
      <c r="L61" s="23" t="e">
        <f t="shared" si="13"/>
        <v>#DIV/0!</v>
      </c>
    </row>
    <row r="62" spans="1:12" x14ac:dyDescent="0.4">
      <c r="A62" s="22" t="s">
        <v>142</v>
      </c>
      <c r="B62" s="179">
        <v>0</v>
      </c>
      <c r="C62" s="179">
        <v>0</v>
      </c>
      <c r="D62" s="215" t="e">
        <f t="shared" si="7"/>
        <v>#DIV/0!</v>
      </c>
      <c r="E62" s="21">
        <f t="shared" si="8"/>
        <v>0</v>
      </c>
      <c r="F62" s="179">
        <v>0</v>
      </c>
      <c r="G62" s="179">
        <v>0</v>
      </c>
      <c r="H62" s="20" t="e">
        <f t="shared" si="9"/>
        <v>#DIV/0!</v>
      </c>
      <c r="I62" s="21">
        <f t="shared" si="10"/>
        <v>0</v>
      </c>
      <c r="J62" s="20" t="e">
        <f t="shared" si="11"/>
        <v>#DIV/0!</v>
      </c>
      <c r="K62" s="20" t="e">
        <f t="shared" si="12"/>
        <v>#DIV/0!</v>
      </c>
      <c r="L62" s="214" t="e">
        <f t="shared" si="13"/>
        <v>#DIV/0!</v>
      </c>
    </row>
    <row r="63" spans="1:12" x14ac:dyDescent="0.4">
      <c r="A63" s="55" t="s">
        <v>93</v>
      </c>
      <c r="B63" s="120"/>
      <c r="C63" s="120"/>
      <c r="D63" s="118"/>
      <c r="E63" s="119"/>
      <c r="F63" s="120"/>
      <c r="G63" s="120"/>
      <c r="H63" s="118"/>
      <c r="I63" s="119"/>
      <c r="J63" s="118"/>
      <c r="K63" s="118"/>
      <c r="L63" s="117"/>
    </row>
    <row r="64" spans="1:12" x14ac:dyDescent="0.4">
      <c r="A64" s="99" t="s">
        <v>209</v>
      </c>
      <c r="B64" s="168"/>
      <c r="C64" s="167"/>
      <c r="D64" s="116"/>
      <c r="E64" s="115"/>
      <c r="F64" s="168"/>
      <c r="G64" s="167"/>
      <c r="H64" s="116"/>
      <c r="I64" s="115"/>
      <c r="J64" s="114"/>
      <c r="K64" s="114"/>
      <c r="L64" s="113"/>
    </row>
    <row r="65" spans="1:12" x14ac:dyDescent="0.4">
      <c r="A65" s="22" t="s">
        <v>208</v>
      </c>
      <c r="B65" s="166"/>
      <c r="C65" s="165"/>
      <c r="D65" s="112"/>
      <c r="E65" s="111"/>
      <c r="F65" s="166"/>
      <c r="G65" s="165"/>
      <c r="H65" s="112"/>
      <c r="I65" s="111"/>
      <c r="J65" s="110"/>
      <c r="K65" s="110"/>
      <c r="L65" s="109"/>
    </row>
    <row r="66" spans="1:12" x14ac:dyDescent="0.4">
      <c r="C66" s="16"/>
      <c r="E66" s="17"/>
      <c r="G66" s="16"/>
      <c r="I66" s="17"/>
      <c r="K66" s="16"/>
    </row>
    <row r="67" spans="1:12" x14ac:dyDescent="0.4">
      <c r="C67" s="16"/>
      <c r="E67" s="17"/>
      <c r="G67" s="16"/>
      <c r="I67" s="17"/>
      <c r="K67" s="16"/>
    </row>
    <row r="68" spans="1:12" x14ac:dyDescent="0.4">
      <c r="C68" s="16"/>
      <c r="E68" s="17"/>
      <c r="G68" s="16"/>
      <c r="I68" s="17"/>
      <c r="K68" s="16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9'!A1" display="'h19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2007年12月上旬航空旅客輸送実績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68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9" bestFit="1" customWidth="1"/>
    <col min="2" max="3" width="11.25" style="50" customWidth="1"/>
    <col min="4" max="5" width="11.25" style="19" customWidth="1"/>
    <col min="6" max="7" width="11.25" style="50" customWidth="1"/>
    <col min="8" max="9" width="11.25" style="19" customWidth="1"/>
    <col min="10" max="11" width="11.25" style="50" customWidth="1"/>
    <col min="12" max="12" width="11.25" style="19" customWidth="1"/>
    <col min="13" max="13" width="9" style="19" bestFit="1" customWidth="1"/>
    <col min="14" max="14" width="6.5" style="19" bestFit="1" customWidth="1"/>
    <col min="15" max="16384" width="15.75" style="19"/>
  </cols>
  <sheetData>
    <row r="1" spans="1:46" s="1" customFormat="1" ht="17.25" customHeight="1" x14ac:dyDescent="0.4">
      <c r="A1" s="266" t="str">
        <f>'h19'!A1</f>
        <v>平成19年度</v>
      </c>
      <c r="B1" s="267"/>
      <c r="C1" s="267"/>
      <c r="D1" s="267"/>
      <c r="E1" s="268" t="str">
        <f ca="1">RIGHT(CELL("filename",$A$1),LEN(CELL("filename",$A$1))-FIND("]",CELL("filename",$A$1)))</f>
        <v>12月(中旬)</v>
      </c>
      <c r="F1" s="269" t="s">
        <v>70</v>
      </c>
      <c r="G1" s="270"/>
      <c r="H1" s="270"/>
      <c r="I1" s="271"/>
      <c r="J1" s="270"/>
      <c r="K1" s="270"/>
      <c r="L1" s="271"/>
      <c r="M1" s="258"/>
      <c r="N1" s="258"/>
      <c r="O1" s="258"/>
      <c r="P1" s="258"/>
      <c r="Q1" s="258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</row>
    <row r="2" spans="1:46" x14ac:dyDescent="0.4">
      <c r="A2" s="240"/>
      <c r="B2" s="260" t="s">
        <v>89</v>
      </c>
      <c r="C2" s="261"/>
      <c r="D2" s="261"/>
      <c r="E2" s="262"/>
      <c r="F2" s="260" t="s">
        <v>175</v>
      </c>
      <c r="G2" s="261"/>
      <c r="H2" s="261"/>
      <c r="I2" s="262"/>
      <c r="J2" s="260" t="s">
        <v>174</v>
      </c>
      <c r="K2" s="261"/>
      <c r="L2" s="262"/>
    </row>
    <row r="3" spans="1:46" x14ac:dyDescent="0.4">
      <c r="A3" s="232"/>
      <c r="B3" s="235"/>
      <c r="C3" s="236"/>
      <c r="D3" s="236"/>
      <c r="E3" s="237"/>
      <c r="F3" s="235"/>
      <c r="G3" s="236"/>
      <c r="H3" s="236"/>
      <c r="I3" s="237"/>
      <c r="J3" s="235"/>
      <c r="K3" s="236"/>
      <c r="L3" s="237"/>
    </row>
    <row r="4" spans="1:46" x14ac:dyDescent="0.4">
      <c r="A4" s="232"/>
      <c r="B4" s="241" t="s">
        <v>127</v>
      </c>
      <c r="C4" s="241" t="s">
        <v>241</v>
      </c>
      <c r="D4" s="232" t="s">
        <v>88</v>
      </c>
      <c r="E4" s="232"/>
      <c r="F4" s="238" t="str">
        <f>+B4</f>
        <v>(07'12/11～20)</v>
      </c>
      <c r="G4" s="238" t="str">
        <f>+C4</f>
        <v>(06'12/11～20)</v>
      </c>
      <c r="H4" s="232" t="s">
        <v>88</v>
      </c>
      <c r="I4" s="232"/>
      <c r="J4" s="238" t="str">
        <f>+B4</f>
        <v>(07'12/11～20)</v>
      </c>
      <c r="K4" s="238" t="str">
        <f>+C4</f>
        <v>(06'12/11～20)</v>
      </c>
      <c r="L4" s="239" t="s">
        <v>86</v>
      </c>
    </row>
    <row r="5" spans="1:46" s="53" customFormat="1" x14ac:dyDescent="0.4">
      <c r="A5" s="232"/>
      <c r="B5" s="241"/>
      <c r="C5" s="241"/>
      <c r="D5" s="108" t="s">
        <v>87</v>
      </c>
      <c r="E5" s="108" t="s">
        <v>86</v>
      </c>
      <c r="F5" s="238"/>
      <c r="G5" s="238"/>
      <c r="H5" s="108" t="s">
        <v>87</v>
      </c>
      <c r="I5" s="108" t="s">
        <v>86</v>
      </c>
      <c r="J5" s="238"/>
      <c r="K5" s="238"/>
      <c r="L5" s="240"/>
    </row>
    <row r="6" spans="1:46" s="46" customFormat="1" x14ac:dyDescent="0.4">
      <c r="A6" s="55" t="s">
        <v>97</v>
      </c>
      <c r="B6" s="100">
        <f>+B7+B41+B63</f>
        <v>125727</v>
      </c>
      <c r="C6" s="100">
        <f>+C7+C41+C63</f>
        <v>130512</v>
      </c>
      <c r="D6" s="64">
        <f t="shared" ref="D6:D37" si="0">+B6/C6</f>
        <v>0.96333670467083488</v>
      </c>
      <c r="E6" s="65">
        <f t="shared" ref="E6:E37" si="1">+B6-C6</f>
        <v>-4785</v>
      </c>
      <c r="F6" s="100">
        <f>+F7+F41+F63</f>
        <v>232605</v>
      </c>
      <c r="G6" s="100">
        <f>+G7+G41+G63</f>
        <v>242129</v>
      </c>
      <c r="H6" s="64">
        <f t="shared" ref="H6:H37" si="2">+F6/G6</f>
        <v>0.96066559561225628</v>
      </c>
      <c r="I6" s="65">
        <f t="shared" ref="I6:I37" si="3">+F6-G6</f>
        <v>-9524</v>
      </c>
      <c r="J6" s="64">
        <f t="shared" ref="J6:J37" si="4">+B6/F6</f>
        <v>0.54051718578706387</v>
      </c>
      <c r="K6" s="64">
        <f t="shared" ref="K6:K37" si="5">+C6/G6</f>
        <v>0.53901845710344487</v>
      </c>
      <c r="L6" s="78">
        <f t="shared" ref="L6:L37" si="6">+J6-K6</f>
        <v>1.4987286836189995E-3</v>
      </c>
    </row>
    <row r="7" spans="1:46" s="46" customFormat="1" x14ac:dyDescent="0.4">
      <c r="A7" s="55" t="s">
        <v>85</v>
      </c>
      <c r="B7" s="100">
        <f>+B8+B18+B38</f>
        <v>62371</v>
      </c>
      <c r="C7" s="100">
        <f>+C8+C18+C38</f>
        <v>64917</v>
      </c>
      <c r="D7" s="64">
        <f t="shared" si="0"/>
        <v>0.96078068918773207</v>
      </c>
      <c r="E7" s="65">
        <f t="shared" si="1"/>
        <v>-2546</v>
      </c>
      <c r="F7" s="100">
        <f>+F8+F18+F38</f>
        <v>111740</v>
      </c>
      <c r="G7" s="100">
        <f>+G8+G18+G38</f>
        <v>119273</v>
      </c>
      <c r="H7" s="64">
        <f t="shared" si="2"/>
        <v>0.93684237002506854</v>
      </c>
      <c r="I7" s="65">
        <f t="shared" si="3"/>
        <v>-7533</v>
      </c>
      <c r="J7" s="64">
        <f t="shared" si="4"/>
        <v>0.55817970288168961</v>
      </c>
      <c r="K7" s="64">
        <f t="shared" si="5"/>
        <v>0.54427238352351326</v>
      </c>
      <c r="L7" s="78">
        <f t="shared" si="6"/>
        <v>1.3907319358176351E-2</v>
      </c>
    </row>
    <row r="8" spans="1:46" x14ac:dyDescent="0.4">
      <c r="A8" s="89" t="s">
        <v>92</v>
      </c>
      <c r="B8" s="106">
        <f>SUM(B9:B17)</f>
        <v>52248</v>
      </c>
      <c r="C8" s="106">
        <f>SUM(C9:C17)</f>
        <v>54768</v>
      </c>
      <c r="D8" s="76">
        <f t="shared" si="0"/>
        <v>0.95398773006134974</v>
      </c>
      <c r="E8" s="62">
        <f t="shared" si="1"/>
        <v>-2520</v>
      </c>
      <c r="F8" s="106">
        <f>SUM(F9:F17)</f>
        <v>90061</v>
      </c>
      <c r="G8" s="106">
        <f>SUM(G9:G17)</f>
        <v>98773</v>
      </c>
      <c r="H8" s="76">
        <f t="shared" si="2"/>
        <v>0.91179775849675515</v>
      </c>
      <c r="I8" s="62">
        <f t="shared" si="3"/>
        <v>-8712</v>
      </c>
      <c r="J8" s="76">
        <f t="shared" si="4"/>
        <v>0.58014012724708808</v>
      </c>
      <c r="K8" s="76">
        <f t="shared" si="5"/>
        <v>0.55448351270083929</v>
      </c>
      <c r="L8" s="75">
        <f t="shared" si="6"/>
        <v>2.565661454624879E-2</v>
      </c>
    </row>
    <row r="9" spans="1:46" x14ac:dyDescent="0.4">
      <c r="A9" s="26" t="s">
        <v>83</v>
      </c>
      <c r="B9" s="163">
        <v>32090</v>
      </c>
      <c r="C9" s="163">
        <v>32856</v>
      </c>
      <c r="D9" s="70">
        <f t="shared" si="0"/>
        <v>0.9766861456050645</v>
      </c>
      <c r="E9" s="71">
        <f t="shared" si="1"/>
        <v>-766</v>
      </c>
      <c r="F9" s="163">
        <v>51734</v>
      </c>
      <c r="G9" s="163">
        <v>52099</v>
      </c>
      <c r="H9" s="70">
        <f t="shared" si="2"/>
        <v>0.99299410737250238</v>
      </c>
      <c r="I9" s="71">
        <f t="shared" si="3"/>
        <v>-365</v>
      </c>
      <c r="J9" s="70">
        <f t="shared" si="4"/>
        <v>0.62028839834538219</v>
      </c>
      <c r="K9" s="70">
        <f t="shared" si="5"/>
        <v>0.63064550183304857</v>
      </c>
      <c r="L9" s="69">
        <f t="shared" si="6"/>
        <v>-1.0357103487666386E-2</v>
      </c>
    </row>
    <row r="10" spans="1:46" x14ac:dyDescent="0.4">
      <c r="A10" s="27" t="s">
        <v>84</v>
      </c>
      <c r="B10" s="163">
        <v>2563</v>
      </c>
      <c r="C10" s="163">
        <v>2416</v>
      </c>
      <c r="D10" s="72">
        <f t="shared" si="0"/>
        <v>1.0608443708609272</v>
      </c>
      <c r="E10" s="59">
        <f t="shared" si="1"/>
        <v>147</v>
      </c>
      <c r="F10" s="163">
        <v>5000</v>
      </c>
      <c r="G10" s="163">
        <v>3965</v>
      </c>
      <c r="H10" s="72">
        <f t="shared" si="2"/>
        <v>1.2610340479192939</v>
      </c>
      <c r="I10" s="59">
        <f t="shared" si="3"/>
        <v>1035</v>
      </c>
      <c r="J10" s="72">
        <f t="shared" si="4"/>
        <v>0.51259999999999994</v>
      </c>
      <c r="K10" s="72">
        <f t="shared" si="5"/>
        <v>0.60933165195460282</v>
      </c>
      <c r="L10" s="77">
        <f t="shared" si="6"/>
        <v>-9.6731651954602871E-2</v>
      </c>
    </row>
    <row r="11" spans="1:46" x14ac:dyDescent="0.4">
      <c r="A11" s="27" t="s">
        <v>215</v>
      </c>
      <c r="B11" s="163">
        <v>4029</v>
      </c>
      <c r="C11" s="163">
        <v>3154</v>
      </c>
      <c r="D11" s="72">
        <f t="shared" si="0"/>
        <v>1.2774254914394421</v>
      </c>
      <c r="E11" s="59">
        <f t="shared" si="1"/>
        <v>875</v>
      </c>
      <c r="F11" s="163">
        <v>9060</v>
      </c>
      <c r="G11" s="163">
        <v>6560</v>
      </c>
      <c r="H11" s="72">
        <f t="shared" si="2"/>
        <v>1.3810975609756098</v>
      </c>
      <c r="I11" s="59">
        <f t="shared" si="3"/>
        <v>2500</v>
      </c>
      <c r="J11" s="72">
        <f t="shared" si="4"/>
        <v>0.44470198675496686</v>
      </c>
      <c r="K11" s="72">
        <f t="shared" si="5"/>
        <v>0.48079268292682925</v>
      </c>
      <c r="L11" s="77">
        <f t="shared" si="6"/>
        <v>-3.6090696171862391E-2</v>
      </c>
    </row>
    <row r="12" spans="1:46" x14ac:dyDescent="0.4">
      <c r="A12" s="27" t="s">
        <v>81</v>
      </c>
      <c r="B12" s="163">
        <v>5254</v>
      </c>
      <c r="C12" s="163">
        <v>5713</v>
      </c>
      <c r="D12" s="72">
        <f t="shared" si="0"/>
        <v>0.91965692280763167</v>
      </c>
      <c r="E12" s="59">
        <f t="shared" si="1"/>
        <v>-459</v>
      </c>
      <c r="F12" s="163">
        <v>7250</v>
      </c>
      <c r="G12" s="163">
        <v>9581</v>
      </c>
      <c r="H12" s="72">
        <f t="shared" si="2"/>
        <v>0.75670598058657756</v>
      </c>
      <c r="I12" s="59">
        <f t="shared" si="3"/>
        <v>-2331</v>
      </c>
      <c r="J12" s="72">
        <f t="shared" si="4"/>
        <v>0.72468965517241379</v>
      </c>
      <c r="K12" s="72">
        <f t="shared" si="5"/>
        <v>0.59628431270222315</v>
      </c>
      <c r="L12" s="77">
        <f t="shared" si="6"/>
        <v>0.12840534247019064</v>
      </c>
    </row>
    <row r="13" spans="1:46" x14ac:dyDescent="0.4">
      <c r="A13" s="27" t="s">
        <v>82</v>
      </c>
      <c r="B13" s="163">
        <v>5301</v>
      </c>
      <c r="C13" s="163">
        <v>4762</v>
      </c>
      <c r="D13" s="72">
        <f t="shared" si="0"/>
        <v>1.1131877362452751</v>
      </c>
      <c r="E13" s="59">
        <f t="shared" si="1"/>
        <v>539</v>
      </c>
      <c r="F13" s="163">
        <v>12307</v>
      </c>
      <c r="G13" s="163">
        <v>10920</v>
      </c>
      <c r="H13" s="72">
        <f t="shared" si="2"/>
        <v>1.127014652014652</v>
      </c>
      <c r="I13" s="59">
        <f t="shared" si="3"/>
        <v>1387</v>
      </c>
      <c r="J13" s="72">
        <f t="shared" si="4"/>
        <v>0.43073047858942065</v>
      </c>
      <c r="K13" s="72">
        <f t="shared" si="5"/>
        <v>0.43608058608058609</v>
      </c>
      <c r="L13" s="77">
        <f t="shared" si="6"/>
        <v>-5.3501074911654345E-3</v>
      </c>
    </row>
    <row r="14" spans="1:46" x14ac:dyDescent="0.4">
      <c r="A14" s="27" t="s">
        <v>206</v>
      </c>
      <c r="B14" s="163">
        <v>0</v>
      </c>
      <c r="C14" s="163">
        <v>1733</v>
      </c>
      <c r="D14" s="72">
        <f t="shared" si="0"/>
        <v>0</v>
      </c>
      <c r="E14" s="59">
        <f t="shared" si="1"/>
        <v>-1733</v>
      </c>
      <c r="F14" s="163">
        <v>0</v>
      </c>
      <c r="G14" s="163">
        <v>4069</v>
      </c>
      <c r="H14" s="72">
        <f t="shared" si="2"/>
        <v>0</v>
      </c>
      <c r="I14" s="59">
        <f t="shared" si="3"/>
        <v>-4069</v>
      </c>
      <c r="J14" s="72" t="e">
        <f t="shared" si="4"/>
        <v>#DIV/0!</v>
      </c>
      <c r="K14" s="72">
        <f t="shared" si="5"/>
        <v>0.425903170312116</v>
      </c>
      <c r="L14" s="77" t="e">
        <f t="shared" si="6"/>
        <v>#DIV/0!</v>
      </c>
    </row>
    <row r="15" spans="1:46" x14ac:dyDescent="0.4">
      <c r="A15" s="29" t="s">
        <v>205</v>
      </c>
      <c r="B15" s="163">
        <v>953</v>
      </c>
      <c r="C15" s="163">
        <v>966</v>
      </c>
      <c r="D15" s="72">
        <f t="shared" si="0"/>
        <v>0.98654244306418215</v>
      </c>
      <c r="E15" s="73">
        <f t="shared" si="1"/>
        <v>-13</v>
      </c>
      <c r="F15" s="163">
        <v>1400</v>
      </c>
      <c r="G15" s="163">
        <v>1400</v>
      </c>
      <c r="H15" s="70">
        <f t="shared" si="2"/>
        <v>1</v>
      </c>
      <c r="I15" s="71">
        <f t="shared" si="3"/>
        <v>0</v>
      </c>
      <c r="J15" s="72">
        <f t="shared" si="4"/>
        <v>0.68071428571428572</v>
      </c>
      <c r="K15" s="72">
        <f t="shared" si="5"/>
        <v>0.69</v>
      </c>
      <c r="L15" s="143">
        <f t="shared" si="6"/>
        <v>-9.2857142857142305E-3</v>
      </c>
    </row>
    <row r="16" spans="1:46" x14ac:dyDescent="0.4">
      <c r="A16" s="33" t="s">
        <v>149</v>
      </c>
      <c r="B16" s="163">
        <v>1849</v>
      </c>
      <c r="C16" s="163">
        <v>2516</v>
      </c>
      <c r="D16" s="72">
        <f t="shared" si="0"/>
        <v>0.73489666136724963</v>
      </c>
      <c r="E16" s="59">
        <f t="shared" si="1"/>
        <v>-667</v>
      </c>
      <c r="F16" s="163">
        <v>3049</v>
      </c>
      <c r="G16" s="163">
        <v>7765</v>
      </c>
      <c r="H16" s="70">
        <f t="shared" si="2"/>
        <v>0.39265936896329684</v>
      </c>
      <c r="I16" s="71">
        <f t="shared" si="3"/>
        <v>-4716</v>
      </c>
      <c r="J16" s="74">
        <f t="shared" si="4"/>
        <v>0.60642833715972455</v>
      </c>
      <c r="K16" s="74">
        <f t="shared" si="5"/>
        <v>0.32401802962009013</v>
      </c>
      <c r="L16" s="66">
        <f t="shared" si="6"/>
        <v>0.28241030753963442</v>
      </c>
    </row>
    <row r="17" spans="1:12" x14ac:dyDescent="0.4">
      <c r="A17" s="22" t="s">
        <v>177</v>
      </c>
      <c r="B17" s="163">
        <v>209</v>
      </c>
      <c r="C17" s="163">
        <v>652</v>
      </c>
      <c r="D17" s="72">
        <f t="shared" si="0"/>
        <v>0.32055214723926378</v>
      </c>
      <c r="E17" s="73">
        <f t="shared" si="1"/>
        <v>-443</v>
      </c>
      <c r="F17" s="163">
        <v>261</v>
      </c>
      <c r="G17" s="163">
        <v>2414</v>
      </c>
      <c r="H17" s="70">
        <f t="shared" si="2"/>
        <v>0.10811930405965203</v>
      </c>
      <c r="I17" s="71">
        <f t="shared" si="3"/>
        <v>-2153</v>
      </c>
      <c r="J17" s="83">
        <f t="shared" si="4"/>
        <v>0.8007662835249042</v>
      </c>
      <c r="K17" s="83">
        <f t="shared" si="5"/>
        <v>0.27009113504556753</v>
      </c>
      <c r="L17" s="82">
        <f t="shared" si="6"/>
        <v>0.53067514847933661</v>
      </c>
    </row>
    <row r="18" spans="1:12" x14ac:dyDescent="0.4">
      <c r="A18" s="89" t="s">
        <v>91</v>
      </c>
      <c r="B18" s="106">
        <f>SUM(B19:B37)</f>
        <v>9740</v>
      </c>
      <c r="C18" s="106">
        <f>SUM(C19:C37)</f>
        <v>9716</v>
      </c>
      <c r="D18" s="76">
        <f t="shared" si="0"/>
        <v>1.0024701523260602</v>
      </c>
      <c r="E18" s="62">
        <f t="shared" si="1"/>
        <v>24</v>
      </c>
      <c r="F18" s="106">
        <f>SUM(F19:F37)</f>
        <v>20800</v>
      </c>
      <c r="G18" s="106">
        <f>SUM(G19:G37)</f>
        <v>19720</v>
      </c>
      <c r="H18" s="76">
        <f t="shared" si="2"/>
        <v>1.054766734279919</v>
      </c>
      <c r="I18" s="62">
        <f t="shared" si="3"/>
        <v>1080</v>
      </c>
      <c r="J18" s="76">
        <f t="shared" si="4"/>
        <v>0.46826923076923077</v>
      </c>
      <c r="K18" s="76">
        <f t="shared" si="5"/>
        <v>0.49269776876267746</v>
      </c>
      <c r="L18" s="75">
        <f t="shared" si="6"/>
        <v>-2.4428537993446686E-2</v>
      </c>
    </row>
    <row r="19" spans="1:12" x14ac:dyDescent="0.4">
      <c r="A19" s="26" t="s">
        <v>168</v>
      </c>
      <c r="B19" s="163">
        <v>735</v>
      </c>
      <c r="C19" s="163">
        <v>705</v>
      </c>
      <c r="D19" s="70">
        <f t="shared" si="0"/>
        <v>1.0425531914893618</v>
      </c>
      <c r="E19" s="71">
        <f t="shared" si="1"/>
        <v>30</v>
      </c>
      <c r="F19" s="163">
        <v>1500</v>
      </c>
      <c r="G19" s="158">
        <v>1475</v>
      </c>
      <c r="H19" s="70">
        <f t="shared" si="2"/>
        <v>1.0169491525423728</v>
      </c>
      <c r="I19" s="71">
        <f t="shared" si="3"/>
        <v>25</v>
      </c>
      <c r="J19" s="70">
        <f t="shared" si="4"/>
        <v>0.49</v>
      </c>
      <c r="K19" s="70">
        <f t="shared" si="5"/>
        <v>0.47796610169491527</v>
      </c>
      <c r="L19" s="69">
        <f t="shared" si="6"/>
        <v>1.2033898305084723E-2</v>
      </c>
    </row>
    <row r="20" spans="1:12" x14ac:dyDescent="0.4">
      <c r="A20" s="27" t="s">
        <v>215</v>
      </c>
      <c r="B20" s="163">
        <v>731</v>
      </c>
      <c r="C20" s="163">
        <v>1057</v>
      </c>
      <c r="D20" s="72">
        <f t="shared" si="0"/>
        <v>0.69157994323557237</v>
      </c>
      <c r="E20" s="59">
        <f t="shared" si="1"/>
        <v>-326</v>
      </c>
      <c r="F20" s="163">
        <v>1500</v>
      </c>
      <c r="G20" s="158">
        <v>1500</v>
      </c>
      <c r="H20" s="72">
        <f t="shared" si="2"/>
        <v>1</v>
      </c>
      <c r="I20" s="59">
        <f t="shared" si="3"/>
        <v>0</v>
      </c>
      <c r="J20" s="72">
        <f t="shared" si="4"/>
        <v>0.48733333333333334</v>
      </c>
      <c r="K20" s="72">
        <f t="shared" si="5"/>
        <v>0.70466666666666666</v>
      </c>
      <c r="L20" s="77">
        <f t="shared" si="6"/>
        <v>-0.21733333333333332</v>
      </c>
    </row>
    <row r="21" spans="1:12" x14ac:dyDescent="0.4">
      <c r="A21" s="27" t="s">
        <v>167</v>
      </c>
      <c r="B21" s="163">
        <v>987</v>
      </c>
      <c r="C21" s="163">
        <v>997</v>
      </c>
      <c r="D21" s="72">
        <f t="shared" si="0"/>
        <v>0.98996990972918752</v>
      </c>
      <c r="E21" s="59">
        <f t="shared" si="1"/>
        <v>-10</v>
      </c>
      <c r="F21" s="163">
        <v>1450</v>
      </c>
      <c r="G21" s="158">
        <v>1750</v>
      </c>
      <c r="H21" s="72">
        <f t="shared" si="2"/>
        <v>0.82857142857142863</v>
      </c>
      <c r="I21" s="59">
        <f t="shared" si="3"/>
        <v>-300</v>
      </c>
      <c r="J21" s="72">
        <f t="shared" si="4"/>
        <v>0.68068965517241375</v>
      </c>
      <c r="K21" s="72">
        <f t="shared" si="5"/>
        <v>0.56971428571428573</v>
      </c>
      <c r="L21" s="77">
        <f t="shared" si="6"/>
        <v>0.11097536945812803</v>
      </c>
    </row>
    <row r="22" spans="1:12" x14ac:dyDescent="0.4">
      <c r="A22" s="27" t="s">
        <v>166</v>
      </c>
      <c r="B22" s="163">
        <v>1625</v>
      </c>
      <c r="C22" s="163">
        <v>1773</v>
      </c>
      <c r="D22" s="72">
        <f t="shared" si="0"/>
        <v>0.91652566271855607</v>
      </c>
      <c r="E22" s="59">
        <f t="shared" si="1"/>
        <v>-148</v>
      </c>
      <c r="F22" s="163">
        <v>2850</v>
      </c>
      <c r="G22" s="158">
        <v>3000</v>
      </c>
      <c r="H22" s="72">
        <f t="shared" si="2"/>
        <v>0.95</v>
      </c>
      <c r="I22" s="59">
        <f t="shared" si="3"/>
        <v>-150</v>
      </c>
      <c r="J22" s="72">
        <f t="shared" si="4"/>
        <v>0.57017543859649122</v>
      </c>
      <c r="K22" s="72">
        <f t="shared" si="5"/>
        <v>0.59099999999999997</v>
      </c>
      <c r="L22" s="77">
        <f t="shared" si="6"/>
        <v>-2.0824561403508746E-2</v>
      </c>
    </row>
    <row r="23" spans="1:12" x14ac:dyDescent="0.4">
      <c r="A23" s="27" t="s">
        <v>165</v>
      </c>
      <c r="B23" s="163">
        <v>783</v>
      </c>
      <c r="C23" s="163">
        <v>852</v>
      </c>
      <c r="D23" s="67">
        <f t="shared" si="0"/>
        <v>0.91901408450704225</v>
      </c>
      <c r="E23" s="58">
        <f t="shared" si="1"/>
        <v>-69</v>
      </c>
      <c r="F23" s="163">
        <v>1500</v>
      </c>
      <c r="G23" s="158">
        <v>1500</v>
      </c>
      <c r="H23" s="67">
        <f t="shared" si="2"/>
        <v>1</v>
      </c>
      <c r="I23" s="58">
        <f t="shared" si="3"/>
        <v>0</v>
      </c>
      <c r="J23" s="67">
        <f t="shared" si="4"/>
        <v>0.52200000000000002</v>
      </c>
      <c r="K23" s="67">
        <f t="shared" si="5"/>
        <v>0.56799999999999995</v>
      </c>
      <c r="L23" s="66">
        <f t="shared" si="6"/>
        <v>-4.599999999999993E-2</v>
      </c>
    </row>
    <row r="24" spans="1:12" x14ac:dyDescent="0.4">
      <c r="A24" s="33" t="s">
        <v>164</v>
      </c>
      <c r="B24" s="163">
        <v>0</v>
      </c>
      <c r="C24" s="163">
        <v>0</v>
      </c>
      <c r="D24" s="72" t="e">
        <f t="shared" si="0"/>
        <v>#DIV/0!</v>
      </c>
      <c r="E24" s="59">
        <f t="shared" si="1"/>
        <v>0</v>
      </c>
      <c r="F24" s="163">
        <v>0</v>
      </c>
      <c r="G24" s="158">
        <v>0</v>
      </c>
      <c r="H24" s="72" t="e">
        <f t="shared" si="2"/>
        <v>#DIV/0!</v>
      </c>
      <c r="I24" s="59">
        <f t="shared" si="3"/>
        <v>0</v>
      </c>
      <c r="J24" s="72" t="e">
        <f t="shared" si="4"/>
        <v>#DIV/0!</v>
      </c>
      <c r="K24" s="72" t="e">
        <f t="shared" si="5"/>
        <v>#DIV/0!</v>
      </c>
      <c r="L24" s="77" t="e">
        <f t="shared" si="6"/>
        <v>#DIV/0!</v>
      </c>
    </row>
    <row r="25" spans="1:12" x14ac:dyDescent="0.4">
      <c r="A25" s="33" t="s">
        <v>216</v>
      </c>
      <c r="B25" s="163">
        <v>814</v>
      </c>
      <c r="C25" s="163">
        <v>610</v>
      </c>
      <c r="D25" s="72">
        <f t="shared" si="0"/>
        <v>1.3344262295081968</v>
      </c>
      <c r="E25" s="59">
        <f t="shared" si="1"/>
        <v>204</v>
      </c>
      <c r="F25" s="163">
        <v>1500</v>
      </c>
      <c r="G25" s="158">
        <v>1500</v>
      </c>
      <c r="H25" s="72">
        <f t="shared" si="2"/>
        <v>1</v>
      </c>
      <c r="I25" s="59">
        <f t="shared" si="3"/>
        <v>0</v>
      </c>
      <c r="J25" s="72">
        <f t="shared" si="4"/>
        <v>0.54266666666666663</v>
      </c>
      <c r="K25" s="72">
        <f t="shared" si="5"/>
        <v>0.40666666666666668</v>
      </c>
      <c r="L25" s="77">
        <f t="shared" si="6"/>
        <v>0.13599999999999995</v>
      </c>
    </row>
    <row r="26" spans="1:12" x14ac:dyDescent="0.4">
      <c r="A26" s="27" t="s">
        <v>211</v>
      </c>
      <c r="B26" s="163">
        <v>624</v>
      </c>
      <c r="C26" s="163">
        <v>0</v>
      </c>
      <c r="D26" s="72" t="e">
        <f t="shared" si="0"/>
        <v>#DIV/0!</v>
      </c>
      <c r="E26" s="59">
        <f t="shared" si="1"/>
        <v>624</v>
      </c>
      <c r="F26" s="163">
        <v>1500</v>
      </c>
      <c r="G26" s="158">
        <v>0</v>
      </c>
      <c r="H26" s="72" t="e">
        <f t="shared" si="2"/>
        <v>#DIV/0!</v>
      </c>
      <c r="I26" s="59">
        <f t="shared" si="3"/>
        <v>1500</v>
      </c>
      <c r="J26" s="72">
        <f t="shared" si="4"/>
        <v>0.41599999999999998</v>
      </c>
      <c r="K26" s="72" t="e">
        <f t="shared" si="5"/>
        <v>#DIV/0!</v>
      </c>
      <c r="L26" s="77" t="e">
        <f t="shared" si="6"/>
        <v>#DIV/0!</v>
      </c>
    </row>
    <row r="27" spans="1:12" x14ac:dyDescent="0.4">
      <c r="A27" s="27" t="s">
        <v>191</v>
      </c>
      <c r="B27" s="163">
        <v>0</v>
      </c>
      <c r="C27" s="163">
        <v>922</v>
      </c>
      <c r="D27" s="72">
        <f t="shared" si="0"/>
        <v>0</v>
      </c>
      <c r="E27" s="59">
        <f t="shared" si="1"/>
        <v>-922</v>
      </c>
      <c r="F27" s="163">
        <v>0</v>
      </c>
      <c r="G27" s="158">
        <v>1500</v>
      </c>
      <c r="H27" s="72">
        <f t="shared" si="2"/>
        <v>0</v>
      </c>
      <c r="I27" s="59">
        <f t="shared" si="3"/>
        <v>-1500</v>
      </c>
      <c r="J27" s="72" t="e">
        <f t="shared" si="4"/>
        <v>#DIV/0!</v>
      </c>
      <c r="K27" s="72">
        <f t="shared" si="5"/>
        <v>0.61466666666666669</v>
      </c>
      <c r="L27" s="77" t="e">
        <f t="shared" si="6"/>
        <v>#DIV/0!</v>
      </c>
    </row>
    <row r="28" spans="1:12" x14ac:dyDescent="0.4">
      <c r="A28" s="27" t="s">
        <v>161</v>
      </c>
      <c r="B28" s="163">
        <v>257</v>
      </c>
      <c r="C28" s="163">
        <v>273</v>
      </c>
      <c r="D28" s="67">
        <f t="shared" si="0"/>
        <v>0.94139194139194138</v>
      </c>
      <c r="E28" s="58">
        <f t="shared" si="1"/>
        <v>-16</v>
      </c>
      <c r="F28" s="163">
        <v>900</v>
      </c>
      <c r="G28" s="158">
        <v>900</v>
      </c>
      <c r="H28" s="67">
        <f t="shared" si="2"/>
        <v>1</v>
      </c>
      <c r="I28" s="58">
        <f t="shared" si="3"/>
        <v>0</v>
      </c>
      <c r="J28" s="67">
        <f t="shared" si="4"/>
        <v>0.28555555555555556</v>
      </c>
      <c r="K28" s="67">
        <f t="shared" si="5"/>
        <v>0.30333333333333334</v>
      </c>
      <c r="L28" s="66">
        <f t="shared" si="6"/>
        <v>-1.7777777777777781E-2</v>
      </c>
    </row>
    <row r="29" spans="1:12" x14ac:dyDescent="0.4">
      <c r="A29" s="33" t="s">
        <v>160</v>
      </c>
      <c r="B29" s="163">
        <v>121</v>
      </c>
      <c r="C29" s="163">
        <v>114</v>
      </c>
      <c r="D29" s="72">
        <f t="shared" si="0"/>
        <v>1.0614035087719298</v>
      </c>
      <c r="E29" s="59">
        <f t="shared" si="1"/>
        <v>7</v>
      </c>
      <c r="F29" s="163">
        <v>600</v>
      </c>
      <c r="G29" s="158">
        <v>600</v>
      </c>
      <c r="H29" s="72">
        <f t="shared" si="2"/>
        <v>1</v>
      </c>
      <c r="I29" s="59">
        <f t="shared" si="3"/>
        <v>0</v>
      </c>
      <c r="J29" s="72">
        <f t="shared" si="4"/>
        <v>0.20166666666666666</v>
      </c>
      <c r="K29" s="72">
        <f t="shared" si="5"/>
        <v>0.19</v>
      </c>
      <c r="L29" s="77">
        <f t="shared" si="6"/>
        <v>1.1666666666666659E-2</v>
      </c>
    </row>
    <row r="30" spans="1:12" x14ac:dyDescent="0.4">
      <c r="A30" s="27" t="s">
        <v>159</v>
      </c>
      <c r="B30" s="163">
        <v>805</v>
      </c>
      <c r="C30" s="163">
        <v>699</v>
      </c>
      <c r="D30" s="72">
        <f t="shared" si="0"/>
        <v>1.151645207439199</v>
      </c>
      <c r="E30" s="59">
        <f t="shared" si="1"/>
        <v>106</v>
      </c>
      <c r="F30" s="163">
        <v>1500</v>
      </c>
      <c r="G30" s="158">
        <v>1495</v>
      </c>
      <c r="H30" s="72">
        <f t="shared" si="2"/>
        <v>1.0033444816053512</v>
      </c>
      <c r="I30" s="59">
        <f t="shared" si="3"/>
        <v>5</v>
      </c>
      <c r="J30" s="72">
        <f t="shared" si="4"/>
        <v>0.53666666666666663</v>
      </c>
      <c r="K30" s="72">
        <f t="shared" si="5"/>
        <v>0.46755852842809364</v>
      </c>
      <c r="L30" s="77">
        <f t="shared" si="6"/>
        <v>6.910813823857298E-2</v>
      </c>
    </row>
    <row r="31" spans="1:12" x14ac:dyDescent="0.4">
      <c r="A31" s="33" t="s">
        <v>158</v>
      </c>
      <c r="B31" s="163">
        <v>635</v>
      </c>
      <c r="C31" s="163">
        <v>531</v>
      </c>
      <c r="D31" s="67">
        <f t="shared" si="0"/>
        <v>1.1958568738229756</v>
      </c>
      <c r="E31" s="58">
        <f t="shared" si="1"/>
        <v>104</v>
      </c>
      <c r="F31" s="163">
        <v>1500</v>
      </c>
      <c r="G31" s="158">
        <v>1500</v>
      </c>
      <c r="H31" s="67">
        <f t="shared" si="2"/>
        <v>1</v>
      </c>
      <c r="I31" s="58">
        <f t="shared" si="3"/>
        <v>0</v>
      </c>
      <c r="J31" s="67">
        <f t="shared" si="4"/>
        <v>0.42333333333333334</v>
      </c>
      <c r="K31" s="67">
        <f t="shared" si="5"/>
        <v>0.35399999999999998</v>
      </c>
      <c r="L31" s="66">
        <f t="shared" si="6"/>
        <v>6.9333333333333358E-2</v>
      </c>
    </row>
    <row r="32" spans="1:12" x14ac:dyDescent="0.4">
      <c r="A32" s="33" t="s">
        <v>157</v>
      </c>
      <c r="B32" s="163">
        <v>497</v>
      </c>
      <c r="C32" s="163">
        <v>630</v>
      </c>
      <c r="D32" s="67">
        <f t="shared" si="0"/>
        <v>0.78888888888888886</v>
      </c>
      <c r="E32" s="58">
        <f t="shared" si="1"/>
        <v>-133</v>
      </c>
      <c r="F32" s="163">
        <v>1500</v>
      </c>
      <c r="G32" s="158">
        <v>1500</v>
      </c>
      <c r="H32" s="67">
        <f t="shared" si="2"/>
        <v>1</v>
      </c>
      <c r="I32" s="58">
        <f t="shared" si="3"/>
        <v>0</v>
      </c>
      <c r="J32" s="67">
        <f t="shared" si="4"/>
        <v>0.33133333333333331</v>
      </c>
      <c r="K32" s="67">
        <f t="shared" si="5"/>
        <v>0.42</v>
      </c>
      <c r="L32" s="66">
        <f t="shared" si="6"/>
        <v>-8.8666666666666671E-2</v>
      </c>
    </row>
    <row r="33" spans="1:12" x14ac:dyDescent="0.4">
      <c r="A33" s="27" t="s">
        <v>156</v>
      </c>
      <c r="B33" s="163">
        <v>0</v>
      </c>
      <c r="C33" s="163">
        <v>0</v>
      </c>
      <c r="D33" s="72" t="e">
        <f t="shared" si="0"/>
        <v>#DIV/0!</v>
      </c>
      <c r="E33" s="59">
        <f t="shared" si="1"/>
        <v>0</v>
      </c>
      <c r="F33" s="163">
        <v>0</v>
      </c>
      <c r="G33" s="158">
        <v>0</v>
      </c>
      <c r="H33" s="72" t="e">
        <f t="shared" si="2"/>
        <v>#DIV/0!</v>
      </c>
      <c r="I33" s="59">
        <f t="shared" si="3"/>
        <v>0</v>
      </c>
      <c r="J33" s="72" t="e">
        <f t="shared" si="4"/>
        <v>#DIV/0!</v>
      </c>
      <c r="K33" s="72" t="e">
        <f t="shared" si="5"/>
        <v>#DIV/0!</v>
      </c>
      <c r="L33" s="77" t="e">
        <f t="shared" si="6"/>
        <v>#DIV/0!</v>
      </c>
    </row>
    <row r="34" spans="1:12" x14ac:dyDescent="0.4">
      <c r="A34" s="29" t="s">
        <v>155</v>
      </c>
      <c r="B34" s="163">
        <v>534</v>
      </c>
      <c r="C34" s="163">
        <v>553</v>
      </c>
      <c r="D34" s="72">
        <f t="shared" si="0"/>
        <v>0.96564195298372513</v>
      </c>
      <c r="E34" s="59">
        <f t="shared" si="1"/>
        <v>-19</v>
      </c>
      <c r="F34" s="163">
        <v>1500</v>
      </c>
      <c r="G34" s="163">
        <v>1500</v>
      </c>
      <c r="H34" s="72">
        <f t="shared" si="2"/>
        <v>1</v>
      </c>
      <c r="I34" s="59">
        <f t="shared" si="3"/>
        <v>0</v>
      </c>
      <c r="J34" s="72">
        <f t="shared" si="4"/>
        <v>0.35599999999999998</v>
      </c>
      <c r="K34" s="72">
        <f t="shared" si="5"/>
        <v>0.36866666666666664</v>
      </c>
      <c r="L34" s="77">
        <f t="shared" si="6"/>
        <v>-1.2666666666666659E-2</v>
      </c>
    </row>
    <row r="35" spans="1:12" x14ac:dyDescent="0.4">
      <c r="A35" s="33" t="s">
        <v>210</v>
      </c>
      <c r="B35" s="163">
        <v>592</v>
      </c>
      <c r="C35" s="163">
        <v>0</v>
      </c>
      <c r="D35" s="72" t="e">
        <f t="shared" si="0"/>
        <v>#DIV/0!</v>
      </c>
      <c r="E35" s="59">
        <f t="shared" si="1"/>
        <v>592</v>
      </c>
      <c r="F35" s="163">
        <v>1500</v>
      </c>
      <c r="G35" s="158">
        <v>0</v>
      </c>
      <c r="H35" s="72" t="e">
        <f t="shared" si="2"/>
        <v>#DIV/0!</v>
      </c>
      <c r="I35" s="59">
        <f t="shared" si="3"/>
        <v>1500</v>
      </c>
      <c r="J35" s="72">
        <f t="shared" si="4"/>
        <v>0.39466666666666667</v>
      </c>
      <c r="K35" s="72" t="e">
        <f t="shared" si="5"/>
        <v>#DIV/0!</v>
      </c>
      <c r="L35" s="77" t="e">
        <f t="shared" si="6"/>
        <v>#DIV/0!</v>
      </c>
    </row>
    <row r="36" spans="1:12" s="16" customFormat="1" x14ac:dyDescent="0.4">
      <c r="A36" s="27" t="s">
        <v>234</v>
      </c>
      <c r="B36" s="154">
        <v>0</v>
      </c>
      <c r="C36" s="154">
        <v>0</v>
      </c>
      <c r="D36" s="24" t="e">
        <f t="shared" si="0"/>
        <v>#DIV/0!</v>
      </c>
      <c r="E36" s="25">
        <f t="shared" si="1"/>
        <v>0</v>
      </c>
      <c r="F36" s="154">
        <v>0</v>
      </c>
      <c r="G36" s="154">
        <v>0</v>
      </c>
      <c r="H36" s="24" t="e">
        <f t="shared" si="2"/>
        <v>#DIV/0!</v>
      </c>
      <c r="I36" s="25">
        <f t="shared" si="3"/>
        <v>0</v>
      </c>
      <c r="J36" s="24" t="e">
        <f t="shared" si="4"/>
        <v>#DIV/0!</v>
      </c>
      <c r="K36" s="24" t="e">
        <f t="shared" si="5"/>
        <v>#DIV/0!</v>
      </c>
      <c r="L36" s="23" t="e">
        <f t="shared" si="6"/>
        <v>#DIV/0!</v>
      </c>
    </row>
    <row r="37" spans="1:12" s="16" customFormat="1" x14ac:dyDescent="0.4">
      <c r="A37" s="22" t="s">
        <v>233</v>
      </c>
      <c r="B37" s="179">
        <v>0</v>
      </c>
      <c r="C37" s="179">
        <v>0</v>
      </c>
      <c r="D37" s="20" t="e">
        <f t="shared" si="0"/>
        <v>#DIV/0!</v>
      </c>
      <c r="E37" s="21">
        <f t="shared" si="1"/>
        <v>0</v>
      </c>
      <c r="F37" s="179">
        <v>0</v>
      </c>
      <c r="G37" s="179">
        <v>0</v>
      </c>
      <c r="H37" s="24" t="e">
        <f t="shared" si="2"/>
        <v>#DIV/0!</v>
      </c>
      <c r="I37" s="25">
        <f t="shared" si="3"/>
        <v>0</v>
      </c>
      <c r="J37" s="24" t="e">
        <f t="shared" si="4"/>
        <v>#DIV/0!</v>
      </c>
      <c r="K37" s="24" t="e">
        <f t="shared" si="5"/>
        <v>#DIV/0!</v>
      </c>
      <c r="L37" s="23" t="e">
        <f t="shared" si="6"/>
        <v>#DIV/0!</v>
      </c>
    </row>
    <row r="38" spans="1:12" x14ac:dyDescent="0.4">
      <c r="A38" s="89" t="s">
        <v>90</v>
      </c>
      <c r="B38" s="106">
        <f>SUM(B39:B40)</f>
        <v>383</v>
      </c>
      <c r="C38" s="106">
        <f>SUM(C39:C40)</f>
        <v>433</v>
      </c>
      <c r="D38" s="76">
        <f t="shared" ref="D38:D62" si="7">+B38/C38</f>
        <v>0.88452655889145493</v>
      </c>
      <c r="E38" s="62">
        <f t="shared" ref="E38:E62" si="8">+B38-C38</f>
        <v>-50</v>
      </c>
      <c r="F38" s="106">
        <f>SUM(F39:F40)</f>
        <v>879</v>
      </c>
      <c r="G38" s="106">
        <f>SUM(G39:G40)</f>
        <v>780</v>
      </c>
      <c r="H38" s="76">
        <f t="shared" ref="H38:H62" si="9">+F38/G38</f>
        <v>1.1269230769230769</v>
      </c>
      <c r="I38" s="62">
        <f t="shared" ref="I38:I62" si="10">+F38-G38</f>
        <v>99</v>
      </c>
      <c r="J38" s="76">
        <f t="shared" ref="J38:J62" si="11">+B38/F38</f>
        <v>0.43572241183162685</v>
      </c>
      <c r="K38" s="76">
        <f t="shared" ref="K38:K62" si="12">+C38/G38</f>
        <v>0.55512820512820515</v>
      </c>
      <c r="L38" s="75">
        <f t="shared" ref="L38:L62" si="13">+J38-K38</f>
        <v>-0.1194057932965783</v>
      </c>
    </row>
    <row r="39" spans="1:12" x14ac:dyDescent="0.4">
      <c r="A39" s="26" t="s">
        <v>154</v>
      </c>
      <c r="B39" s="163">
        <v>210</v>
      </c>
      <c r="C39" s="163">
        <v>197</v>
      </c>
      <c r="D39" s="70">
        <f t="shared" si="7"/>
        <v>1.0659898477157361</v>
      </c>
      <c r="E39" s="71">
        <f t="shared" si="8"/>
        <v>13</v>
      </c>
      <c r="F39" s="163">
        <v>489</v>
      </c>
      <c r="G39" s="163">
        <v>390</v>
      </c>
      <c r="H39" s="70">
        <f t="shared" si="9"/>
        <v>1.2538461538461538</v>
      </c>
      <c r="I39" s="71">
        <f t="shared" si="10"/>
        <v>99</v>
      </c>
      <c r="J39" s="70">
        <f t="shared" si="11"/>
        <v>0.42944785276073622</v>
      </c>
      <c r="K39" s="70">
        <f t="shared" si="12"/>
        <v>0.50512820512820511</v>
      </c>
      <c r="L39" s="69">
        <f t="shared" si="13"/>
        <v>-7.5680352367468895E-2</v>
      </c>
    </row>
    <row r="40" spans="1:12" x14ac:dyDescent="0.4">
      <c r="A40" s="27" t="s">
        <v>153</v>
      </c>
      <c r="B40" s="163">
        <v>173</v>
      </c>
      <c r="C40" s="163">
        <v>236</v>
      </c>
      <c r="D40" s="72">
        <f t="shared" si="7"/>
        <v>0.73305084745762716</v>
      </c>
      <c r="E40" s="59">
        <f t="shared" si="8"/>
        <v>-63</v>
      </c>
      <c r="F40" s="163">
        <v>390</v>
      </c>
      <c r="G40" s="163">
        <v>390</v>
      </c>
      <c r="H40" s="72">
        <f t="shared" si="9"/>
        <v>1</v>
      </c>
      <c r="I40" s="59">
        <f t="shared" si="10"/>
        <v>0</v>
      </c>
      <c r="J40" s="72">
        <f t="shared" si="11"/>
        <v>0.44358974358974357</v>
      </c>
      <c r="K40" s="72">
        <f t="shared" si="12"/>
        <v>0.60512820512820509</v>
      </c>
      <c r="L40" s="77">
        <f t="shared" si="13"/>
        <v>-0.16153846153846152</v>
      </c>
    </row>
    <row r="41" spans="1:12" s="46" customFormat="1" x14ac:dyDescent="0.4">
      <c r="A41" s="55" t="s">
        <v>96</v>
      </c>
      <c r="B41" s="100">
        <f>SUM(B42:B62)</f>
        <v>63356</v>
      </c>
      <c r="C41" s="100">
        <f>SUM(C42:C62)</f>
        <v>65595</v>
      </c>
      <c r="D41" s="64">
        <f t="shared" si="7"/>
        <v>0.96586630078512081</v>
      </c>
      <c r="E41" s="65">
        <f t="shared" si="8"/>
        <v>-2239</v>
      </c>
      <c r="F41" s="100">
        <f>SUM(F42:F62)</f>
        <v>120865</v>
      </c>
      <c r="G41" s="100">
        <f>SUM(G42:G62)</f>
        <v>122856</v>
      </c>
      <c r="H41" s="64">
        <f t="shared" si="9"/>
        <v>0.98379403529335152</v>
      </c>
      <c r="I41" s="65">
        <f t="shared" si="10"/>
        <v>-1991</v>
      </c>
      <c r="J41" s="64">
        <f t="shared" si="11"/>
        <v>0.52418814379679812</v>
      </c>
      <c r="K41" s="64">
        <f t="shared" si="12"/>
        <v>0.53391775737448721</v>
      </c>
      <c r="L41" s="78">
        <f t="shared" si="13"/>
        <v>-9.7296135776890891E-3</v>
      </c>
    </row>
    <row r="42" spans="1:12" x14ac:dyDescent="0.4">
      <c r="A42" s="27" t="s">
        <v>83</v>
      </c>
      <c r="B42" s="98">
        <f>'[8]12月動向(20)'!B41-'12月(上旬)'!B42</f>
        <v>25150</v>
      </c>
      <c r="C42" s="98">
        <f>'[8]12月動向(20)'!C41-'12月(上旬)'!C42</f>
        <v>25949</v>
      </c>
      <c r="D42" s="97">
        <f t="shared" si="7"/>
        <v>0.96920883271031644</v>
      </c>
      <c r="E42" s="58">
        <f t="shared" si="8"/>
        <v>-799</v>
      </c>
      <c r="F42" s="98">
        <f>'[8]12月動向(20)'!F41-'12月(上旬)'!F42</f>
        <v>43928</v>
      </c>
      <c r="G42" s="98">
        <f>'[8]12月動向(20)'!G41-'12月(上旬)'!G42</f>
        <v>44023</v>
      </c>
      <c r="H42" s="67">
        <f t="shared" si="9"/>
        <v>0.99784203711696162</v>
      </c>
      <c r="I42" s="58">
        <f t="shared" si="10"/>
        <v>-95</v>
      </c>
      <c r="J42" s="67">
        <f t="shared" si="11"/>
        <v>0.57252777271899469</v>
      </c>
      <c r="K42" s="67">
        <f t="shared" si="12"/>
        <v>0.58944188265224995</v>
      </c>
      <c r="L42" s="66">
        <f t="shared" si="13"/>
        <v>-1.6914109933255261E-2</v>
      </c>
    </row>
    <row r="43" spans="1:12" x14ac:dyDescent="0.4">
      <c r="A43" s="27" t="s">
        <v>176</v>
      </c>
      <c r="B43" s="101">
        <f>'[8]12月動向(20)'!B42-'12月(上旬)'!B43</f>
        <v>1352</v>
      </c>
      <c r="C43" s="101">
        <f>'[8]12月動向(20)'!C42-'12月(上旬)'!C43</f>
        <v>736</v>
      </c>
      <c r="D43" s="72">
        <f t="shared" si="7"/>
        <v>1.8369565217391304</v>
      </c>
      <c r="E43" s="59">
        <f t="shared" si="8"/>
        <v>616</v>
      </c>
      <c r="F43" s="135">
        <f>'[8]12月動向(20)'!F42-'12月(上旬)'!F43</f>
        <v>2144</v>
      </c>
      <c r="G43" s="101">
        <f>'[8]12月動向(20)'!G42-'12月(上旬)'!G43</f>
        <v>1359</v>
      </c>
      <c r="H43" s="72">
        <f t="shared" si="9"/>
        <v>1.5776306107431934</v>
      </c>
      <c r="I43" s="59">
        <f t="shared" si="10"/>
        <v>785</v>
      </c>
      <c r="J43" s="72">
        <f t="shared" si="11"/>
        <v>0.63059701492537312</v>
      </c>
      <c r="K43" s="72">
        <f t="shared" si="12"/>
        <v>0.54157468727005154</v>
      </c>
      <c r="L43" s="77">
        <f t="shared" si="13"/>
        <v>8.9022327655321587E-2</v>
      </c>
    </row>
    <row r="44" spans="1:12" x14ac:dyDescent="0.4">
      <c r="A44" s="27" t="s">
        <v>151</v>
      </c>
      <c r="B44" s="101">
        <f>'[8]12月動向(20)'!B43-'12月(上旬)'!B44</f>
        <v>1631</v>
      </c>
      <c r="C44" s="101">
        <f>'[8]12月動向(20)'!C43-'12月(上旬)'!C44</f>
        <v>3011</v>
      </c>
      <c r="D44" s="72">
        <f t="shared" si="7"/>
        <v>0.54168050481567587</v>
      </c>
      <c r="E44" s="59">
        <f t="shared" si="8"/>
        <v>-1380</v>
      </c>
      <c r="F44" s="135">
        <f>'[8]12月動向(20)'!F43-'12月(上旬)'!F44</f>
        <v>4150</v>
      </c>
      <c r="G44" s="101">
        <f>'[8]12月動向(20)'!G43-'12月(上旬)'!G44</f>
        <v>5240</v>
      </c>
      <c r="H44" s="141">
        <f t="shared" si="9"/>
        <v>0.7919847328244275</v>
      </c>
      <c r="I44" s="59">
        <f t="shared" si="10"/>
        <v>-1090</v>
      </c>
      <c r="J44" s="72">
        <f t="shared" si="11"/>
        <v>0.39301204819277108</v>
      </c>
      <c r="K44" s="72">
        <f t="shared" si="12"/>
        <v>0.57461832061068707</v>
      </c>
      <c r="L44" s="77">
        <f t="shared" si="13"/>
        <v>-0.18160627241791599</v>
      </c>
    </row>
    <row r="45" spans="1:12" x14ac:dyDescent="0.4">
      <c r="A45" s="33" t="s">
        <v>215</v>
      </c>
      <c r="B45" s="101">
        <f>'[8]12月動向(20)'!B44-'12月(上旬)'!B45</f>
        <v>4751</v>
      </c>
      <c r="C45" s="101">
        <f>'[8]12月動向(20)'!C44-'12月(上旬)'!C45</f>
        <v>5681</v>
      </c>
      <c r="D45" s="140">
        <f t="shared" si="7"/>
        <v>0.83629642668544268</v>
      </c>
      <c r="E45" s="79">
        <f t="shared" si="8"/>
        <v>-930</v>
      </c>
      <c r="F45" s="101">
        <f>'[8]12月動向(20)'!F44-'12月(上旬)'!F45</f>
        <v>12035</v>
      </c>
      <c r="G45" s="101">
        <f>'[8]12月動向(20)'!G44-'12月(上旬)'!G45</f>
        <v>13771</v>
      </c>
      <c r="H45" s="141">
        <f t="shared" si="9"/>
        <v>0.87393798562195923</v>
      </c>
      <c r="I45" s="59">
        <f t="shared" si="10"/>
        <v>-1736</v>
      </c>
      <c r="J45" s="72">
        <f t="shared" si="11"/>
        <v>0.39476526796842543</v>
      </c>
      <c r="K45" s="72">
        <f t="shared" si="12"/>
        <v>0.41253358507007482</v>
      </c>
      <c r="L45" s="77">
        <f t="shared" si="13"/>
        <v>-1.7768317101649389E-2</v>
      </c>
    </row>
    <row r="46" spans="1:12" x14ac:dyDescent="0.4">
      <c r="A46" s="33" t="s">
        <v>149</v>
      </c>
      <c r="B46" s="101">
        <f>'[8]12月動向(20)'!B45-'12月(上旬)'!B46</f>
        <v>3018</v>
      </c>
      <c r="C46" s="101">
        <f>'[8]12月動向(20)'!C45-'12月(上旬)'!C46</f>
        <v>1831</v>
      </c>
      <c r="D46" s="140">
        <f t="shared" si="7"/>
        <v>1.6482796286182413</v>
      </c>
      <c r="E46" s="79">
        <f t="shared" si="8"/>
        <v>1187</v>
      </c>
      <c r="F46" s="101">
        <f>'[8]12月動向(20)'!F45-'12月(上旬)'!F46</f>
        <v>7240</v>
      </c>
      <c r="G46" s="101">
        <f>'[8]12月動向(20)'!G45-'12月(上旬)'!G46</f>
        <v>6940</v>
      </c>
      <c r="H46" s="141">
        <f t="shared" si="9"/>
        <v>1.043227665706052</v>
      </c>
      <c r="I46" s="59">
        <f t="shared" si="10"/>
        <v>300</v>
      </c>
      <c r="J46" s="72">
        <f t="shared" si="11"/>
        <v>0.41685082872928175</v>
      </c>
      <c r="K46" s="72">
        <f t="shared" si="12"/>
        <v>0.26383285302593662</v>
      </c>
      <c r="L46" s="77">
        <f t="shared" si="13"/>
        <v>0.15301797570334513</v>
      </c>
    </row>
    <row r="47" spans="1:12" x14ac:dyDescent="0.4">
      <c r="A47" s="27" t="s">
        <v>81</v>
      </c>
      <c r="B47" s="101">
        <f>'[8]12月動向(20)'!B46-'12月(上旬)'!B47</f>
        <v>11684</v>
      </c>
      <c r="C47" s="101">
        <f>'[8]12月動向(20)'!C46-'12月(上旬)'!C47</f>
        <v>11243</v>
      </c>
      <c r="D47" s="140">
        <f t="shared" si="7"/>
        <v>1.0392244062972515</v>
      </c>
      <c r="E47" s="79">
        <f t="shared" si="8"/>
        <v>441</v>
      </c>
      <c r="F47" s="105">
        <f>'[8]12月動向(20)'!F46-'12月(上旬)'!F47</f>
        <v>20620</v>
      </c>
      <c r="G47" s="105">
        <f>'[8]12月動向(20)'!G46-'12月(上旬)'!G47</f>
        <v>19202</v>
      </c>
      <c r="H47" s="141">
        <f t="shared" si="9"/>
        <v>1.0738464743255911</v>
      </c>
      <c r="I47" s="59">
        <f t="shared" si="10"/>
        <v>1418</v>
      </c>
      <c r="J47" s="72">
        <f t="shared" si="11"/>
        <v>0.56663433559650822</v>
      </c>
      <c r="K47" s="72">
        <f t="shared" si="12"/>
        <v>0.58551192584105827</v>
      </c>
      <c r="L47" s="77">
        <f t="shared" si="13"/>
        <v>-1.8877590244550047E-2</v>
      </c>
    </row>
    <row r="48" spans="1:12" x14ac:dyDescent="0.4">
      <c r="A48" s="27" t="s">
        <v>82</v>
      </c>
      <c r="B48" s="101">
        <f>'[8]12月動向(20)'!B47-'12月(上旬)'!B48</f>
        <v>5187</v>
      </c>
      <c r="C48" s="101">
        <f>'[8]12月動向(20)'!C47-'12月(上旬)'!C48</f>
        <v>5689</v>
      </c>
      <c r="D48" s="140">
        <f t="shared" si="7"/>
        <v>0.91175953594656356</v>
      </c>
      <c r="E48" s="58">
        <f t="shared" si="8"/>
        <v>-502</v>
      </c>
      <c r="F48" s="135">
        <f>'[8]12月動向(20)'!F47-'12月(上旬)'!F48</f>
        <v>11090</v>
      </c>
      <c r="G48" s="101">
        <f>'[8]12月動向(20)'!G47-'12月(上旬)'!G48</f>
        <v>11160</v>
      </c>
      <c r="H48" s="141">
        <f t="shared" si="9"/>
        <v>0.99372759856630821</v>
      </c>
      <c r="I48" s="59">
        <f t="shared" si="10"/>
        <v>-70</v>
      </c>
      <c r="J48" s="72">
        <f t="shared" si="11"/>
        <v>0.46771866546438234</v>
      </c>
      <c r="K48" s="72">
        <f t="shared" si="12"/>
        <v>0.5097670250896057</v>
      </c>
      <c r="L48" s="77">
        <f t="shared" si="13"/>
        <v>-4.2048359625223353E-2</v>
      </c>
    </row>
    <row r="49" spans="1:12" x14ac:dyDescent="0.4">
      <c r="A49" s="27" t="s">
        <v>80</v>
      </c>
      <c r="B49" s="101">
        <f>'[8]12月動向(20)'!B48-'12月(上旬)'!B49</f>
        <v>1821</v>
      </c>
      <c r="C49" s="101">
        <f>'[8]12月動向(20)'!C48-'12月(上旬)'!C49</f>
        <v>2220</v>
      </c>
      <c r="D49" s="140">
        <f t="shared" si="7"/>
        <v>0.82027027027027022</v>
      </c>
      <c r="E49" s="58">
        <f t="shared" si="8"/>
        <v>-399</v>
      </c>
      <c r="F49" s="137">
        <f>'[8]12月動向(20)'!F48-'12月(上旬)'!F49</f>
        <v>2790</v>
      </c>
      <c r="G49" s="136">
        <f>'[8]12月動向(20)'!G48-'12月(上旬)'!G49</f>
        <v>2790</v>
      </c>
      <c r="H49" s="138">
        <f t="shared" si="9"/>
        <v>1</v>
      </c>
      <c r="I49" s="59">
        <f t="shared" si="10"/>
        <v>0</v>
      </c>
      <c r="J49" s="72">
        <f t="shared" si="11"/>
        <v>0.65268817204301077</v>
      </c>
      <c r="K49" s="72">
        <f t="shared" si="12"/>
        <v>0.79569892473118276</v>
      </c>
      <c r="L49" s="77">
        <f t="shared" si="13"/>
        <v>-0.14301075268817198</v>
      </c>
    </row>
    <row r="50" spans="1:12" x14ac:dyDescent="0.4">
      <c r="A50" s="27" t="s">
        <v>148</v>
      </c>
      <c r="B50" s="101">
        <f>'[8]12月動向(20)'!B49-'12月(上旬)'!B50</f>
        <v>1054</v>
      </c>
      <c r="C50" s="101">
        <f>'[8]12月動向(20)'!C49-'12月(上旬)'!C50</f>
        <v>1270</v>
      </c>
      <c r="D50" s="140">
        <f t="shared" si="7"/>
        <v>0.82992125984251963</v>
      </c>
      <c r="E50" s="58">
        <f t="shared" si="8"/>
        <v>-216</v>
      </c>
      <c r="F50" s="135">
        <f>'[8]12月動向(20)'!F49-'12月(上旬)'!F50</f>
        <v>1660</v>
      </c>
      <c r="G50" s="101">
        <f>'[8]12月動向(20)'!G49-'12月(上旬)'!G50</f>
        <v>1660</v>
      </c>
      <c r="H50" s="142">
        <f t="shared" si="9"/>
        <v>1</v>
      </c>
      <c r="I50" s="59">
        <f t="shared" si="10"/>
        <v>0</v>
      </c>
      <c r="J50" s="72">
        <f t="shared" si="11"/>
        <v>0.63493975903614452</v>
      </c>
      <c r="K50" s="72">
        <f t="shared" si="12"/>
        <v>0.76506024096385539</v>
      </c>
      <c r="L50" s="77">
        <f t="shared" si="13"/>
        <v>-0.13012048192771086</v>
      </c>
    </row>
    <row r="51" spans="1:12" x14ac:dyDescent="0.4">
      <c r="A51" s="27" t="s">
        <v>79</v>
      </c>
      <c r="B51" s="101">
        <f>'[8]12月動向(20)'!B50-'12月(上旬)'!B51</f>
        <v>2204</v>
      </c>
      <c r="C51" s="101">
        <f>'[8]12月動向(20)'!C50-'12月(上旬)'!C51</f>
        <v>2233</v>
      </c>
      <c r="D51" s="140">
        <f t="shared" si="7"/>
        <v>0.98701298701298701</v>
      </c>
      <c r="E51" s="58">
        <f t="shared" si="8"/>
        <v>-29</v>
      </c>
      <c r="F51" s="135">
        <f>'[8]12月動向(20)'!F50-'12月(上旬)'!F51</f>
        <v>2790</v>
      </c>
      <c r="G51" s="101">
        <f>'[8]12月動向(20)'!G50-'12月(上旬)'!G51</f>
        <v>2790</v>
      </c>
      <c r="H51" s="141">
        <f t="shared" si="9"/>
        <v>1</v>
      </c>
      <c r="I51" s="59">
        <f t="shared" si="10"/>
        <v>0</v>
      </c>
      <c r="J51" s="72">
        <f t="shared" si="11"/>
        <v>0.78996415770609318</v>
      </c>
      <c r="K51" s="72">
        <f t="shared" si="12"/>
        <v>0.80035842293906811</v>
      </c>
      <c r="L51" s="77">
        <f t="shared" si="13"/>
        <v>-1.0394265232974931E-2</v>
      </c>
    </row>
    <row r="52" spans="1:12" x14ac:dyDescent="0.4">
      <c r="A52" s="33" t="s">
        <v>78</v>
      </c>
      <c r="B52" s="101">
        <f>'[8]12月動向(20)'!B51-'12月(上旬)'!B52</f>
        <v>1340</v>
      </c>
      <c r="C52" s="101">
        <f>'[8]12月動向(20)'!C51-'12月(上旬)'!C52</f>
        <v>1406</v>
      </c>
      <c r="D52" s="140">
        <f t="shared" si="7"/>
        <v>0.95305832147937408</v>
      </c>
      <c r="E52" s="58">
        <f t="shared" si="8"/>
        <v>-66</v>
      </c>
      <c r="F52" s="137">
        <f>'[8]12月動向(20)'!F51-'12月(上旬)'!F52</f>
        <v>2790</v>
      </c>
      <c r="G52" s="136">
        <f>'[8]12月動向(20)'!G51-'12月(上旬)'!G52</f>
        <v>2790</v>
      </c>
      <c r="H52" s="141">
        <f t="shared" si="9"/>
        <v>1</v>
      </c>
      <c r="I52" s="59">
        <f t="shared" si="10"/>
        <v>0</v>
      </c>
      <c r="J52" s="72">
        <f t="shared" si="11"/>
        <v>0.48028673835125446</v>
      </c>
      <c r="K52" s="67">
        <f t="shared" si="12"/>
        <v>0.50394265232974911</v>
      </c>
      <c r="L52" s="66">
        <f t="shared" si="13"/>
        <v>-2.3655913978494647E-2</v>
      </c>
    </row>
    <row r="53" spans="1:12" x14ac:dyDescent="0.4">
      <c r="A53" s="27" t="s">
        <v>95</v>
      </c>
      <c r="B53" s="101">
        <f>'[8]12月動向(20)'!B52-'12月(上旬)'!B53</f>
        <v>0</v>
      </c>
      <c r="C53" s="101">
        <f>'[8]12月動向(20)'!C52-'12月(上旬)'!C53</f>
        <v>507</v>
      </c>
      <c r="D53" s="140">
        <f t="shared" si="7"/>
        <v>0</v>
      </c>
      <c r="E53" s="59">
        <f t="shared" si="8"/>
        <v>-507</v>
      </c>
      <c r="F53" s="135">
        <f>'[8]12月動向(20)'!F52-'12月(上旬)'!F53</f>
        <v>0</v>
      </c>
      <c r="G53" s="101">
        <f>'[8]12月動向(20)'!G52-'12月(上旬)'!G53</f>
        <v>1660</v>
      </c>
      <c r="H53" s="141">
        <f t="shared" si="9"/>
        <v>0</v>
      </c>
      <c r="I53" s="59">
        <f t="shared" si="10"/>
        <v>-1660</v>
      </c>
      <c r="J53" s="72" t="e">
        <f t="shared" si="11"/>
        <v>#DIV/0!</v>
      </c>
      <c r="K53" s="72">
        <f t="shared" si="12"/>
        <v>0.30542168674698794</v>
      </c>
      <c r="L53" s="77" t="e">
        <f t="shared" si="13"/>
        <v>#DIV/0!</v>
      </c>
    </row>
    <row r="54" spans="1:12" x14ac:dyDescent="0.4">
      <c r="A54" s="27" t="s">
        <v>94</v>
      </c>
      <c r="B54" s="101">
        <f>'[8]12月動向(20)'!B53-'12月(上旬)'!B54</f>
        <v>1349</v>
      </c>
      <c r="C54" s="101">
        <f>'[8]12月動向(20)'!C53-'12月(上旬)'!C54</f>
        <v>1190</v>
      </c>
      <c r="D54" s="140">
        <f t="shared" si="7"/>
        <v>1.1336134453781512</v>
      </c>
      <c r="E54" s="59">
        <f t="shared" si="8"/>
        <v>159</v>
      </c>
      <c r="F54" s="135">
        <f>'[8]12月動向(20)'!F53-'12月(上旬)'!F54</f>
        <v>2788</v>
      </c>
      <c r="G54" s="136">
        <f>'[8]12月動向(20)'!G53-'12月(上旬)'!G54</f>
        <v>2790</v>
      </c>
      <c r="H54" s="138">
        <f t="shared" si="9"/>
        <v>0.99928315412186375</v>
      </c>
      <c r="I54" s="59">
        <f t="shared" si="10"/>
        <v>-2</v>
      </c>
      <c r="J54" s="72">
        <f t="shared" si="11"/>
        <v>0.48385939741750361</v>
      </c>
      <c r="K54" s="72">
        <f t="shared" si="12"/>
        <v>0.4265232974910394</v>
      </c>
      <c r="L54" s="77">
        <f t="shared" si="13"/>
        <v>5.7336099926464212E-2</v>
      </c>
    </row>
    <row r="55" spans="1:12" x14ac:dyDescent="0.4">
      <c r="A55" s="27" t="s">
        <v>75</v>
      </c>
      <c r="B55" s="101">
        <f>'[8]12月動向(20)'!B54-'12月(上旬)'!B55</f>
        <v>1774</v>
      </c>
      <c r="C55" s="101">
        <f>'[8]12月動向(20)'!C54-'12月(上旬)'!C55</f>
        <v>1573</v>
      </c>
      <c r="D55" s="140">
        <f t="shared" si="7"/>
        <v>1.1277813095994915</v>
      </c>
      <c r="E55" s="59">
        <f t="shared" si="8"/>
        <v>201</v>
      </c>
      <c r="F55" s="139">
        <f>'[8]12月動向(20)'!F54-'12月(上旬)'!F55</f>
        <v>3820</v>
      </c>
      <c r="G55" s="101">
        <f>'[8]12月動向(20)'!G54-'12月(上旬)'!G55</f>
        <v>3754</v>
      </c>
      <c r="H55" s="138">
        <f t="shared" si="9"/>
        <v>1.0175812466702185</v>
      </c>
      <c r="I55" s="59">
        <f t="shared" si="10"/>
        <v>66</v>
      </c>
      <c r="J55" s="72">
        <f t="shared" si="11"/>
        <v>0.46439790575916229</v>
      </c>
      <c r="K55" s="72">
        <f t="shared" si="12"/>
        <v>0.41901971230687268</v>
      </c>
      <c r="L55" s="77">
        <f t="shared" si="13"/>
        <v>4.5378193452289606E-2</v>
      </c>
    </row>
    <row r="56" spans="1:12" x14ac:dyDescent="0.4">
      <c r="A56" s="27" t="s">
        <v>77</v>
      </c>
      <c r="B56" s="101">
        <f>'[8]12月動向(20)'!B55-'12月(上旬)'!B56</f>
        <v>483</v>
      </c>
      <c r="C56" s="101">
        <f>'[8]12月動向(20)'!C55-'12月(上旬)'!C56</f>
        <v>560</v>
      </c>
      <c r="D56" s="70">
        <f t="shared" si="7"/>
        <v>0.86250000000000004</v>
      </c>
      <c r="E56" s="59">
        <f t="shared" si="8"/>
        <v>-77</v>
      </c>
      <c r="F56" s="137">
        <f>'[8]12月動向(20)'!F55-'12月(上旬)'!F56</f>
        <v>1360</v>
      </c>
      <c r="G56" s="136">
        <f>'[8]12月動向(20)'!G55-'12月(上旬)'!G56</f>
        <v>1267</v>
      </c>
      <c r="H56" s="72">
        <f t="shared" si="9"/>
        <v>1.0734017363851618</v>
      </c>
      <c r="I56" s="59">
        <f t="shared" si="10"/>
        <v>93</v>
      </c>
      <c r="J56" s="72">
        <f t="shared" si="11"/>
        <v>0.35514705882352943</v>
      </c>
      <c r="K56" s="72">
        <f t="shared" si="12"/>
        <v>0.44198895027624308</v>
      </c>
      <c r="L56" s="77">
        <f t="shared" si="13"/>
        <v>-8.6841891452713649E-2</v>
      </c>
    </row>
    <row r="57" spans="1:12" x14ac:dyDescent="0.4">
      <c r="A57" s="27" t="s">
        <v>76</v>
      </c>
      <c r="B57" s="101">
        <f>'[8]12月動向(20)'!B56-'12月(上旬)'!B57</f>
        <v>558</v>
      </c>
      <c r="C57" s="101">
        <f>'[8]12月動向(20)'!C56-'12月(上旬)'!C57</f>
        <v>496</v>
      </c>
      <c r="D57" s="70">
        <f t="shared" si="7"/>
        <v>1.125</v>
      </c>
      <c r="E57" s="59">
        <f t="shared" si="8"/>
        <v>62</v>
      </c>
      <c r="F57" s="135">
        <f>'[8]12月動向(20)'!F56-'12月(上旬)'!F57</f>
        <v>1660</v>
      </c>
      <c r="G57" s="101">
        <f>'[8]12月動向(20)'!G56-'12月(上旬)'!G57</f>
        <v>1660</v>
      </c>
      <c r="H57" s="72">
        <f t="shared" si="9"/>
        <v>1</v>
      </c>
      <c r="I57" s="59">
        <f t="shared" si="10"/>
        <v>0</v>
      </c>
      <c r="J57" s="72">
        <f t="shared" si="11"/>
        <v>0.33614457831325301</v>
      </c>
      <c r="K57" s="72">
        <f t="shared" si="12"/>
        <v>0.29879518072289157</v>
      </c>
      <c r="L57" s="77">
        <f t="shared" si="13"/>
        <v>3.7349397590361433E-2</v>
      </c>
    </row>
    <row r="58" spans="1:12" x14ac:dyDescent="0.4">
      <c r="A58" s="27" t="s">
        <v>146</v>
      </c>
      <c r="B58" s="101">
        <f>'[8]12月動向(20)'!B57-'12月(上旬)'!B58</f>
        <v>0</v>
      </c>
      <c r="C58" s="101">
        <f>'[8]12月動向(20)'!C57-'12月(上旬)'!C58</f>
        <v>0</v>
      </c>
      <c r="D58" s="70" t="e">
        <f t="shared" si="7"/>
        <v>#DIV/0!</v>
      </c>
      <c r="E58" s="59">
        <f t="shared" si="8"/>
        <v>0</v>
      </c>
      <c r="F58" s="136">
        <f>'[8]12月動向(20)'!F57-'12月(上旬)'!F58</f>
        <v>0</v>
      </c>
      <c r="G58" s="136">
        <f>'[8]12月動向(20)'!G57-'12月(上旬)'!G58</f>
        <v>0</v>
      </c>
      <c r="H58" s="72" t="e">
        <f t="shared" si="9"/>
        <v>#DIV/0!</v>
      </c>
      <c r="I58" s="59">
        <f t="shared" si="10"/>
        <v>0</v>
      </c>
      <c r="J58" s="72" t="e">
        <f t="shared" si="11"/>
        <v>#DIV/0!</v>
      </c>
      <c r="K58" s="72" t="e">
        <f t="shared" si="12"/>
        <v>#DIV/0!</v>
      </c>
      <c r="L58" s="77" t="e">
        <f t="shared" si="13"/>
        <v>#DIV/0!</v>
      </c>
    </row>
    <row r="59" spans="1:12" x14ac:dyDescent="0.4">
      <c r="A59" s="27" t="s">
        <v>145</v>
      </c>
      <c r="B59" s="101">
        <f>'[8]12月動向(20)'!B58-'12月(上旬)'!B59</f>
        <v>0</v>
      </c>
      <c r="C59" s="101">
        <f>'[8]12月動向(20)'!C58-'12月(上旬)'!C59</f>
        <v>0</v>
      </c>
      <c r="D59" s="70" t="e">
        <f t="shared" si="7"/>
        <v>#DIV/0!</v>
      </c>
      <c r="E59" s="59">
        <f t="shared" si="8"/>
        <v>0</v>
      </c>
      <c r="F59" s="101">
        <f>'[8]12月動向(20)'!F58-'12月(上旬)'!F59</f>
        <v>0</v>
      </c>
      <c r="G59" s="102">
        <f>'[8]12月動向(20)'!G58-'12月(上旬)'!G59</f>
        <v>0</v>
      </c>
      <c r="H59" s="72" t="e">
        <f t="shared" si="9"/>
        <v>#DIV/0!</v>
      </c>
      <c r="I59" s="59">
        <f t="shared" si="10"/>
        <v>0</v>
      </c>
      <c r="J59" s="72" t="e">
        <f t="shared" si="11"/>
        <v>#DIV/0!</v>
      </c>
      <c r="K59" s="72" t="e">
        <f t="shared" si="12"/>
        <v>#DIV/0!</v>
      </c>
      <c r="L59" s="77" t="e">
        <f t="shared" si="13"/>
        <v>#DIV/0!</v>
      </c>
    </row>
    <row r="60" spans="1:12" x14ac:dyDescent="0.4">
      <c r="A60" s="27" t="s">
        <v>144</v>
      </c>
      <c r="B60" s="101">
        <f>'[8]12月動向(20)'!B59-'12月(上旬)'!B60</f>
        <v>0</v>
      </c>
      <c r="C60" s="101">
        <f>'[8]12月動向(20)'!C59-'12月(上旬)'!C60</f>
        <v>0</v>
      </c>
      <c r="D60" s="70" t="e">
        <f t="shared" si="7"/>
        <v>#DIV/0!</v>
      </c>
      <c r="E60" s="59">
        <f t="shared" si="8"/>
        <v>0</v>
      </c>
      <c r="F60" s="136">
        <f>'[8]12月動向(20)'!F59-'12月(上旬)'!F60</f>
        <v>0</v>
      </c>
      <c r="G60" s="102">
        <f>'[8]12月動向(20)'!G59-'12月(上旬)'!G60</f>
        <v>0</v>
      </c>
      <c r="H60" s="72" t="e">
        <f t="shared" si="9"/>
        <v>#DIV/0!</v>
      </c>
      <c r="I60" s="59">
        <f t="shared" si="10"/>
        <v>0</v>
      </c>
      <c r="J60" s="72" t="e">
        <f t="shared" si="11"/>
        <v>#DIV/0!</v>
      </c>
      <c r="K60" s="72" t="e">
        <f t="shared" si="12"/>
        <v>#DIV/0!</v>
      </c>
      <c r="L60" s="77" t="e">
        <f t="shared" si="13"/>
        <v>#DIV/0!</v>
      </c>
    </row>
    <row r="61" spans="1:12" x14ac:dyDescent="0.4">
      <c r="A61" s="27" t="s">
        <v>143</v>
      </c>
      <c r="B61" s="101">
        <f>'[8]12月動向(20)'!B60-'12月(上旬)'!B61</f>
        <v>0</v>
      </c>
      <c r="C61" s="101">
        <f>'[8]12月動向(20)'!C60-'12月(上旬)'!C61</f>
        <v>0</v>
      </c>
      <c r="D61" s="70" t="e">
        <f t="shared" si="7"/>
        <v>#DIV/0!</v>
      </c>
      <c r="E61" s="59">
        <f t="shared" si="8"/>
        <v>0</v>
      </c>
      <c r="F61" s="102">
        <f>'[8]12月動向(20)'!F60-'12月(上旬)'!F61</f>
        <v>0</v>
      </c>
      <c r="G61" s="102">
        <f>'[8]12月動向(20)'!G60-'12月(上旬)'!G61</f>
        <v>0</v>
      </c>
      <c r="H61" s="72" t="e">
        <f t="shared" si="9"/>
        <v>#DIV/0!</v>
      </c>
      <c r="I61" s="59">
        <f t="shared" si="10"/>
        <v>0</v>
      </c>
      <c r="J61" s="72" t="e">
        <f t="shared" si="11"/>
        <v>#DIV/0!</v>
      </c>
      <c r="K61" s="72" t="e">
        <f t="shared" si="12"/>
        <v>#DIV/0!</v>
      </c>
      <c r="L61" s="77" t="e">
        <f t="shared" si="13"/>
        <v>#DIV/0!</v>
      </c>
    </row>
    <row r="62" spans="1:12" x14ac:dyDescent="0.4">
      <c r="A62" s="22" t="s">
        <v>142</v>
      </c>
      <c r="B62" s="93">
        <f>'[8]12月動向(20)'!B61-'12月(上旬)'!B62</f>
        <v>0</v>
      </c>
      <c r="C62" s="93">
        <f>'[8]12月動向(20)'!C61-'12月(上旬)'!C62</f>
        <v>0</v>
      </c>
      <c r="D62" s="151" t="e">
        <f t="shared" si="7"/>
        <v>#DIV/0!</v>
      </c>
      <c r="E62" s="56">
        <f t="shared" si="8"/>
        <v>0</v>
      </c>
      <c r="F62" s="93">
        <f>'[8]12月動向(20)'!F61-'12月(上旬)'!F62</f>
        <v>0</v>
      </c>
      <c r="G62" s="93">
        <f>'[8]12月動向(20)'!G61-'12月(上旬)'!G62</f>
        <v>0</v>
      </c>
      <c r="H62" s="83" t="e">
        <f t="shared" si="9"/>
        <v>#DIV/0!</v>
      </c>
      <c r="I62" s="56">
        <f t="shared" si="10"/>
        <v>0</v>
      </c>
      <c r="J62" s="83" t="e">
        <f t="shared" si="11"/>
        <v>#DIV/0!</v>
      </c>
      <c r="K62" s="83" t="e">
        <f t="shared" si="12"/>
        <v>#DIV/0!</v>
      </c>
      <c r="L62" s="82" t="e">
        <f t="shared" si="13"/>
        <v>#DIV/0!</v>
      </c>
    </row>
    <row r="63" spans="1:12" x14ac:dyDescent="0.4">
      <c r="A63" s="55" t="s">
        <v>93</v>
      </c>
      <c r="B63" s="134"/>
      <c r="C63" s="134"/>
      <c r="D63" s="132"/>
      <c r="E63" s="133"/>
      <c r="F63" s="134"/>
      <c r="G63" s="134"/>
      <c r="H63" s="132"/>
      <c r="I63" s="133"/>
      <c r="J63" s="132"/>
      <c r="K63" s="132"/>
      <c r="L63" s="131"/>
    </row>
    <row r="64" spans="1:12" x14ac:dyDescent="0.4">
      <c r="A64" s="99" t="s">
        <v>209</v>
      </c>
      <c r="B64" s="176"/>
      <c r="C64" s="175"/>
      <c r="D64" s="130"/>
      <c r="E64" s="129"/>
      <c r="F64" s="176"/>
      <c r="G64" s="175"/>
      <c r="H64" s="130"/>
      <c r="I64" s="129"/>
      <c r="J64" s="128"/>
      <c r="K64" s="128"/>
      <c r="L64" s="127"/>
    </row>
    <row r="65" spans="1:12" x14ac:dyDescent="0.4">
      <c r="A65" s="22" t="s">
        <v>208</v>
      </c>
      <c r="B65" s="174"/>
      <c r="C65" s="173"/>
      <c r="D65" s="126"/>
      <c r="E65" s="125"/>
      <c r="F65" s="174"/>
      <c r="G65" s="173"/>
      <c r="H65" s="126"/>
      <c r="I65" s="125"/>
      <c r="J65" s="124"/>
      <c r="K65" s="124"/>
      <c r="L65" s="123"/>
    </row>
    <row r="66" spans="1:12" x14ac:dyDescent="0.4">
      <c r="C66" s="19"/>
      <c r="E66" s="50"/>
      <c r="G66" s="19"/>
      <c r="I66" s="50"/>
      <c r="K66" s="19"/>
    </row>
    <row r="67" spans="1:12" x14ac:dyDescent="0.4">
      <c r="C67" s="19"/>
      <c r="E67" s="50"/>
      <c r="G67" s="19"/>
      <c r="I67" s="50"/>
      <c r="K67" s="19"/>
    </row>
    <row r="68" spans="1:12" x14ac:dyDescent="0.4">
      <c r="C68" s="19"/>
      <c r="E68" s="50"/>
      <c r="G68" s="19"/>
      <c r="I68" s="50"/>
      <c r="K68" s="19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9'!A1" display="'h19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2007年12月中旬航空旅客輸送実績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68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9" bestFit="1" customWidth="1"/>
    <col min="2" max="3" width="11.25" style="50" customWidth="1"/>
    <col min="4" max="5" width="11.25" style="19" customWidth="1"/>
    <col min="6" max="7" width="11.25" style="50" customWidth="1"/>
    <col min="8" max="9" width="11.25" style="19" customWidth="1"/>
    <col min="10" max="11" width="11.25" style="50" customWidth="1"/>
    <col min="12" max="12" width="11.25" style="19" customWidth="1"/>
    <col min="13" max="13" width="9" style="19" bestFit="1" customWidth="1"/>
    <col min="14" max="14" width="6.5" style="19" bestFit="1" customWidth="1"/>
    <col min="15" max="16384" width="15.75" style="19"/>
  </cols>
  <sheetData>
    <row r="1" spans="1:46" s="1" customFormat="1" ht="17.25" customHeight="1" x14ac:dyDescent="0.4">
      <c r="A1" s="266" t="str">
        <f>'h19'!A1</f>
        <v>平成19年度</v>
      </c>
      <c r="B1" s="267"/>
      <c r="C1" s="267"/>
      <c r="D1" s="267"/>
      <c r="E1" s="268" t="str">
        <f ca="1">RIGHT(CELL("filename",$A$1),LEN(CELL("filename",$A$1))-FIND("]",CELL("filename",$A$1)))</f>
        <v>12月(下旬)</v>
      </c>
      <c r="F1" s="269" t="s">
        <v>70</v>
      </c>
      <c r="G1" s="270"/>
      <c r="H1" s="270"/>
      <c r="I1" s="271"/>
      <c r="J1" s="270"/>
      <c r="K1" s="270"/>
      <c r="L1" s="271"/>
      <c r="M1" s="258"/>
      <c r="N1" s="258"/>
      <c r="O1" s="258"/>
      <c r="P1" s="258"/>
      <c r="Q1" s="258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</row>
    <row r="2" spans="1:46" x14ac:dyDescent="0.4">
      <c r="A2" s="240"/>
      <c r="B2" s="261" t="s">
        <v>89</v>
      </c>
      <c r="C2" s="261"/>
      <c r="D2" s="261"/>
      <c r="E2" s="262"/>
      <c r="F2" s="260" t="s">
        <v>175</v>
      </c>
      <c r="G2" s="261"/>
      <c r="H2" s="261"/>
      <c r="I2" s="262"/>
      <c r="J2" s="260" t="s">
        <v>174</v>
      </c>
      <c r="K2" s="261"/>
      <c r="L2" s="262"/>
    </row>
    <row r="3" spans="1:46" x14ac:dyDescent="0.4">
      <c r="A3" s="232"/>
      <c r="B3" s="236"/>
      <c r="C3" s="236"/>
      <c r="D3" s="236"/>
      <c r="E3" s="237"/>
      <c r="F3" s="235"/>
      <c r="G3" s="236"/>
      <c r="H3" s="236"/>
      <c r="I3" s="237"/>
      <c r="J3" s="235"/>
      <c r="K3" s="236"/>
      <c r="L3" s="237"/>
    </row>
    <row r="4" spans="1:46" x14ac:dyDescent="0.4">
      <c r="A4" s="232"/>
      <c r="B4" s="242" t="s">
        <v>128</v>
      </c>
      <c r="C4" s="241" t="s">
        <v>242</v>
      </c>
      <c r="D4" s="232" t="s">
        <v>88</v>
      </c>
      <c r="E4" s="232"/>
      <c r="F4" s="238" t="str">
        <f>+B4</f>
        <v>(07'12/21～31)</v>
      </c>
      <c r="G4" s="238" t="str">
        <f>+C4</f>
        <v>(06'12/21～31)</v>
      </c>
      <c r="H4" s="232" t="s">
        <v>88</v>
      </c>
      <c r="I4" s="232"/>
      <c r="J4" s="238" t="str">
        <f>+B4</f>
        <v>(07'12/21～31)</v>
      </c>
      <c r="K4" s="238" t="str">
        <f>+C4</f>
        <v>(06'12/21～31)</v>
      </c>
      <c r="L4" s="239" t="s">
        <v>86</v>
      </c>
    </row>
    <row r="5" spans="1:46" s="53" customFormat="1" x14ac:dyDescent="0.4">
      <c r="A5" s="232"/>
      <c r="B5" s="242"/>
      <c r="C5" s="241"/>
      <c r="D5" s="108" t="s">
        <v>87</v>
      </c>
      <c r="E5" s="108" t="s">
        <v>86</v>
      </c>
      <c r="F5" s="238"/>
      <c r="G5" s="238"/>
      <c r="H5" s="108" t="s">
        <v>87</v>
      </c>
      <c r="I5" s="108" t="s">
        <v>86</v>
      </c>
      <c r="J5" s="238"/>
      <c r="K5" s="238"/>
      <c r="L5" s="240"/>
    </row>
    <row r="6" spans="1:46" s="46" customFormat="1" x14ac:dyDescent="0.4">
      <c r="A6" s="55" t="s">
        <v>97</v>
      </c>
      <c r="B6" s="100">
        <f>+B7+B41+B63</f>
        <v>200851</v>
      </c>
      <c r="C6" s="100">
        <f>+C7+C41+C63</f>
        <v>186170</v>
      </c>
      <c r="D6" s="64">
        <f t="shared" ref="D6:D37" si="0">+B6/C6</f>
        <v>1.0788580329806092</v>
      </c>
      <c r="E6" s="65">
        <f t="shared" ref="E6:E37" si="1">+B6-C6</f>
        <v>14681</v>
      </c>
      <c r="F6" s="100">
        <f>+F7+F41+F63</f>
        <v>263574</v>
      </c>
      <c r="G6" s="100">
        <f>+G7+G41+G63</f>
        <v>274280</v>
      </c>
      <c r="H6" s="64">
        <f t="shared" ref="H6:H37" si="2">+F6/G6</f>
        <v>0.96096689514364886</v>
      </c>
      <c r="I6" s="65">
        <f t="shared" ref="I6:I37" si="3">+F6-G6</f>
        <v>-10706</v>
      </c>
      <c r="J6" s="64">
        <f t="shared" ref="J6:J37" si="4">+B6/F6</f>
        <v>0.76202887993504675</v>
      </c>
      <c r="K6" s="64">
        <f t="shared" ref="K6:K37" si="5">+C6/G6</f>
        <v>0.67875893247775998</v>
      </c>
      <c r="L6" s="78">
        <f t="shared" ref="L6:L37" si="6">+J6-K6</f>
        <v>8.3269947457286775E-2</v>
      </c>
    </row>
    <row r="7" spans="1:46" s="46" customFormat="1" x14ac:dyDescent="0.4">
      <c r="A7" s="55" t="s">
        <v>85</v>
      </c>
      <c r="B7" s="148">
        <f>+B8+B18+B38</f>
        <v>102196</v>
      </c>
      <c r="C7" s="100">
        <f>+C8+C18+C38</f>
        <v>94183</v>
      </c>
      <c r="D7" s="64">
        <f t="shared" si="0"/>
        <v>1.0850790482358812</v>
      </c>
      <c r="E7" s="65">
        <f t="shared" si="1"/>
        <v>8013</v>
      </c>
      <c r="F7" s="100">
        <f>+F8+F18+F38</f>
        <v>127433</v>
      </c>
      <c r="G7" s="100">
        <f>+G8+G18+G38</f>
        <v>135688</v>
      </c>
      <c r="H7" s="64">
        <f t="shared" si="2"/>
        <v>0.9391619008313189</v>
      </c>
      <c r="I7" s="147">
        <f t="shared" si="3"/>
        <v>-8255</v>
      </c>
      <c r="J7" s="64">
        <f t="shared" si="4"/>
        <v>0.80195867632402906</v>
      </c>
      <c r="K7" s="64">
        <f t="shared" si="5"/>
        <v>0.69411443900713399</v>
      </c>
      <c r="L7" s="78">
        <f t="shared" si="6"/>
        <v>0.10784423731689508</v>
      </c>
    </row>
    <row r="8" spans="1:46" x14ac:dyDescent="0.4">
      <c r="A8" s="89" t="s">
        <v>92</v>
      </c>
      <c r="B8" s="149">
        <f>SUM(B9:B17)</f>
        <v>84766</v>
      </c>
      <c r="C8" s="106">
        <f>SUM(C9:C17)</f>
        <v>78350</v>
      </c>
      <c r="D8" s="76">
        <f t="shared" si="0"/>
        <v>1.0818889597957881</v>
      </c>
      <c r="E8" s="81">
        <f t="shared" si="1"/>
        <v>6416</v>
      </c>
      <c r="F8" s="106">
        <f>SUM(F9:F17)</f>
        <v>102693</v>
      </c>
      <c r="G8" s="106">
        <f>SUM(G9:G17)</f>
        <v>113522</v>
      </c>
      <c r="H8" s="76">
        <f t="shared" si="2"/>
        <v>0.90460879829460372</v>
      </c>
      <c r="I8" s="81">
        <f t="shared" si="3"/>
        <v>-10829</v>
      </c>
      <c r="J8" s="76">
        <f t="shared" si="4"/>
        <v>0.82543113941553947</v>
      </c>
      <c r="K8" s="76">
        <f t="shared" si="5"/>
        <v>0.69017459170909601</v>
      </c>
      <c r="L8" s="75">
        <f t="shared" si="6"/>
        <v>0.13525654770644346</v>
      </c>
    </row>
    <row r="9" spans="1:46" x14ac:dyDescent="0.4">
      <c r="A9" s="26" t="s">
        <v>83</v>
      </c>
      <c r="B9" s="139">
        <f>'12月(月間)'!B9-'[8]12月動向(20)'!B8</f>
        <v>50810</v>
      </c>
      <c r="C9" s="105">
        <f>'12月(月間)'!C9-'[8]12月動向(20)'!C8</f>
        <v>43108</v>
      </c>
      <c r="D9" s="70">
        <f t="shared" si="0"/>
        <v>1.1786675327085461</v>
      </c>
      <c r="E9" s="80">
        <f t="shared" si="1"/>
        <v>7702</v>
      </c>
      <c r="F9" s="105">
        <f>'12月(月間)'!F9-'[8]12月動向(20)'!F8</f>
        <v>59008</v>
      </c>
      <c r="G9" s="105">
        <f>'12月(月間)'!G9-'[8]12月動向(20)'!G8</f>
        <v>57754</v>
      </c>
      <c r="H9" s="70">
        <f t="shared" si="2"/>
        <v>1.0217127817986633</v>
      </c>
      <c r="I9" s="80">
        <f t="shared" si="3"/>
        <v>1254</v>
      </c>
      <c r="J9" s="70">
        <f t="shared" si="4"/>
        <v>0.86106968546637741</v>
      </c>
      <c r="K9" s="70">
        <f t="shared" si="5"/>
        <v>0.74640717526058797</v>
      </c>
      <c r="L9" s="69">
        <f t="shared" si="6"/>
        <v>0.11466251020578944</v>
      </c>
    </row>
    <row r="10" spans="1:46" x14ac:dyDescent="0.4">
      <c r="A10" s="27" t="s">
        <v>84</v>
      </c>
      <c r="B10" s="139">
        <f>'12月(月間)'!B10-'[8]12月動向(20)'!B9</f>
        <v>6271</v>
      </c>
      <c r="C10" s="105">
        <f>'12月(月間)'!C10-'[8]12月動向(20)'!C9</f>
        <v>4878</v>
      </c>
      <c r="D10" s="72">
        <f t="shared" si="0"/>
        <v>1.2855678556785568</v>
      </c>
      <c r="E10" s="79">
        <f t="shared" si="1"/>
        <v>1393</v>
      </c>
      <c r="F10" s="105">
        <f>'12月(月間)'!F10-'[8]12月動向(20)'!F9</f>
        <v>8371</v>
      </c>
      <c r="G10" s="105">
        <f>'12月(月間)'!G10-'[8]12月動向(20)'!G9</f>
        <v>7887</v>
      </c>
      <c r="H10" s="72">
        <f t="shared" si="2"/>
        <v>1.0613668061366806</v>
      </c>
      <c r="I10" s="79">
        <f t="shared" si="3"/>
        <v>484</v>
      </c>
      <c r="J10" s="72">
        <f t="shared" si="4"/>
        <v>0.74913391470553103</v>
      </c>
      <c r="K10" s="72">
        <f t="shared" si="5"/>
        <v>0.61848611639406614</v>
      </c>
      <c r="L10" s="77">
        <f t="shared" si="6"/>
        <v>0.13064779831146489</v>
      </c>
    </row>
    <row r="11" spans="1:46" x14ac:dyDescent="0.4">
      <c r="A11" s="27" t="s">
        <v>215</v>
      </c>
      <c r="B11" s="139">
        <f>'12月(月間)'!B11-'[8]12月動向(20)'!B10</f>
        <v>8428</v>
      </c>
      <c r="C11" s="105">
        <f>'12月(月間)'!C11-'[8]12月動向(20)'!C10</f>
        <v>5454</v>
      </c>
      <c r="D11" s="72">
        <f t="shared" si="0"/>
        <v>1.5452878621195454</v>
      </c>
      <c r="E11" s="79">
        <f t="shared" si="1"/>
        <v>2974</v>
      </c>
      <c r="F11" s="105">
        <f>'12月(月間)'!F11-'[8]12月動向(20)'!F10</f>
        <v>10062</v>
      </c>
      <c r="G11" s="105">
        <f>'12月(月間)'!G11-'[8]12月動向(20)'!G10</f>
        <v>7423</v>
      </c>
      <c r="H11" s="72">
        <f t="shared" si="2"/>
        <v>1.3555166374781087</v>
      </c>
      <c r="I11" s="79">
        <f t="shared" si="3"/>
        <v>2639</v>
      </c>
      <c r="J11" s="72">
        <f t="shared" si="4"/>
        <v>0.83760683760683763</v>
      </c>
      <c r="K11" s="72">
        <f t="shared" si="5"/>
        <v>0.73474336521621986</v>
      </c>
      <c r="L11" s="77">
        <f t="shared" si="6"/>
        <v>0.10286347239061777</v>
      </c>
    </row>
    <row r="12" spans="1:46" x14ac:dyDescent="0.4">
      <c r="A12" s="27" t="s">
        <v>81</v>
      </c>
      <c r="B12" s="139">
        <f>'12月(月間)'!B12-'[8]12月動向(20)'!B11</f>
        <v>6134</v>
      </c>
      <c r="C12" s="105">
        <f>'12月(月間)'!C12-'[8]12月動向(20)'!C11</f>
        <v>6435</v>
      </c>
      <c r="D12" s="72">
        <f t="shared" si="0"/>
        <v>0.95322455322455324</v>
      </c>
      <c r="E12" s="79">
        <f t="shared" si="1"/>
        <v>-301</v>
      </c>
      <c r="F12" s="105">
        <f>'12月(月間)'!F12-'[8]12月動向(20)'!F11</f>
        <v>8370</v>
      </c>
      <c r="G12" s="105">
        <f>'12月(月間)'!G12-'[8]12月動向(20)'!G11</f>
        <v>9948</v>
      </c>
      <c r="H12" s="72">
        <f t="shared" si="2"/>
        <v>0.84137515078407721</v>
      </c>
      <c r="I12" s="79">
        <f t="shared" si="3"/>
        <v>-1578</v>
      </c>
      <c r="J12" s="72">
        <f t="shared" si="4"/>
        <v>0.73285543608124248</v>
      </c>
      <c r="K12" s="72">
        <f t="shared" si="5"/>
        <v>0.64686369119420994</v>
      </c>
      <c r="L12" s="77">
        <f t="shared" si="6"/>
        <v>8.599174488703254E-2</v>
      </c>
    </row>
    <row r="13" spans="1:46" x14ac:dyDescent="0.4">
      <c r="A13" s="27" t="s">
        <v>82</v>
      </c>
      <c r="B13" s="139">
        <f>'12月(月間)'!B13-'[8]12月動向(20)'!B12</f>
        <v>9632</v>
      </c>
      <c r="C13" s="105">
        <f>'12月(月間)'!C13-'[8]12月動向(20)'!C12</f>
        <v>9253</v>
      </c>
      <c r="D13" s="72">
        <f t="shared" si="0"/>
        <v>1.0409596887495947</v>
      </c>
      <c r="E13" s="79">
        <f t="shared" si="1"/>
        <v>379</v>
      </c>
      <c r="F13" s="105">
        <f>'12月(月間)'!F13-'[8]12月動向(20)'!F12</f>
        <v>12525</v>
      </c>
      <c r="G13" s="105">
        <f>'12月(月間)'!G13-'[8]12月動向(20)'!G12</f>
        <v>12426</v>
      </c>
      <c r="H13" s="72">
        <f t="shared" si="2"/>
        <v>1.0079671656204732</v>
      </c>
      <c r="I13" s="79">
        <f t="shared" si="3"/>
        <v>99</v>
      </c>
      <c r="J13" s="72">
        <f t="shared" si="4"/>
        <v>0.76902195608782431</v>
      </c>
      <c r="K13" s="72">
        <f t="shared" si="5"/>
        <v>0.74464831804281351</v>
      </c>
      <c r="L13" s="77">
        <f t="shared" si="6"/>
        <v>2.4373638045010804E-2</v>
      </c>
    </row>
    <row r="14" spans="1:46" x14ac:dyDescent="0.4">
      <c r="A14" s="27" t="s">
        <v>206</v>
      </c>
      <c r="B14" s="139">
        <f>'12月(月間)'!B14-'[8]12月動向(20)'!B13</f>
        <v>0</v>
      </c>
      <c r="C14" s="105">
        <f>'12月(月間)'!C14-'[8]12月動向(20)'!C13</f>
        <v>2727</v>
      </c>
      <c r="D14" s="72">
        <f t="shared" si="0"/>
        <v>0</v>
      </c>
      <c r="E14" s="79">
        <f t="shared" si="1"/>
        <v>-2727</v>
      </c>
      <c r="F14" s="105">
        <f>'12月(月間)'!F14-'[8]12月動向(20)'!F13</f>
        <v>0</v>
      </c>
      <c r="G14" s="105">
        <f>'12月(月間)'!G14-'[8]12月動向(20)'!G13</f>
        <v>4433</v>
      </c>
      <c r="H14" s="72">
        <f t="shared" si="2"/>
        <v>0</v>
      </c>
      <c r="I14" s="79">
        <f t="shared" si="3"/>
        <v>-4433</v>
      </c>
      <c r="J14" s="72" t="e">
        <f t="shared" si="4"/>
        <v>#DIV/0!</v>
      </c>
      <c r="K14" s="72">
        <f t="shared" si="5"/>
        <v>0.61515903451387322</v>
      </c>
      <c r="L14" s="77" t="e">
        <f t="shared" si="6"/>
        <v>#DIV/0!</v>
      </c>
    </row>
    <row r="15" spans="1:46" x14ac:dyDescent="0.4">
      <c r="A15" s="29" t="s">
        <v>205</v>
      </c>
      <c r="B15" s="139">
        <f>'12月(月間)'!B15-'[8]12月動向(20)'!B14</f>
        <v>1043</v>
      </c>
      <c r="C15" s="105">
        <f>'12月(月間)'!C15-'[8]12月動向(20)'!C14</f>
        <v>998</v>
      </c>
      <c r="D15" s="24">
        <f t="shared" si="0"/>
        <v>1.0450901803607215</v>
      </c>
      <c r="E15" s="37">
        <f t="shared" si="1"/>
        <v>45</v>
      </c>
      <c r="F15" s="105">
        <f>'12月(月間)'!F15-'[8]12月動向(20)'!F14</f>
        <v>1540</v>
      </c>
      <c r="G15" s="105">
        <f>'12月(月間)'!G15-'[8]12月動向(20)'!G14</f>
        <v>1540</v>
      </c>
      <c r="H15" s="72">
        <f t="shared" si="2"/>
        <v>1</v>
      </c>
      <c r="I15" s="79">
        <f t="shared" si="3"/>
        <v>0</v>
      </c>
      <c r="J15" s="72">
        <f t="shared" si="4"/>
        <v>0.67727272727272725</v>
      </c>
      <c r="K15" s="72">
        <f t="shared" si="5"/>
        <v>0.6480519480519481</v>
      </c>
      <c r="L15" s="77">
        <f t="shared" si="6"/>
        <v>2.9220779220779147E-2</v>
      </c>
    </row>
    <row r="16" spans="1:46" s="16" customFormat="1" x14ac:dyDescent="0.4">
      <c r="A16" s="33" t="s">
        <v>149</v>
      </c>
      <c r="B16" s="139">
        <f>'12月(月間)'!B16-'[8]12月動向(20)'!B15</f>
        <v>2448</v>
      </c>
      <c r="C16" s="105">
        <f>'12月(月間)'!C16-'[8]12月動向(20)'!C15</f>
        <v>4893</v>
      </c>
      <c r="D16" s="72">
        <f t="shared" si="0"/>
        <v>0.50030656039239729</v>
      </c>
      <c r="E16" s="79">
        <f t="shared" si="1"/>
        <v>-2445</v>
      </c>
      <c r="F16" s="105">
        <f>'12月(月間)'!F16-'[8]12月動向(20)'!F15</f>
        <v>2817</v>
      </c>
      <c r="G16" s="105">
        <f>'12月(月間)'!G16-'[8]12月動向(20)'!G15</f>
        <v>9338</v>
      </c>
      <c r="H16" s="24">
        <f t="shared" si="2"/>
        <v>0.30167059327479118</v>
      </c>
      <c r="I16" s="37">
        <f t="shared" si="3"/>
        <v>-6521</v>
      </c>
      <c r="J16" s="24">
        <f t="shared" si="4"/>
        <v>0.86900958466453671</v>
      </c>
      <c r="K16" s="24">
        <f t="shared" si="5"/>
        <v>0.52398800599700146</v>
      </c>
      <c r="L16" s="23">
        <f t="shared" si="6"/>
        <v>0.34502157866753524</v>
      </c>
    </row>
    <row r="17" spans="1:12" s="16" customFormat="1" x14ac:dyDescent="0.4">
      <c r="A17" s="22" t="s">
        <v>177</v>
      </c>
      <c r="B17" s="139">
        <f>'12月(月間)'!B17-'[8]12月動向(20)'!B16</f>
        <v>0</v>
      </c>
      <c r="C17" s="105">
        <f>'12月(月間)'!C17-'[8]12月動向(20)'!C16</f>
        <v>604</v>
      </c>
      <c r="D17" s="24">
        <f t="shared" si="0"/>
        <v>0</v>
      </c>
      <c r="E17" s="37">
        <f t="shared" si="1"/>
        <v>-604</v>
      </c>
      <c r="F17" s="105">
        <f>'12月(月間)'!F17-'[8]12月動向(20)'!F16</f>
        <v>0</v>
      </c>
      <c r="G17" s="105">
        <f>'12月(月間)'!G17-'[8]12月動向(20)'!G16</f>
        <v>2773</v>
      </c>
      <c r="H17" s="34">
        <f t="shared" si="2"/>
        <v>0</v>
      </c>
      <c r="I17" s="37">
        <f t="shared" si="3"/>
        <v>-2773</v>
      </c>
      <c r="J17" s="24" t="e">
        <f t="shared" si="4"/>
        <v>#DIV/0!</v>
      </c>
      <c r="K17" s="24">
        <f t="shared" si="5"/>
        <v>0.21781464118283447</v>
      </c>
      <c r="L17" s="23" t="e">
        <f t="shared" si="6"/>
        <v>#DIV/0!</v>
      </c>
    </row>
    <row r="18" spans="1:12" x14ac:dyDescent="0.4">
      <c r="A18" s="89" t="s">
        <v>91</v>
      </c>
      <c r="B18" s="149">
        <f>SUM(B19:B37)</f>
        <v>16860</v>
      </c>
      <c r="C18" s="149">
        <f>SUM(C19:C37)</f>
        <v>15340</v>
      </c>
      <c r="D18" s="76">
        <f t="shared" si="0"/>
        <v>1.0990873533246415</v>
      </c>
      <c r="E18" s="81">
        <f t="shared" si="1"/>
        <v>1520</v>
      </c>
      <c r="F18" s="106">
        <f>SUM(F19:F37)</f>
        <v>23020</v>
      </c>
      <c r="G18" s="106">
        <f>SUM(G19:G37)</f>
        <v>21230</v>
      </c>
      <c r="H18" s="76">
        <f t="shared" si="2"/>
        <v>1.0843146490814886</v>
      </c>
      <c r="I18" s="81">
        <f t="shared" si="3"/>
        <v>1790</v>
      </c>
      <c r="J18" s="76">
        <f t="shared" si="4"/>
        <v>0.7324066029539531</v>
      </c>
      <c r="K18" s="76">
        <f t="shared" si="5"/>
        <v>0.72256241168158264</v>
      </c>
      <c r="L18" s="75">
        <f t="shared" si="6"/>
        <v>9.8441912723704617E-3</v>
      </c>
    </row>
    <row r="19" spans="1:12" x14ac:dyDescent="0.4">
      <c r="A19" s="26" t="s">
        <v>168</v>
      </c>
      <c r="B19" s="139">
        <f>'12月(月間)'!B19-'[8]12月動向(20)'!B18</f>
        <v>1306</v>
      </c>
      <c r="C19" s="105">
        <f>'12月(月間)'!C19-'[8]12月動向(20)'!C18</f>
        <v>1229</v>
      </c>
      <c r="D19" s="70">
        <f t="shared" si="0"/>
        <v>1.0626525630593979</v>
      </c>
      <c r="E19" s="80">
        <f t="shared" si="1"/>
        <v>77</v>
      </c>
      <c r="F19" s="105">
        <f>'12月(月間)'!F19-'[8]12月動向(20)'!F18</f>
        <v>1640</v>
      </c>
      <c r="G19" s="105">
        <f>'12月(月間)'!G19-'[8]12月動向(20)'!G18</f>
        <v>1640</v>
      </c>
      <c r="H19" s="70">
        <f t="shared" si="2"/>
        <v>1</v>
      </c>
      <c r="I19" s="80">
        <f t="shared" si="3"/>
        <v>0</v>
      </c>
      <c r="J19" s="70">
        <f t="shared" si="4"/>
        <v>0.79634146341463419</v>
      </c>
      <c r="K19" s="70">
        <f t="shared" si="5"/>
        <v>0.74939024390243902</v>
      </c>
      <c r="L19" s="69">
        <f t="shared" si="6"/>
        <v>4.6951219512195164E-2</v>
      </c>
    </row>
    <row r="20" spans="1:12" x14ac:dyDescent="0.4">
      <c r="A20" s="27" t="s">
        <v>215</v>
      </c>
      <c r="B20" s="139">
        <f>'12月(月間)'!B20-'[8]12月動向(20)'!B19</f>
        <v>1124</v>
      </c>
      <c r="C20" s="105">
        <f>'12月(月間)'!C20-'[8]12月動向(20)'!C19</f>
        <v>1128</v>
      </c>
      <c r="D20" s="72">
        <f t="shared" si="0"/>
        <v>0.99645390070921991</v>
      </c>
      <c r="E20" s="79">
        <f t="shared" si="1"/>
        <v>-4</v>
      </c>
      <c r="F20" s="105">
        <f>'12月(月間)'!F20-'[8]12月動向(20)'!F19</f>
        <v>1650</v>
      </c>
      <c r="G20" s="105">
        <f>'12月(月間)'!G20-'[8]12月動向(20)'!G19</f>
        <v>1650</v>
      </c>
      <c r="H20" s="72">
        <f t="shared" si="2"/>
        <v>1</v>
      </c>
      <c r="I20" s="79">
        <f t="shared" si="3"/>
        <v>0</v>
      </c>
      <c r="J20" s="72">
        <f t="shared" si="4"/>
        <v>0.68121212121212116</v>
      </c>
      <c r="K20" s="72">
        <f t="shared" si="5"/>
        <v>0.6836363636363636</v>
      </c>
      <c r="L20" s="77">
        <f t="shared" si="6"/>
        <v>-2.4242424242424399E-3</v>
      </c>
    </row>
    <row r="21" spans="1:12" x14ac:dyDescent="0.4">
      <c r="A21" s="27" t="s">
        <v>167</v>
      </c>
      <c r="B21" s="139">
        <f>'12月(月間)'!B21-'[8]12月動向(20)'!B20</f>
        <v>986</v>
      </c>
      <c r="C21" s="105">
        <f>'12月(月間)'!C21-'[8]12月動向(20)'!C20</f>
        <v>812</v>
      </c>
      <c r="D21" s="72">
        <f t="shared" si="0"/>
        <v>1.2142857142857142</v>
      </c>
      <c r="E21" s="79">
        <f t="shared" si="1"/>
        <v>174</v>
      </c>
      <c r="F21" s="105">
        <f>'12月(月間)'!F21-'[8]12月動向(20)'!F20</f>
        <v>1600</v>
      </c>
      <c r="G21" s="105">
        <f>'12月(月間)'!G21-'[8]12月動向(20)'!G20</f>
        <v>1595</v>
      </c>
      <c r="H21" s="72">
        <f t="shared" si="2"/>
        <v>1.0031347962382444</v>
      </c>
      <c r="I21" s="79">
        <f t="shared" si="3"/>
        <v>5</v>
      </c>
      <c r="J21" s="72">
        <f t="shared" si="4"/>
        <v>0.61624999999999996</v>
      </c>
      <c r="K21" s="72">
        <f t="shared" si="5"/>
        <v>0.50909090909090904</v>
      </c>
      <c r="L21" s="77">
        <f t="shared" si="6"/>
        <v>0.10715909090909093</v>
      </c>
    </row>
    <row r="22" spans="1:12" x14ac:dyDescent="0.4">
      <c r="A22" s="27" t="s">
        <v>166</v>
      </c>
      <c r="B22" s="139">
        <f>'12月(月間)'!B22-'[8]12月動向(20)'!B21</f>
        <v>2717</v>
      </c>
      <c r="C22" s="105">
        <f>'12月(月間)'!C22-'[8]12月動向(20)'!C21</f>
        <v>2895</v>
      </c>
      <c r="D22" s="72">
        <f t="shared" si="0"/>
        <v>0.93851468048359243</v>
      </c>
      <c r="E22" s="79">
        <f t="shared" si="1"/>
        <v>-178</v>
      </c>
      <c r="F22" s="105">
        <f>'12月(月間)'!F22-'[8]12月動向(20)'!F21</f>
        <v>3300</v>
      </c>
      <c r="G22" s="105">
        <f>'12月(月間)'!G22-'[8]12月動向(20)'!G21</f>
        <v>3295</v>
      </c>
      <c r="H22" s="72">
        <f t="shared" si="2"/>
        <v>1.0015174506828528</v>
      </c>
      <c r="I22" s="79">
        <f t="shared" si="3"/>
        <v>5</v>
      </c>
      <c r="J22" s="72">
        <f t="shared" si="4"/>
        <v>0.82333333333333336</v>
      </c>
      <c r="K22" s="72">
        <f t="shared" si="5"/>
        <v>0.87860394537177544</v>
      </c>
      <c r="L22" s="77">
        <f t="shared" si="6"/>
        <v>-5.527061203844208E-2</v>
      </c>
    </row>
    <row r="23" spans="1:12" x14ac:dyDescent="0.4">
      <c r="A23" s="27" t="s">
        <v>165</v>
      </c>
      <c r="B23" s="139">
        <f>'12月(月間)'!B23-'[8]12月動向(20)'!B22</f>
        <v>1398</v>
      </c>
      <c r="C23" s="105">
        <f>'12月(月間)'!C23-'[8]12月動向(20)'!C22</f>
        <v>1425</v>
      </c>
      <c r="D23" s="67">
        <f t="shared" si="0"/>
        <v>0.9810526315789474</v>
      </c>
      <c r="E23" s="85">
        <f t="shared" si="1"/>
        <v>-27</v>
      </c>
      <c r="F23" s="105">
        <f>'12月(月間)'!F23-'[8]12月動向(20)'!F22</f>
        <v>1650</v>
      </c>
      <c r="G23" s="105">
        <f>'12月(月間)'!G23-'[8]12月動向(20)'!G22</f>
        <v>1650</v>
      </c>
      <c r="H23" s="67">
        <f t="shared" si="2"/>
        <v>1</v>
      </c>
      <c r="I23" s="85">
        <f t="shared" si="3"/>
        <v>0</v>
      </c>
      <c r="J23" s="67">
        <f t="shared" si="4"/>
        <v>0.84727272727272729</v>
      </c>
      <c r="K23" s="67">
        <f t="shared" si="5"/>
        <v>0.86363636363636365</v>
      </c>
      <c r="L23" s="66">
        <f t="shared" si="6"/>
        <v>-1.6363636363636358E-2</v>
      </c>
    </row>
    <row r="24" spans="1:12" x14ac:dyDescent="0.4">
      <c r="A24" s="33" t="s">
        <v>164</v>
      </c>
      <c r="B24" s="139">
        <f>'12月(月間)'!B24-'[8]12月動向(20)'!B23</f>
        <v>0</v>
      </c>
      <c r="C24" s="105">
        <f>'12月(月間)'!C24-'[8]12月動向(20)'!C23</f>
        <v>0</v>
      </c>
      <c r="D24" s="72" t="e">
        <f t="shared" si="0"/>
        <v>#DIV/0!</v>
      </c>
      <c r="E24" s="79">
        <f t="shared" si="1"/>
        <v>0</v>
      </c>
      <c r="F24" s="105">
        <f>'12月(月間)'!F24-'[8]12月動向(20)'!F23</f>
        <v>0</v>
      </c>
      <c r="G24" s="105">
        <f>'12月(月間)'!G24-'[8]12月動向(20)'!G23</f>
        <v>0</v>
      </c>
      <c r="H24" s="72" t="e">
        <f t="shared" si="2"/>
        <v>#DIV/0!</v>
      </c>
      <c r="I24" s="79">
        <f t="shared" si="3"/>
        <v>0</v>
      </c>
      <c r="J24" s="72" t="e">
        <f t="shared" si="4"/>
        <v>#DIV/0!</v>
      </c>
      <c r="K24" s="72" t="e">
        <f t="shared" si="5"/>
        <v>#DIV/0!</v>
      </c>
      <c r="L24" s="77" t="e">
        <f t="shared" si="6"/>
        <v>#DIV/0!</v>
      </c>
    </row>
    <row r="25" spans="1:12" x14ac:dyDescent="0.4">
      <c r="A25" s="33" t="s">
        <v>216</v>
      </c>
      <c r="B25" s="139">
        <f>'12月(月間)'!B25-'[8]12月動向(20)'!B24</f>
        <v>1301</v>
      </c>
      <c r="C25" s="105">
        <f>'12月(月間)'!C25-'[8]12月動向(20)'!C24</f>
        <v>907</v>
      </c>
      <c r="D25" s="72">
        <f t="shared" si="0"/>
        <v>1.434399117971334</v>
      </c>
      <c r="E25" s="79">
        <f t="shared" si="1"/>
        <v>394</v>
      </c>
      <c r="F25" s="105">
        <f>'12月(月間)'!F25-'[8]12月動向(20)'!F24</f>
        <v>1650</v>
      </c>
      <c r="G25" s="105">
        <f>'12月(月間)'!G25-'[8]12月動向(20)'!G24</f>
        <v>1650</v>
      </c>
      <c r="H25" s="72">
        <f t="shared" si="2"/>
        <v>1</v>
      </c>
      <c r="I25" s="79">
        <f t="shared" si="3"/>
        <v>0</v>
      </c>
      <c r="J25" s="72">
        <f t="shared" si="4"/>
        <v>0.78848484848484846</v>
      </c>
      <c r="K25" s="72">
        <f t="shared" si="5"/>
        <v>0.54969696969696968</v>
      </c>
      <c r="L25" s="77">
        <f t="shared" si="6"/>
        <v>0.23878787878787877</v>
      </c>
    </row>
    <row r="26" spans="1:12" x14ac:dyDescent="0.4">
      <c r="A26" s="27" t="s">
        <v>211</v>
      </c>
      <c r="B26" s="139">
        <f>'12月(月間)'!B26-'[8]12月動向(20)'!B25</f>
        <v>977</v>
      </c>
      <c r="C26" s="105">
        <f>'12月(月間)'!C26-'[8]12月動向(20)'!C25</f>
        <v>0</v>
      </c>
      <c r="D26" s="72" t="e">
        <f t="shared" si="0"/>
        <v>#DIV/0!</v>
      </c>
      <c r="E26" s="79">
        <f t="shared" si="1"/>
        <v>977</v>
      </c>
      <c r="F26" s="105">
        <f>'12月(月間)'!F26-'[8]12月動向(20)'!F25</f>
        <v>1645</v>
      </c>
      <c r="G26" s="105">
        <f>'12月(月間)'!G26-'[8]12月動向(20)'!G25</f>
        <v>0</v>
      </c>
      <c r="H26" s="72" t="e">
        <f t="shared" si="2"/>
        <v>#DIV/0!</v>
      </c>
      <c r="I26" s="79">
        <f t="shared" si="3"/>
        <v>1645</v>
      </c>
      <c r="J26" s="72">
        <f t="shared" si="4"/>
        <v>0.59392097264437693</v>
      </c>
      <c r="K26" s="72" t="e">
        <f t="shared" si="5"/>
        <v>#DIV/0!</v>
      </c>
      <c r="L26" s="77" t="e">
        <f t="shared" si="6"/>
        <v>#DIV/0!</v>
      </c>
    </row>
    <row r="27" spans="1:12" x14ac:dyDescent="0.4">
      <c r="A27" s="27" t="s">
        <v>191</v>
      </c>
      <c r="B27" s="139">
        <f>'12月(月間)'!B27-'[8]12月動向(20)'!B26</f>
        <v>0</v>
      </c>
      <c r="C27" s="105">
        <f>'12月(月間)'!C27-'[8]12月動向(20)'!C26</f>
        <v>1246</v>
      </c>
      <c r="D27" s="72">
        <f t="shared" si="0"/>
        <v>0</v>
      </c>
      <c r="E27" s="79">
        <f t="shared" si="1"/>
        <v>-1246</v>
      </c>
      <c r="F27" s="105">
        <f>'12月(月間)'!F27-'[8]12月動向(20)'!F26</f>
        <v>0</v>
      </c>
      <c r="G27" s="105">
        <f>'12月(月間)'!G27-'[8]12月動向(20)'!G26</f>
        <v>1650</v>
      </c>
      <c r="H27" s="72">
        <f t="shared" si="2"/>
        <v>0</v>
      </c>
      <c r="I27" s="79">
        <f t="shared" si="3"/>
        <v>-1650</v>
      </c>
      <c r="J27" s="72" t="e">
        <f t="shared" si="4"/>
        <v>#DIV/0!</v>
      </c>
      <c r="K27" s="72">
        <f t="shared" si="5"/>
        <v>0.75515151515151513</v>
      </c>
      <c r="L27" s="77" t="e">
        <f t="shared" si="6"/>
        <v>#DIV/0!</v>
      </c>
    </row>
    <row r="28" spans="1:12" x14ac:dyDescent="0.4">
      <c r="A28" s="27" t="s">
        <v>161</v>
      </c>
      <c r="B28" s="139">
        <f>'12月(月間)'!B28-'[8]12月動向(20)'!B27</f>
        <v>659</v>
      </c>
      <c r="C28" s="105">
        <f>'12月(月間)'!C28-'[8]12月動向(20)'!C27</f>
        <v>610</v>
      </c>
      <c r="D28" s="67">
        <f t="shared" si="0"/>
        <v>1.0803278688524589</v>
      </c>
      <c r="E28" s="85">
        <f t="shared" si="1"/>
        <v>49</v>
      </c>
      <c r="F28" s="105">
        <f>'12月(月間)'!F28-'[8]12月動向(20)'!F27</f>
        <v>900</v>
      </c>
      <c r="G28" s="103">
        <f>'12月(月間)'!G28-'[8]12月動向(20)'!G27</f>
        <v>900</v>
      </c>
      <c r="H28" s="67">
        <f t="shared" si="2"/>
        <v>1</v>
      </c>
      <c r="I28" s="85">
        <f t="shared" si="3"/>
        <v>0</v>
      </c>
      <c r="J28" s="67">
        <f t="shared" si="4"/>
        <v>0.73222222222222222</v>
      </c>
      <c r="K28" s="67">
        <f t="shared" si="5"/>
        <v>0.67777777777777781</v>
      </c>
      <c r="L28" s="66">
        <f t="shared" si="6"/>
        <v>5.4444444444444406E-2</v>
      </c>
    </row>
    <row r="29" spans="1:12" x14ac:dyDescent="0.4">
      <c r="A29" s="33" t="s">
        <v>160</v>
      </c>
      <c r="B29" s="139">
        <f>'12月(月間)'!B29-'[8]12月動向(20)'!B28</f>
        <v>381</v>
      </c>
      <c r="C29" s="105">
        <f>'12月(月間)'!C29-'[8]12月動向(20)'!C28</f>
        <v>455</v>
      </c>
      <c r="D29" s="72">
        <f t="shared" si="0"/>
        <v>0.83736263736263739</v>
      </c>
      <c r="E29" s="79">
        <f t="shared" si="1"/>
        <v>-74</v>
      </c>
      <c r="F29" s="105">
        <f>'12月(月間)'!F29-'[8]12月動向(20)'!F28</f>
        <v>750</v>
      </c>
      <c r="G29" s="103">
        <f>'12月(月間)'!G29-'[8]12月動向(20)'!G28</f>
        <v>750</v>
      </c>
      <c r="H29" s="72">
        <f t="shared" si="2"/>
        <v>1</v>
      </c>
      <c r="I29" s="79">
        <f t="shared" si="3"/>
        <v>0</v>
      </c>
      <c r="J29" s="72">
        <f t="shared" si="4"/>
        <v>0.50800000000000001</v>
      </c>
      <c r="K29" s="72">
        <f t="shared" si="5"/>
        <v>0.60666666666666669</v>
      </c>
      <c r="L29" s="77">
        <f t="shared" si="6"/>
        <v>-9.866666666666668E-2</v>
      </c>
    </row>
    <row r="30" spans="1:12" x14ac:dyDescent="0.4">
      <c r="A30" s="27" t="s">
        <v>159</v>
      </c>
      <c r="B30" s="139">
        <f>'12月(月間)'!B30-'[8]12月動向(20)'!B29</f>
        <v>1340</v>
      </c>
      <c r="C30" s="105">
        <f>'12月(月間)'!C30-'[8]12月動向(20)'!C29</f>
        <v>1377</v>
      </c>
      <c r="D30" s="72">
        <f t="shared" si="0"/>
        <v>0.97312999273783585</v>
      </c>
      <c r="E30" s="79">
        <f t="shared" si="1"/>
        <v>-37</v>
      </c>
      <c r="F30" s="105">
        <f>'12月(月間)'!F30-'[8]12月動向(20)'!F29</f>
        <v>1640</v>
      </c>
      <c r="G30" s="103">
        <f>'12月(月間)'!G30-'[8]12月動向(20)'!G29</f>
        <v>1650</v>
      </c>
      <c r="H30" s="72">
        <f t="shared" si="2"/>
        <v>0.9939393939393939</v>
      </c>
      <c r="I30" s="79">
        <f t="shared" si="3"/>
        <v>-10</v>
      </c>
      <c r="J30" s="72">
        <f t="shared" si="4"/>
        <v>0.81707317073170727</v>
      </c>
      <c r="K30" s="72">
        <f t="shared" si="5"/>
        <v>0.83454545454545459</v>
      </c>
      <c r="L30" s="77">
        <f t="shared" si="6"/>
        <v>-1.7472283813747325E-2</v>
      </c>
    </row>
    <row r="31" spans="1:12" x14ac:dyDescent="0.4">
      <c r="A31" s="33" t="s">
        <v>158</v>
      </c>
      <c r="B31" s="139">
        <f>'12月(月間)'!B31-'[8]12月動向(20)'!B30</f>
        <v>1039</v>
      </c>
      <c r="C31" s="105">
        <f>'12月(月間)'!C31-'[8]12月動向(20)'!C30</f>
        <v>1071</v>
      </c>
      <c r="D31" s="67">
        <f t="shared" si="0"/>
        <v>0.97012138188608776</v>
      </c>
      <c r="E31" s="85">
        <f t="shared" si="1"/>
        <v>-32</v>
      </c>
      <c r="F31" s="105">
        <f>'12月(月間)'!F31-'[8]12月動向(20)'!F30</f>
        <v>1645</v>
      </c>
      <c r="G31" s="105">
        <f>'12月(月間)'!G31-'[8]12月動向(20)'!G30</f>
        <v>1650</v>
      </c>
      <c r="H31" s="67">
        <f t="shared" si="2"/>
        <v>0.99696969696969695</v>
      </c>
      <c r="I31" s="85">
        <f t="shared" si="3"/>
        <v>-5</v>
      </c>
      <c r="J31" s="67">
        <f t="shared" si="4"/>
        <v>0.63161094224924008</v>
      </c>
      <c r="K31" s="67">
        <f t="shared" si="5"/>
        <v>0.64909090909090905</v>
      </c>
      <c r="L31" s="66">
        <f t="shared" si="6"/>
        <v>-1.747996684166897E-2</v>
      </c>
    </row>
    <row r="32" spans="1:12" x14ac:dyDescent="0.4">
      <c r="A32" s="33" t="s">
        <v>157</v>
      </c>
      <c r="B32" s="139">
        <f>'12月(月間)'!B32-'[8]12月動向(20)'!B31</f>
        <v>1310</v>
      </c>
      <c r="C32" s="105">
        <f>'12月(月間)'!C32-'[8]12月動向(20)'!C31</f>
        <v>1218</v>
      </c>
      <c r="D32" s="67">
        <f t="shared" si="0"/>
        <v>1.0755336617405582</v>
      </c>
      <c r="E32" s="85">
        <f t="shared" si="1"/>
        <v>92</v>
      </c>
      <c r="F32" s="105">
        <f>'12月(月間)'!F32-'[8]12月動向(20)'!F31</f>
        <v>1650</v>
      </c>
      <c r="G32" s="105">
        <f>'12月(月間)'!G32-'[8]12月動向(20)'!G31</f>
        <v>1500</v>
      </c>
      <c r="H32" s="67">
        <f t="shared" si="2"/>
        <v>1.1000000000000001</v>
      </c>
      <c r="I32" s="85">
        <f t="shared" si="3"/>
        <v>150</v>
      </c>
      <c r="J32" s="67">
        <f t="shared" si="4"/>
        <v>0.79393939393939394</v>
      </c>
      <c r="K32" s="67">
        <f t="shared" si="5"/>
        <v>0.81200000000000006</v>
      </c>
      <c r="L32" s="66">
        <f t="shared" si="6"/>
        <v>-1.806060606060611E-2</v>
      </c>
    </row>
    <row r="33" spans="1:12" x14ac:dyDescent="0.4">
      <c r="A33" s="27" t="s">
        <v>156</v>
      </c>
      <c r="B33" s="139">
        <f>'12月(月間)'!B33-'[8]12月動向(20)'!B32</f>
        <v>0</v>
      </c>
      <c r="C33" s="105">
        <f>'12月(月間)'!C33-'[8]12月動向(20)'!C32</f>
        <v>0</v>
      </c>
      <c r="D33" s="72" t="e">
        <f t="shared" si="0"/>
        <v>#DIV/0!</v>
      </c>
      <c r="E33" s="79">
        <f t="shared" si="1"/>
        <v>0</v>
      </c>
      <c r="F33" s="105">
        <f>'12月(月間)'!F33-'[8]12月動向(20)'!F32</f>
        <v>0</v>
      </c>
      <c r="G33" s="105">
        <f>'12月(月間)'!G33-'[8]12月動向(20)'!G32</f>
        <v>0</v>
      </c>
      <c r="H33" s="72" t="e">
        <f t="shared" si="2"/>
        <v>#DIV/0!</v>
      </c>
      <c r="I33" s="79">
        <f t="shared" si="3"/>
        <v>0</v>
      </c>
      <c r="J33" s="72" t="e">
        <f t="shared" si="4"/>
        <v>#DIV/0!</v>
      </c>
      <c r="K33" s="72" t="e">
        <f t="shared" si="5"/>
        <v>#DIV/0!</v>
      </c>
      <c r="L33" s="77" t="e">
        <f t="shared" si="6"/>
        <v>#DIV/0!</v>
      </c>
    </row>
    <row r="34" spans="1:12" x14ac:dyDescent="0.4">
      <c r="A34" s="29" t="s">
        <v>155</v>
      </c>
      <c r="B34" s="139">
        <f>'12月(月間)'!B34-'[8]12月動向(20)'!B33</f>
        <v>1111</v>
      </c>
      <c r="C34" s="105">
        <f>'12月(月間)'!C34-'[8]12月動向(20)'!C33</f>
        <v>967</v>
      </c>
      <c r="D34" s="72">
        <f t="shared" si="0"/>
        <v>1.1489141675284384</v>
      </c>
      <c r="E34" s="79">
        <f t="shared" si="1"/>
        <v>144</v>
      </c>
      <c r="F34" s="105">
        <f>'12月(月間)'!F34-'[8]12月動向(20)'!F33</f>
        <v>1650</v>
      </c>
      <c r="G34" s="105">
        <f>'12月(月間)'!G34-'[8]12月動向(20)'!G33</f>
        <v>1650</v>
      </c>
      <c r="H34" s="72">
        <f t="shared" si="2"/>
        <v>1</v>
      </c>
      <c r="I34" s="79">
        <f t="shared" si="3"/>
        <v>0</v>
      </c>
      <c r="J34" s="72">
        <f t="shared" si="4"/>
        <v>0.67333333333333334</v>
      </c>
      <c r="K34" s="72">
        <f t="shared" si="5"/>
        <v>0.58606060606060606</v>
      </c>
      <c r="L34" s="77">
        <f t="shared" si="6"/>
        <v>8.727272727272728E-2</v>
      </c>
    </row>
    <row r="35" spans="1:12" x14ac:dyDescent="0.4">
      <c r="A35" s="33" t="s">
        <v>210</v>
      </c>
      <c r="B35" s="139">
        <f>'12月(月間)'!B35-'[8]12月動向(20)'!B34</f>
        <v>1211</v>
      </c>
      <c r="C35" s="105">
        <f>'12月(月間)'!C35-'[8]12月動向(20)'!C34</f>
        <v>0</v>
      </c>
      <c r="D35" s="72" t="e">
        <f t="shared" si="0"/>
        <v>#DIV/0!</v>
      </c>
      <c r="E35" s="79">
        <f t="shared" si="1"/>
        <v>1211</v>
      </c>
      <c r="F35" s="105">
        <f>'12月(月間)'!F35-'[8]12月動向(20)'!F34</f>
        <v>1650</v>
      </c>
      <c r="G35" s="105">
        <f>'12月(月間)'!G35-'[8]12月動向(20)'!G34</f>
        <v>0</v>
      </c>
      <c r="H35" s="72" t="e">
        <f t="shared" si="2"/>
        <v>#DIV/0!</v>
      </c>
      <c r="I35" s="79">
        <f t="shared" si="3"/>
        <v>1650</v>
      </c>
      <c r="J35" s="72">
        <f t="shared" si="4"/>
        <v>0.73393939393939389</v>
      </c>
      <c r="K35" s="72" t="e">
        <f t="shared" si="5"/>
        <v>#DIV/0!</v>
      </c>
      <c r="L35" s="77" t="e">
        <f t="shared" si="6"/>
        <v>#DIV/0!</v>
      </c>
    </row>
    <row r="36" spans="1:12" s="16" customFormat="1" x14ac:dyDescent="0.4">
      <c r="A36" s="27" t="s">
        <v>234</v>
      </c>
      <c r="B36" s="139">
        <f>'12月(月間)'!B36-'[8]12月動向(20)'!B35</f>
        <v>0</v>
      </c>
      <c r="C36" s="105">
        <f>'12月(月間)'!C36-'[8]12月動向(20)'!C35</f>
        <v>0</v>
      </c>
      <c r="D36" s="24" t="e">
        <f t="shared" si="0"/>
        <v>#DIV/0!</v>
      </c>
      <c r="E36" s="25">
        <f t="shared" si="1"/>
        <v>0</v>
      </c>
      <c r="F36" s="105">
        <f>'12月(月間)'!F36-'[8]12月動向(20)'!F35</f>
        <v>0</v>
      </c>
      <c r="G36" s="105">
        <f>'12月(月間)'!G36-'[8]12月動向(20)'!G35</f>
        <v>0</v>
      </c>
      <c r="H36" s="24" t="e">
        <f t="shared" si="2"/>
        <v>#DIV/0!</v>
      </c>
      <c r="I36" s="25">
        <f t="shared" si="3"/>
        <v>0</v>
      </c>
      <c r="J36" s="24" t="e">
        <f t="shared" si="4"/>
        <v>#DIV/0!</v>
      </c>
      <c r="K36" s="24" t="e">
        <f t="shared" si="5"/>
        <v>#DIV/0!</v>
      </c>
      <c r="L36" s="23" t="e">
        <f t="shared" si="6"/>
        <v>#DIV/0!</v>
      </c>
    </row>
    <row r="37" spans="1:12" s="16" customFormat="1" x14ac:dyDescent="0.4">
      <c r="A37" s="22" t="s">
        <v>233</v>
      </c>
      <c r="B37" s="139">
        <f>'12月(月間)'!B37-'[8]12月動向(20)'!B36</f>
        <v>0</v>
      </c>
      <c r="C37" s="105">
        <f>'12月(月間)'!C37-'[8]12月動向(20)'!C36</f>
        <v>0</v>
      </c>
      <c r="D37" s="20" t="e">
        <f t="shared" si="0"/>
        <v>#DIV/0!</v>
      </c>
      <c r="E37" s="21">
        <f t="shared" si="1"/>
        <v>0</v>
      </c>
      <c r="F37" s="105">
        <f>'12月(月間)'!F37-'[8]12月動向(20)'!F36</f>
        <v>0</v>
      </c>
      <c r="G37" s="105">
        <f>'12月(月間)'!G37-'[8]12月動向(20)'!G36</f>
        <v>0</v>
      </c>
      <c r="H37" s="24" t="e">
        <f t="shared" si="2"/>
        <v>#DIV/0!</v>
      </c>
      <c r="I37" s="25">
        <f t="shared" si="3"/>
        <v>0</v>
      </c>
      <c r="J37" s="24" t="e">
        <f t="shared" si="4"/>
        <v>#DIV/0!</v>
      </c>
      <c r="K37" s="24" t="e">
        <f t="shared" si="5"/>
        <v>#DIV/0!</v>
      </c>
      <c r="L37" s="23" t="e">
        <f t="shared" si="6"/>
        <v>#DIV/0!</v>
      </c>
    </row>
    <row r="38" spans="1:12" x14ac:dyDescent="0.4">
      <c r="A38" s="89" t="s">
        <v>90</v>
      </c>
      <c r="B38" s="149">
        <f>SUM(B39:B40)</f>
        <v>570</v>
      </c>
      <c r="C38" s="106">
        <f>SUM(C39:C40)</f>
        <v>493</v>
      </c>
      <c r="D38" s="76">
        <f t="shared" ref="D38:D62" si="7">+B38/C38</f>
        <v>1.1561866125760649</v>
      </c>
      <c r="E38" s="81">
        <f t="shared" ref="E38:E62" si="8">+B38-C38</f>
        <v>77</v>
      </c>
      <c r="F38" s="106">
        <f>SUM(F39:F40)</f>
        <v>1720</v>
      </c>
      <c r="G38" s="106">
        <f>SUM(G39:G40)</f>
        <v>936</v>
      </c>
      <c r="H38" s="76">
        <f t="shared" ref="H38:H62" si="9">+F38/G38</f>
        <v>1.8376068376068375</v>
      </c>
      <c r="I38" s="81">
        <f t="shared" ref="I38:I62" si="10">+F38-G38</f>
        <v>784</v>
      </c>
      <c r="J38" s="76">
        <f t="shared" ref="J38:J62" si="11">+B38/F38</f>
        <v>0.33139534883720928</v>
      </c>
      <c r="K38" s="76">
        <f t="shared" ref="K38:K62" si="12">+C38/G38</f>
        <v>0.52670940170940173</v>
      </c>
      <c r="L38" s="75">
        <f t="shared" ref="L38:L62" si="13">+J38-K38</f>
        <v>-0.19531405287219245</v>
      </c>
    </row>
    <row r="39" spans="1:12" x14ac:dyDescent="0.4">
      <c r="A39" s="26" t="s">
        <v>154</v>
      </c>
      <c r="B39" s="139">
        <f>'12月(月間)'!B39-'[8]12月動向(20)'!B38</f>
        <v>304</v>
      </c>
      <c r="C39" s="105">
        <f>'12月(月間)'!C39-'[8]12月動向(20)'!C38</f>
        <v>273</v>
      </c>
      <c r="D39" s="70">
        <f t="shared" si="7"/>
        <v>1.1135531135531136</v>
      </c>
      <c r="E39" s="80">
        <f t="shared" si="8"/>
        <v>31</v>
      </c>
      <c r="F39" s="105">
        <f>'12月(月間)'!F39-'[8]12月動向(20)'!F38</f>
        <v>1291</v>
      </c>
      <c r="G39" s="105">
        <f>'12月(月間)'!G39-'[8]12月動向(20)'!G38</f>
        <v>546</v>
      </c>
      <c r="H39" s="70">
        <f t="shared" si="9"/>
        <v>2.3644688644688645</v>
      </c>
      <c r="I39" s="80">
        <f t="shared" si="10"/>
        <v>745</v>
      </c>
      <c r="J39" s="70">
        <f t="shared" si="11"/>
        <v>0.23547637490317583</v>
      </c>
      <c r="K39" s="70">
        <f t="shared" si="12"/>
        <v>0.5</v>
      </c>
      <c r="L39" s="69">
        <f t="shared" si="13"/>
        <v>-0.26452362509682414</v>
      </c>
    </row>
    <row r="40" spans="1:12" x14ac:dyDescent="0.4">
      <c r="A40" s="27" t="s">
        <v>153</v>
      </c>
      <c r="B40" s="139">
        <f>'12月(月間)'!B40-'[8]12月動向(20)'!B39</f>
        <v>266</v>
      </c>
      <c r="C40" s="105">
        <f>'12月(月間)'!C40-'[8]12月動向(20)'!C39</f>
        <v>220</v>
      </c>
      <c r="D40" s="72">
        <f t="shared" si="7"/>
        <v>1.209090909090909</v>
      </c>
      <c r="E40" s="79">
        <f t="shared" si="8"/>
        <v>46</v>
      </c>
      <c r="F40" s="105">
        <f>'12月(月間)'!F40-'[8]12月動向(20)'!F39</f>
        <v>429</v>
      </c>
      <c r="G40" s="105">
        <f>'12月(月間)'!G40-'[8]12月動向(20)'!G39</f>
        <v>390</v>
      </c>
      <c r="H40" s="72">
        <f t="shared" si="9"/>
        <v>1.1000000000000001</v>
      </c>
      <c r="I40" s="79">
        <f t="shared" si="10"/>
        <v>39</v>
      </c>
      <c r="J40" s="72">
        <f t="shared" si="11"/>
        <v>0.62004662004662003</v>
      </c>
      <c r="K40" s="72">
        <f t="shared" si="12"/>
        <v>0.5641025641025641</v>
      </c>
      <c r="L40" s="77">
        <f t="shared" si="13"/>
        <v>5.5944055944055937E-2</v>
      </c>
    </row>
    <row r="41" spans="1:12" s="46" customFormat="1" x14ac:dyDescent="0.4">
      <c r="A41" s="55" t="s">
        <v>96</v>
      </c>
      <c r="B41" s="148">
        <f>SUM(B42:B62)</f>
        <v>98655</v>
      </c>
      <c r="C41" s="100">
        <f>SUM(C42:C62)</f>
        <v>91987</v>
      </c>
      <c r="D41" s="64">
        <f t="shared" si="7"/>
        <v>1.0724885038103211</v>
      </c>
      <c r="E41" s="147">
        <f t="shared" si="8"/>
        <v>6668</v>
      </c>
      <c r="F41" s="148">
        <f>SUM(F42:F62)</f>
        <v>136141</v>
      </c>
      <c r="G41" s="100">
        <f>SUM(G42:G62)</f>
        <v>138592</v>
      </c>
      <c r="H41" s="64">
        <f t="shared" si="9"/>
        <v>0.9823149965365966</v>
      </c>
      <c r="I41" s="147">
        <f t="shared" si="10"/>
        <v>-2451</v>
      </c>
      <c r="J41" s="64">
        <f t="shared" si="11"/>
        <v>0.72465311698900403</v>
      </c>
      <c r="K41" s="64">
        <f t="shared" si="12"/>
        <v>0.66372517894250749</v>
      </c>
      <c r="L41" s="78">
        <f t="shared" si="13"/>
        <v>6.0927938046496544E-2</v>
      </c>
    </row>
    <row r="42" spans="1:12" x14ac:dyDescent="0.4">
      <c r="A42" s="27" t="s">
        <v>83</v>
      </c>
      <c r="B42" s="146">
        <f>'12月(月間)'!B42-'[8]12月動向(20)'!B41</f>
        <v>39727</v>
      </c>
      <c r="C42" s="104">
        <f>'12月(月間)'!C42-'[8]12月動向(20)'!C41</f>
        <v>35793</v>
      </c>
      <c r="D42" s="86">
        <f t="shared" si="7"/>
        <v>1.1099097588914033</v>
      </c>
      <c r="E42" s="85">
        <f t="shared" si="8"/>
        <v>3934</v>
      </c>
      <c r="F42" s="145">
        <f>'12月(月間)'!F42-'[8]12月動向(20)'!F41</f>
        <v>48597</v>
      </c>
      <c r="G42" s="145">
        <f>'12月(月間)'!G42-'[8]12月動向(20)'!G41</f>
        <v>49190</v>
      </c>
      <c r="H42" s="67">
        <f t="shared" si="9"/>
        <v>0.98794470420817238</v>
      </c>
      <c r="I42" s="79">
        <f t="shared" si="10"/>
        <v>-593</v>
      </c>
      <c r="J42" s="72">
        <f t="shared" si="11"/>
        <v>0.81747844517151269</v>
      </c>
      <c r="K42" s="72">
        <f t="shared" si="12"/>
        <v>0.72764789591380363</v>
      </c>
      <c r="L42" s="77">
        <f t="shared" si="13"/>
        <v>8.9830549257709058E-2</v>
      </c>
    </row>
    <row r="43" spans="1:12" x14ac:dyDescent="0.4">
      <c r="A43" s="27" t="s">
        <v>176</v>
      </c>
      <c r="B43" s="135">
        <f>'12月(月間)'!B43-'[8]12月動向(20)'!B42</f>
        <v>1647</v>
      </c>
      <c r="C43" s="101">
        <f>'12月(月間)'!C43-'[8]12月動向(20)'!C42</f>
        <v>824</v>
      </c>
      <c r="D43" s="70">
        <f t="shared" si="7"/>
        <v>1.9987864077669903</v>
      </c>
      <c r="E43" s="85">
        <f t="shared" si="8"/>
        <v>823</v>
      </c>
      <c r="F43" s="135">
        <f>'12月(月間)'!F43-'[8]12月動向(20)'!F42</f>
        <v>2366</v>
      </c>
      <c r="G43" s="135">
        <f>'12月(月間)'!G43-'[8]12月動向(20)'!G42</f>
        <v>1495</v>
      </c>
      <c r="H43" s="67">
        <f t="shared" si="9"/>
        <v>1.5826086956521739</v>
      </c>
      <c r="I43" s="79">
        <f t="shared" si="10"/>
        <v>871</v>
      </c>
      <c r="J43" s="72">
        <f t="shared" si="11"/>
        <v>0.69611158072696533</v>
      </c>
      <c r="K43" s="72">
        <f t="shared" si="12"/>
        <v>0.55117056856187296</v>
      </c>
      <c r="L43" s="77">
        <f t="shared" si="13"/>
        <v>0.14494101216509236</v>
      </c>
    </row>
    <row r="44" spans="1:12" x14ac:dyDescent="0.4">
      <c r="A44" s="27" t="s">
        <v>151</v>
      </c>
      <c r="B44" s="135">
        <f>'12月(月間)'!B44-'[8]12月動向(20)'!B43</f>
        <v>4750</v>
      </c>
      <c r="C44" s="101">
        <f>'12月(月間)'!C44-'[8]12月動向(20)'!C43</f>
        <v>5855</v>
      </c>
      <c r="D44" s="70">
        <f t="shared" si="7"/>
        <v>0.8112724167378309</v>
      </c>
      <c r="E44" s="85">
        <f t="shared" si="8"/>
        <v>-1105</v>
      </c>
      <c r="F44" s="135">
        <f>'12月(月間)'!F44-'[8]12月動向(20)'!F43</f>
        <v>7634</v>
      </c>
      <c r="G44" s="135">
        <f>'12月(月間)'!G44-'[8]12月動向(20)'!G43</f>
        <v>8554</v>
      </c>
      <c r="H44" s="67">
        <f t="shared" si="9"/>
        <v>0.89244797755436056</v>
      </c>
      <c r="I44" s="79">
        <f t="shared" si="10"/>
        <v>-920</v>
      </c>
      <c r="J44" s="72">
        <f t="shared" si="11"/>
        <v>0.62221640031438308</v>
      </c>
      <c r="K44" s="72">
        <f t="shared" si="12"/>
        <v>0.68447509936871642</v>
      </c>
      <c r="L44" s="77">
        <f t="shared" si="13"/>
        <v>-6.2258699054333344E-2</v>
      </c>
    </row>
    <row r="45" spans="1:12" x14ac:dyDescent="0.4">
      <c r="A45" s="33" t="s">
        <v>215</v>
      </c>
      <c r="B45" s="135">
        <f>'12月(月間)'!B45-'[8]12月動向(20)'!B44</f>
        <v>8999</v>
      </c>
      <c r="C45" s="101">
        <f>'12月(月間)'!C45-'[8]12月動向(20)'!C44</f>
        <v>9013</v>
      </c>
      <c r="D45" s="70">
        <f t="shared" si="7"/>
        <v>0.99844668811716408</v>
      </c>
      <c r="E45" s="85">
        <f t="shared" si="8"/>
        <v>-14</v>
      </c>
      <c r="F45" s="137">
        <f>'12月(月間)'!F45-'[8]12月動向(20)'!F44</f>
        <v>13559</v>
      </c>
      <c r="G45" s="137">
        <f>'12月(月間)'!G45-'[8]12月動向(20)'!G44</f>
        <v>15158</v>
      </c>
      <c r="H45" s="67">
        <f t="shared" si="9"/>
        <v>0.89451114922813035</v>
      </c>
      <c r="I45" s="79">
        <f t="shared" si="10"/>
        <v>-1599</v>
      </c>
      <c r="J45" s="72">
        <f t="shared" si="11"/>
        <v>0.66369201268530131</v>
      </c>
      <c r="K45" s="72">
        <f t="shared" si="12"/>
        <v>0.59460350969784936</v>
      </c>
      <c r="L45" s="77">
        <f t="shared" si="13"/>
        <v>6.908850298745195E-2</v>
      </c>
    </row>
    <row r="46" spans="1:12" x14ac:dyDescent="0.4">
      <c r="A46" s="33" t="s">
        <v>149</v>
      </c>
      <c r="B46" s="137">
        <f>'12月(月間)'!B46-'[8]12月動向(20)'!B45</f>
        <v>5856</v>
      </c>
      <c r="C46" s="136">
        <f>'12月(月間)'!C46-'[8]12月動向(20)'!C45</f>
        <v>3560</v>
      </c>
      <c r="D46" s="70">
        <f t="shared" si="7"/>
        <v>1.6449438202247191</v>
      </c>
      <c r="E46" s="85">
        <f t="shared" si="8"/>
        <v>2296</v>
      </c>
      <c r="F46" s="144">
        <f>'12月(月間)'!F46-'[8]12月動向(20)'!F45</f>
        <v>7964</v>
      </c>
      <c r="G46" s="144">
        <f>'12月(月間)'!G46-'[8]12月動向(20)'!G45</f>
        <v>7634</v>
      </c>
      <c r="H46" s="67">
        <f t="shared" si="9"/>
        <v>1.043227665706052</v>
      </c>
      <c r="I46" s="79">
        <f t="shared" si="10"/>
        <v>330</v>
      </c>
      <c r="J46" s="72">
        <f t="shared" si="11"/>
        <v>0.73530889000502264</v>
      </c>
      <c r="K46" s="72">
        <f t="shared" si="12"/>
        <v>0.46633481791983233</v>
      </c>
      <c r="L46" s="77">
        <f t="shared" si="13"/>
        <v>0.26897407208519031</v>
      </c>
    </row>
    <row r="47" spans="1:12" x14ac:dyDescent="0.4">
      <c r="A47" s="27" t="s">
        <v>81</v>
      </c>
      <c r="B47" s="135">
        <f>'12月(月間)'!B47-'[8]12月動向(20)'!B46</f>
        <v>13643</v>
      </c>
      <c r="C47" s="101">
        <f>'12月(月間)'!C47-'[8]12月動向(20)'!C46</f>
        <v>13785</v>
      </c>
      <c r="D47" s="70">
        <f t="shared" si="7"/>
        <v>0.98969894813202752</v>
      </c>
      <c r="E47" s="85">
        <f t="shared" si="8"/>
        <v>-142</v>
      </c>
      <c r="F47" s="135">
        <f>'12月(月間)'!F47-'[8]12月動向(20)'!F46</f>
        <v>22934</v>
      </c>
      <c r="G47" s="135">
        <f>'12月(月間)'!G47-'[8]12月動向(20)'!G46</f>
        <v>21704</v>
      </c>
      <c r="H47" s="67">
        <f t="shared" si="9"/>
        <v>1.0566715812753409</v>
      </c>
      <c r="I47" s="79">
        <f t="shared" si="10"/>
        <v>1230</v>
      </c>
      <c r="J47" s="72">
        <f t="shared" si="11"/>
        <v>0.59488096276271041</v>
      </c>
      <c r="K47" s="72">
        <f t="shared" si="12"/>
        <v>0.63513638039071141</v>
      </c>
      <c r="L47" s="77">
        <f t="shared" si="13"/>
        <v>-4.0255417628001E-2</v>
      </c>
    </row>
    <row r="48" spans="1:12" x14ac:dyDescent="0.4">
      <c r="A48" s="27" t="s">
        <v>82</v>
      </c>
      <c r="B48" s="137">
        <f>'12月(月間)'!B48-'[8]12月動向(20)'!B47</f>
        <v>9329</v>
      </c>
      <c r="C48" s="136">
        <f>'12月(月間)'!C48-'[8]12月動向(20)'!C47</f>
        <v>9222</v>
      </c>
      <c r="D48" s="74">
        <f t="shared" si="7"/>
        <v>1.0116026892214269</v>
      </c>
      <c r="E48" s="85">
        <f t="shared" si="8"/>
        <v>107</v>
      </c>
      <c r="F48" s="135">
        <f>'12月(月間)'!F48-'[8]12月動向(20)'!F47</f>
        <v>11920</v>
      </c>
      <c r="G48" s="135">
        <f>'12月(月間)'!G48-'[8]12月動向(20)'!G47</f>
        <v>11439</v>
      </c>
      <c r="H48" s="67">
        <f t="shared" si="9"/>
        <v>1.0420491301687211</v>
      </c>
      <c r="I48" s="79">
        <f t="shared" si="10"/>
        <v>481</v>
      </c>
      <c r="J48" s="72">
        <f t="shared" si="11"/>
        <v>0.7826342281879195</v>
      </c>
      <c r="K48" s="72">
        <f t="shared" si="12"/>
        <v>0.80618935221610277</v>
      </c>
      <c r="L48" s="77">
        <f t="shared" si="13"/>
        <v>-2.3555124028183272E-2</v>
      </c>
    </row>
    <row r="49" spans="1:12" x14ac:dyDescent="0.4">
      <c r="A49" s="27" t="s">
        <v>80</v>
      </c>
      <c r="B49" s="135">
        <f>'12月(月間)'!B49-'[8]12月動向(20)'!B48</f>
        <v>2012</v>
      </c>
      <c r="C49" s="101">
        <f>'12月(月間)'!C49-'[8]12月動向(20)'!C48</f>
        <v>1914</v>
      </c>
      <c r="D49" s="72">
        <f t="shared" si="7"/>
        <v>1.0512016718913271</v>
      </c>
      <c r="E49" s="85">
        <f t="shared" si="8"/>
        <v>98</v>
      </c>
      <c r="F49" s="139">
        <f>'12月(月間)'!F49-'[8]12月動向(20)'!F48</f>
        <v>2790</v>
      </c>
      <c r="G49" s="139">
        <f>'12月(月間)'!G49-'[8]12月動向(20)'!G48</f>
        <v>3069</v>
      </c>
      <c r="H49" s="67">
        <f t="shared" si="9"/>
        <v>0.90909090909090906</v>
      </c>
      <c r="I49" s="79">
        <f t="shared" si="10"/>
        <v>-279</v>
      </c>
      <c r="J49" s="72">
        <f t="shared" si="11"/>
        <v>0.72114695340501789</v>
      </c>
      <c r="K49" s="72">
        <f t="shared" si="12"/>
        <v>0.62365591397849462</v>
      </c>
      <c r="L49" s="77">
        <f t="shared" si="13"/>
        <v>9.7491039426523263E-2</v>
      </c>
    </row>
    <row r="50" spans="1:12" x14ac:dyDescent="0.4">
      <c r="A50" s="27" t="s">
        <v>148</v>
      </c>
      <c r="B50" s="137">
        <f>'12月(月間)'!B50-'[8]12月動向(20)'!B49</f>
        <v>1001</v>
      </c>
      <c r="C50" s="136">
        <f>'12月(月間)'!C50-'[8]12月動向(20)'!C49</f>
        <v>856</v>
      </c>
      <c r="D50" s="70">
        <f t="shared" si="7"/>
        <v>1.169392523364486</v>
      </c>
      <c r="E50" s="85">
        <f t="shared" si="8"/>
        <v>145</v>
      </c>
      <c r="F50" s="137">
        <f>'12月(月間)'!F50-'[8]12月動向(20)'!F49</f>
        <v>1826</v>
      </c>
      <c r="G50" s="135">
        <f>'12月(月間)'!G50-'[8]12月動向(20)'!G49</f>
        <v>1826</v>
      </c>
      <c r="H50" s="67">
        <f t="shared" si="9"/>
        <v>1</v>
      </c>
      <c r="I50" s="79">
        <f t="shared" si="10"/>
        <v>0</v>
      </c>
      <c r="J50" s="72">
        <f t="shared" si="11"/>
        <v>0.54819277108433739</v>
      </c>
      <c r="K50" s="72">
        <f t="shared" si="12"/>
        <v>0.46878422782037238</v>
      </c>
      <c r="L50" s="77">
        <f t="shared" si="13"/>
        <v>7.9408543263965015E-2</v>
      </c>
    </row>
    <row r="51" spans="1:12" x14ac:dyDescent="0.4">
      <c r="A51" s="27" t="s">
        <v>79</v>
      </c>
      <c r="B51" s="135">
        <f>'12月(月間)'!B51-'[8]12月動向(20)'!B50</f>
        <v>2758</v>
      </c>
      <c r="C51" s="101">
        <f>'12月(月間)'!C51-'[8]12月動向(20)'!C50</f>
        <v>2315</v>
      </c>
      <c r="D51" s="70">
        <f t="shared" si="7"/>
        <v>1.1913606911447083</v>
      </c>
      <c r="E51" s="85">
        <f t="shared" si="8"/>
        <v>443</v>
      </c>
      <c r="F51" s="135">
        <f>'12月(月間)'!F51-'[8]12月動向(20)'!F50</f>
        <v>3069</v>
      </c>
      <c r="G51" s="135">
        <f>'12月(月間)'!G51-'[8]12月動向(20)'!G50</f>
        <v>3069</v>
      </c>
      <c r="H51" s="67">
        <f t="shared" si="9"/>
        <v>1</v>
      </c>
      <c r="I51" s="79">
        <f t="shared" si="10"/>
        <v>0</v>
      </c>
      <c r="J51" s="72">
        <f t="shared" si="11"/>
        <v>0.89866405995438259</v>
      </c>
      <c r="K51" s="72">
        <f t="shared" si="12"/>
        <v>0.75431736722059306</v>
      </c>
      <c r="L51" s="77">
        <f t="shared" si="13"/>
        <v>0.14434669273378953</v>
      </c>
    </row>
    <row r="52" spans="1:12" x14ac:dyDescent="0.4">
      <c r="A52" s="33" t="s">
        <v>78</v>
      </c>
      <c r="B52" s="137">
        <f>'12月(月間)'!B52-'[8]12月動向(20)'!B51</f>
        <v>1832</v>
      </c>
      <c r="C52" s="136">
        <f>'12月(月間)'!C52-'[8]12月動向(20)'!C51</f>
        <v>1533</v>
      </c>
      <c r="D52" s="70">
        <f t="shared" si="7"/>
        <v>1.1950424005218525</v>
      </c>
      <c r="E52" s="85">
        <f t="shared" si="8"/>
        <v>299</v>
      </c>
      <c r="F52" s="135">
        <f>'12月(月間)'!F52-'[8]12月動向(20)'!F51</f>
        <v>3069</v>
      </c>
      <c r="G52" s="135">
        <f>'12月(月間)'!G52-'[8]12月動向(20)'!G51</f>
        <v>3069</v>
      </c>
      <c r="H52" s="67">
        <f t="shared" si="9"/>
        <v>1</v>
      </c>
      <c r="I52" s="79">
        <f t="shared" si="10"/>
        <v>0</v>
      </c>
      <c r="J52" s="72">
        <f t="shared" si="11"/>
        <v>0.59693711306614528</v>
      </c>
      <c r="K52" s="67">
        <f t="shared" si="12"/>
        <v>0.49951124144672532</v>
      </c>
      <c r="L52" s="66">
        <f t="shared" si="13"/>
        <v>9.7425871619419957E-2</v>
      </c>
    </row>
    <row r="53" spans="1:12" x14ac:dyDescent="0.4">
      <c r="A53" s="27" t="s">
        <v>95</v>
      </c>
      <c r="B53" s="135">
        <f>'12月(月間)'!B53-'[8]12月動向(20)'!B52</f>
        <v>0</v>
      </c>
      <c r="C53" s="101">
        <f>'12月(月間)'!C53-'[8]12月動向(20)'!C52</f>
        <v>1082</v>
      </c>
      <c r="D53" s="70">
        <f t="shared" si="7"/>
        <v>0</v>
      </c>
      <c r="E53" s="79">
        <f t="shared" si="8"/>
        <v>-1082</v>
      </c>
      <c r="F53" s="139">
        <f>'12月(月間)'!F53-'[8]12月動向(20)'!F52</f>
        <v>0</v>
      </c>
      <c r="G53" s="139">
        <f>'12月(月間)'!G53-'[8]12月動向(20)'!G52</f>
        <v>1826</v>
      </c>
      <c r="H53" s="67">
        <f t="shared" si="9"/>
        <v>0</v>
      </c>
      <c r="I53" s="79">
        <f t="shared" si="10"/>
        <v>-1826</v>
      </c>
      <c r="J53" s="72" t="e">
        <f t="shared" si="11"/>
        <v>#DIV/0!</v>
      </c>
      <c r="K53" s="72">
        <f t="shared" si="12"/>
        <v>0.59255202628696602</v>
      </c>
      <c r="L53" s="77" t="e">
        <f t="shared" si="13"/>
        <v>#DIV/0!</v>
      </c>
    </row>
    <row r="54" spans="1:12" x14ac:dyDescent="0.4">
      <c r="A54" s="27" t="s">
        <v>94</v>
      </c>
      <c r="B54" s="137">
        <f>'12月(月間)'!B54-'[8]12月動向(20)'!B53</f>
        <v>2284</v>
      </c>
      <c r="C54" s="136">
        <f>'12月(月間)'!C54-'[8]12月動向(20)'!C53</f>
        <v>2042</v>
      </c>
      <c r="D54" s="70">
        <f t="shared" si="7"/>
        <v>1.118511263467189</v>
      </c>
      <c r="E54" s="79">
        <f t="shared" si="8"/>
        <v>242</v>
      </c>
      <c r="F54" s="137">
        <f>'12月(月間)'!F54-'[8]12月動向(20)'!F53</f>
        <v>3069</v>
      </c>
      <c r="G54" s="137">
        <f>'12月(月間)'!G54-'[8]12月動向(20)'!G53</f>
        <v>3069</v>
      </c>
      <c r="H54" s="72">
        <f t="shared" si="9"/>
        <v>1</v>
      </c>
      <c r="I54" s="79">
        <f t="shared" si="10"/>
        <v>0</v>
      </c>
      <c r="J54" s="72">
        <f t="shared" si="11"/>
        <v>0.74421635711958289</v>
      </c>
      <c r="K54" s="72">
        <f t="shared" si="12"/>
        <v>0.66536331052460085</v>
      </c>
      <c r="L54" s="77">
        <f t="shared" si="13"/>
        <v>7.8853046594982046E-2</v>
      </c>
    </row>
    <row r="55" spans="1:12" x14ac:dyDescent="0.4">
      <c r="A55" s="27" t="s">
        <v>75</v>
      </c>
      <c r="B55" s="135">
        <f>'12月(月間)'!B55-'[8]12月動向(20)'!B54</f>
        <v>2558</v>
      </c>
      <c r="C55" s="101">
        <f>'12月(月間)'!C55-'[8]12月動向(20)'!C54</f>
        <v>2482</v>
      </c>
      <c r="D55" s="70">
        <f t="shared" si="7"/>
        <v>1.0306204673650281</v>
      </c>
      <c r="E55" s="79">
        <f t="shared" si="8"/>
        <v>76</v>
      </c>
      <c r="F55" s="135">
        <f>'12月(月間)'!F55-'[8]12月動向(20)'!F54</f>
        <v>4032</v>
      </c>
      <c r="G55" s="135">
        <f>'12月(月間)'!G55-'[8]12月動向(20)'!G54</f>
        <v>4278</v>
      </c>
      <c r="H55" s="72">
        <f t="shared" si="9"/>
        <v>0.94249649368863953</v>
      </c>
      <c r="I55" s="79">
        <f t="shared" si="10"/>
        <v>-246</v>
      </c>
      <c r="J55" s="72">
        <f t="shared" si="11"/>
        <v>0.63442460317460314</v>
      </c>
      <c r="K55" s="72">
        <f t="shared" si="12"/>
        <v>0.58017765310892944</v>
      </c>
      <c r="L55" s="77">
        <f t="shared" si="13"/>
        <v>5.4246950065673705E-2</v>
      </c>
    </row>
    <row r="56" spans="1:12" x14ac:dyDescent="0.4">
      <c r="A56" s="27" t="s">
        <v>77</v>
      </c>
      <c r="B56" s="137">
        <f>'12月(月間)'!B56-'[8]12月動向(20)'!B55</f>
        <v>1003</v>
      </c>
      <c r="C56" s="136">
        <f>'12月(月間)'!C56-'[8]12月動向(20)'!C55</f>
        <v>881</v>
      </c>
      <c r="D56" s="70">
        <f t="shared" si="7"/>
        <v>1.1384790011350738</v>
      </c>
      <c r="E56" s="79">
        <f t="shared" si="8"/>
        <v>122</v>
      </c>
      <c r="F56" s="135">
        <f>'12月(月間)'!F56-'[8]12月動向(20)'!F55</f>
        <v>1486</v>
      </c>
      <c r="G56" s="135">
        <f>'12月(月間)'!G56-'[8]12月動向(20)'!G55</f>
        <v>1386</v>
      </c>
      <c r="H56" s="72">
        <f t="shared" si="9"/>
        <v>1.0721500721500721</v>
      </c>
      <c r="I56" s="79">
        <f t="shared" si="10"/>
        <v>100</v>
      </c>
      <c r="J56" s="72">
        <f t="shared" si="11"/>
        <v>0.67496635262449534</v>
      </c>
      <c r="K56" s="72">
        <f t="shared" si="12"/>
        <v>0.63564213564213567</v>
      </c>
      <c r="L56" s="77">
        <f t="shared" si="13"/>
        <v>3.9324216982359661E-2</v>
      </c>
    </row>
    <row r="57" spans="1:12" x14ac:dyDescent="0.4">
      <c r="A57" s="27" t="s">
        <v>76</v>
      </c>
      <c r="B57" s="135">
        <f>'12月(月間)'!B57-'[8]12月動向(20)'!B56</f>
        <v>1256</v>
      </c>
      <c r="C57" s="101">
        <f>'12月(月間)'!C57-'[8]12月動向(20)'!C56</f>
        <v>830</v>
      </c>
      <c r="D57" s="70">
        <f t="shared" si="7"/>
        <v>1.5132530120481928</v>
      </c>
      <c r="E57" s="79">
        <f t="shared" si="8"/>
        <v>426</v>
      </c>
      <c r="F57" s="137">
        <f>'12月(月間)'!F57-'[8]12月動向(20)'!F56</f>
        <v>1826</v>
      </c>
      <c r="G57" s="137">
        <f>'12月(月間)'!G57-'[8]12月動向(20)'!G56</f>
        <v>1826</v>
      </c>
      <c r="H57" s="72">
        <f t="shared" si="9"/>
        <v>1</v>
      </c>
      <c r="I57" s="79">
        <f t="shared" si="10"/>
        <v>0</v>
      </c>
      <c r="J57" s="72">
        <f t="shared" si="11"/>
        <v>0.68784227820372401</v>
      </c>
      <c r="K57" s="72">
        <f t="shared" si="12"/>
        <v>0.45454545454545453</v>
      </c>
      <c r="L57" s="77">
        <f t="shared" si="13"/>
        <v>0.23329682365826948</v>
      </c>
    </row>
    <row r="58" spans="1:12" x14ac:dyDescent="0.4">
      <c r="A58" s="27" t="s">
        <v>146</v>
      </c>
      <c r="B58" s="137">
        <f>'12月(月間)'!B58-'[8]12月動向(20)'!B57</f>
        <v>0</v>
      </c>
      <c r="C58" s="136">
        <f>'12月(月間)'!C58-'[8]12月動向(20)'!C57</f>
        <v>0</v>
      </c>
      <c r="D58" s="70" t="e">
        <f t="shared" si="7"/>
        <v>#DIV/0!</v>
      </c>
      <c r="E58" s="79">
        <f t="shared" si="8"/>
        <v>0</v>
      </c>
      <c r="F58" s="135">
        <f>'12月(月間)'!F58-'[8]12月動向(20)'!F57</f>
        <v>0</v>
      </c>
      <c r="G58" s="135">
        <f>'12月(月間)'!G58-'[8]12月動向(20)'!G57</f>
        <v>0</v>
      </c>
      <c r="H58" s="72" t="e">
        <f t="shared" si="9"/>
        <v>#DIV/0!</v>
      </c>
      <c r="I58" s="79">
        <f t="shared" si="10"/>
        <v>0</v>
      </c>
      <c r="J58" s="72" t="e">
        <f t="shared" si="11"/>
        <v>#DIV/0!</v>
      </c>
      <c r="K58" s="72" t="e">
        <f t="shared" si="12"/>
        <v>#DIV/0!</v>
      </c>
      <c r="L58" s="77" t="e">
        <f t="shared" si="13"/>
        <v>#DIV/0!</v>
      </c>
    </row>
    <row r="59" spans="1:12" x14ac:dyDescent="0.4">
      <c r="A59" s="27" t="s">
        <v>145</v>
      </c>
      <c r="B59" s="135">
        <f>'12月(月間)'!B59-'[8]12月動向(20)'!B58</f>
        <v>0</v>
      </c>
      <c r="C59" s="101">
        <f>'12月(月間)'!C59-'[8]12月動向(20)'!C58</f>
        <v>0</v>
      </c>
      <c r="D59" s="70" t="e">
        <f t="shared" si="7"/>
        <v>#DIV/0!</v>
      </c>
      <c r="E59" s="79">
        <f t="shared" si="8"/>
        <v>0</v>
      </c>
      <c r="F59" s="135">
        <f>'12月(月間)'!F59-'[8]12月動向(20)'!F58</f>
        <v>0</v>
      </c>
      <c r="G59" s="135">
        <f>'12月(月間)'!G59-'[8]12月動向(20)'!G58</f>
        <v>0</v>
      </c>
      <c r="H59" s="72" t="e">
        <f t="shared" si="9"/>
        <v>#DIV/0!</v>
      </c>
      <c r="I59" s="79">
        <f t="shared" si="10"/>
        <v>0</v>
      </c>
      <c r="J59" s="72" t="e">
        <f t="shared" si="11"/>
        <v>#DIV/0!</v>
      </c>
      <c r="K59" s="72" t="e">
        <f t="shared" si="12"/>
        <v>#DIV/0!</v>
      </c>
      <c r="L59" s="77" t="e">
        <f t="shared" si="13"/>
        <v>#DIV/0!</v>
      </c>
    </row>
    <row r="60" spans="1:12" x14ac:dyDescent="0.4">
      <c r="A60" s="27" t="s">
        <v>144</v>
      </c>
      <c r="B60" s="135">
        <f>'12月(月間)'!B60-'[8]12月動向(20)'!B59</f>
        <v>0</v>
      </c>
      <c r="C60" s="101">
        <f>'12月(月間)'!C60-'[8]12月動向(20)'!C59</f>
        <v>0</v>
      </c>
      <c r="D60" s="70" t="e">
        <f t="shared" si="7"/>
        <v>#DIV/0!</v>
      </c>
      <c r="E60" s="79">
        <f t="shared" si="8"/>
        <v>0</v>
      </c>
      <c r="F60" s="139">
        <f>'12月(月間)'!F60-'[8]12月動向(20)'!F59</f>
        <v>0</v>
      </c>
      <c r="G60" s="139">
        <f>'12月(月間)'!G60-'[8]12月動向(20)'!G59</f>
        <v>0</v>
      </c>
      <c r="H60" s="72" t="e">
        <f t="shared" si="9"/>
        <v>#DIV/0!</v>
      </c>
      <c r="I60" s="79">
        <f t="shared" si="10"/>
        <v>0</v>
      </c>
      <c r="J60" s="72" t="e">
        <f t="shared" si="11"/>
        <v>#DIV/0!</v>
      </c>
      <c r="K60" s="72" t="e">
        <f t="shared" si="12"/>
        <v>#DIV/0!</v>
      </c>
      <c r="L60" s="77" t="e">
        <f t="shared" si="13"/>
        <v>#DIV/0!</v>
      </c>
    </row>
    <row r="61" spans="1:12" x14ac:dyDescent="0.4">
      <c r="A61" s="27" t="s">
        <v>143</v>
      </c>
      <c r="B61" s="135">
        <f>'12月(月間)'!B61-'[8]12月動向(20)'!B60</f>
        <v>0</v>
      </c>
      <c r="C61" s="101">
        <f>'12月(月間)'!C61-'[8]12月動向(20)'!C60</f>
        <v>0</v>
      </c>
      <c r="D61" s="70" t="e">
        <f t="shared" si="7"/>
        <v>#DIV/0!</v>
      </c>
      <c r="E61" s="79">
        <f t="shared" si="8"/>
        <v>0</v>
      </c>
      <c r="F61" s="135">
        <f>'12月(月間)'!F61-'[8]12月動向(20)'!F60</f>
        <v>0</v>
      </c>
      <c r="G61" s="135">
        <f>'12月(月間)'!G61-'[8]12月動向(20)'!G60</f>
        <v>0</v>
      </c>
      <c r="H61" s="70" t="e">
        <f t="shared" si="9"/>
        <v>#DIV/0!</v>
      </c>
      <c r="I61" s="79">
        <f t="shared" si="10"/>
        <v>0</v>
      </c>
      <c r="J61" s="72" t="e">
        <f t="shared" si="11"/>
        <v>#DIV/0!</v>
      </c>
      <c r="K61" s="72" t="e">
        <f t="shared" si="12"/>
        <v>#DIV/0!</v>
      </c>
      <c r="L61" s="77" t="e">
        <f t="shared" si="13"/>
        <v>#DIV/0!</v>
      </c>
    </row>
    <row r="62" spans="1:12" x14ac:dyDescent="0.4">
      <c r="A62" s="22" t="s">
        <v>142</v>
      </c>
      <c r="B62" s="211">
        <f>'12月(月間)'!B62-'[8]12月動向(20)'!B61</f>
        <v>0</v>
      </c>
      <c r="C62" s="212">
        <f>'12月(月間)'!C62-'[8]12月動向(20)'!C61</f>
        <v>0</v>
      </c>
      <c r="D62" s="151" t="e">
        <f t="shared" si="7"/>
        <v>#DIV/0!</v>
      </c>
      <c r="E62" s="84">
        <f t="shared" si="8"/>
        <v>0</v>
      </c>
      <c r="F62" s="211">
        <f>'12月(月間)'!F62-'[8]12月動向(20)'!F61</f>
        <v>0</v>
      </c>
      <c r="G62" s="211">
        <f>'12月(月間)'!G62-'[8]12月動向(20)'!G61</f>
        <v>0</v>
      </c>
      <c r="H62" s="83" t="e">
        <f t="shared" si="9"/>
        <v>#DIV/0!</v>
      </c>
      <c r="I62" s="84">
        <f t="shared" si="10"/>
        <v>0</v>
      </c>
      <c r="J62" s="83" t="e">
        <f t="shared" si="11"/>
        <v>#DIV/0!</v>
      </c>
      <c r="K62" s="83" t="e">
        <f t="shared" si="12"/>
        <v>#DIV/0!</v>
      </c>
      <c r="L62" s="82" t="e">
        <f t="shared" si="13"/>
        <v>#DIV/0!</v>
      </c>
    </row>
    <row r="63" spans="1:12" x14ac:dyDescent="0.4">
      <c r="A63" s="55" t="s">
        <v>93</v>
      </c>
      <c r="B63" s="134"/>
      <c r="C63" s="134"/>
      <c r="D63" s="132"/>
      <c r="E63" s="133"/>
      <c r="F63" s="134"/>
      <c r="G63" s="134"/>
      <c r="H63" s="132"/>
      <c r="I63" s="133"/>
      <c r="J63" s="132"/>
      <c r="K63" s="132"/>
      <c r="L63" s="131"/>
    </row>
    <row r="64" spans="1:12" x14ac:dyDescent="0.4">
      <c r="A64" s="99" t="s">
        <v>209</v>
      </c>
      <c r="B64" s="176"/>
      <c r="C64" s="175"/>
      <c r="D64" s="130"/>
      <c r="E64" s="129"/>
      <c r="F64" s="176"/>
      <c r="G64" s="175"/>
      <c r="H64" s="130"/>
      <c r="I64" s="129"/>
      <c r="J64" s="128"/>
      <c r="K64" s="128"/>
      <c r="L64" s="127"/>
    </row>
    <row r="65" spans="1:12" x14ac:dyDescent="0.4">
      <c r="A65" s="22" t="s">
        <v>208</v>
      </c>
      <c r="B65" s="174"/>
      <c r="C65" s="173"/>
      <c r="D65" s="126"/>
      <c r="E65" s="125"/>
      <c r="F65" s="174"/>
      <c r="G65" s="173"/>
      <c r="H65" s="126"/>
      <c r="I65" s="125"/>
      <c r="J65" s="124"/>
      <c r="K65" s="124"/>
      <c r="L65" s="123"/>
    </row>
    <row r="66" spans="1:12" x14ac:dyDescent="0.4">
      <c r="C66" s="19"/>
      <c r="E66" s="50"/>
      <c r="G66" s="19"/>
      <c r="I66" s="50"/>
      <c r="K66" s="19"/>
    </row>
    <row r="67" spans="1:12" x14ac:dyDescent="0.4">
      <c r="C67" s="19"/>
      <c r="E67" s="50"/>
      <c r="G67" s="19"/>
      <c r="I67" s="50"/>
      <c r="K67" s="19"/>
    </row>
    <row r="68" spans="1:12" x14ac:dyDescent="0.4">
      <c r="C68" s="19"/>
      <c r="E68" s="50"/>
      <c r="G68" s="19"/>
      <c r="I68" s="50"/>
      <c r="K68" s="19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9'!A1" display="'h19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2007年12月下旬航空旅客輸送実績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67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.75" style="19" customWidth="1"/>
    <col min="2" max="3" width="11.25" style="50" customWidth="1"/>
    <col min="4" max="5" width="11.25" style="19" customWidth="1"/>
    <col min="6" max="7" width="11.25" style="50" customWidth="1"/>
    <col min="8" max="9" width="11.25" style="19" customWidth="1"/>
    <col min="10" max="11" width="11.25" style="50" customWidth="1"/>
    <col min="12" max="12" width="11.25" style="19" customWidth="1"/>
    <col min="13" max="13" width="9" style="19" bestFit="1" customWidth="1"/>
    <col min="14" max="14" width="6.5" style="19" bestFit="1" customWidth="1"/>
    <col min="15" max="16384" width="15.75" style="19"/>
  </cols>
  <sheetData>
    <row r="1" spans="1:46" s="1" customFormat="1" ht="17.25" customHeight="1" x14ac:dyDescent="0.4">
      <c r="A1" s="266" t="str">
        <f>'h19'!A1</f>
        <v>平成19年度</v>
      </c>
      <c r="B1" s="267"/>
      <c r="C1" s="267"/>
      <c r="D1" s="267"/>
      <c r="E1" s="268" t="str">
        <f ca="1">RIGHT(CELL("filename",$A$1),LEN(CELL("filename",$A$1))-FIND("]",CELL("filename",$A$1)))</f>
        <v>１月(月間)</v>
      </c>
      <c r="F1" s="269" t="s">
        <v>70</v>
      </c>
      <c r="G1" s="270"/>
      <c r="H1" s="270"/>
      <c r="I1" s="271"/>
      <c r="J1" s="270"/>
      <c r="K1" s="270"/>
      <c r="L1" s="271"/>
      <c r="M1" s="258"/>
      <c r="N1" s="258"/>
      <c r="O1" s="258"/>
      <c r="P1" s="258"/>
      <c r="Q1" s="258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</row>
    <row r="2" spans="1:46" x14ac:dyDescent="0.4">
      <c r="A2" s="240"/>
      <c r="B2" s="260" t="s">
        <v>89</v>
      </c>
      <c r="C2" s="261"/>
      <c r="D2" s="261"/>
      <c r="E2" s="262"/>
      <c r="F2" s="260" t="s">
        <v>175</v>
      </c>
      <c r="G2" s="261"/>
      <c r="H2" s="261"/>
      <c r="I2" s="262"/>
      <c r="J2" s="260" t="s">
        <v>174</v>
      </c>
      <c r="K2" s="261"/>
      <c r="L2" s="262"/>
    </row>
    <row r="3" spans="1:46" x14ac:dyDescent="0.4">
      <c r="A3" s="232"/>
      <c r="B3" s="235"/>
      <c r="C3" s="236"/>
      <c r="D3" s="236"/>
      <c r="E3" s="237"/>
      <c r="F3" s="235"/>
      <c r="G3" s="236"/>
      <c r="H3" s="236"/>
      <c r="I3" s="237"/>
      <c r="J3" s="235"/>
      <c r="K3" s="236"/>
      <c r="L3" s="237"/>
    </row>
    <row r="4" spans="1:46" x14ac:dyDescent="0.4">
      <c r="A4" s="232"/>
      <c r="B4" s="233" t="s">
        <v>129</v>
      </c>
      <c r="C4" s="233" t="s">
        <v>243</v>
      </c>
      <c r="D4" s="232" t="s">
        <v>88</v>
      </c>
      <c r="E4" s="232"/>
      <c r="F4" s="238" t="str">
        <f>+B4</f>
        <v>(08'1/1～31)</v>
      </c>
      <c r="G4" s="238" t="str">
        <f>+C4</f>
        <v>(07'1/1～31)</v>
      </c>
      <c r="H4" s="232" t="s">
        <v>88</v>
      </c>
      <c r="I4" s="232"/>
      <c r="J4" s="238" t="str">
        <f>+B4</f>
        <v>(08'1/1～31)</v>
      </c>
      <c r="K4" s="238" t="str">
        <f>+C4</f>
        <v>(07'1/1～31)</v>
      </c>
      <c r="L4" s="239" t="s">
        <v>86</v>
      </c>
    </row>
    <row r="5" spans="1:46" s="53" customFormat="1" x14ac:dyDescent="0.4">
      <c r="A5" s="232"/>
      <c r="B5" s="234"/>
      <c r="C5" s="234"/>
      <c r="D5" s="108" t="s">
        <v>87</v>
      </c>
      <c r="E5" s="108" t="s">
        <v>86</v>
      </c>
      <c r="F5" s="238"/>
      <c r="G5" s="238"/>
      <c r="H5" s="108" t="s">
        <v>87</v>
      </c>
      <c r="I5" s="108" t="s">
        <v>86</v>
      </c>
      <c r="J5" s="238"/>
      <c r="K5" s="238"/>
      <c r="L5" s="240"/>
    </row>
    <row r="6" spans="1:46" s="46" customFormat="1" x14ac:dyDescent="0.4">
      <c r="A6" s="55" t="s">
        <v>97</v>
      </c>
      <c r="B6" s="100">
        <f>+B7+B41+B63</f>
        <v>464862</v>
      </c>
      <c r="C6" s="100">
        <f>+C7+C41+C63</f>
        <v>470025</v>
      </c>
      <c r="D6" s="64">
        <f t="shared" ref="D6:D37" si="0">+B6/C6</f>
        <v>0.98901547790011168</v>
      </c>
      <c r="E6" s="65">
        <f t="shared" ref="E6:E37" si="1">+B6-C6</f>
        <v>-5163</v>
      </c>
      <c r="F6" s="100">
        <f>+F7+F41+F63</f>
        <v>753461</v>
      </c>
      <c r="G6" s="100">
        <f>+G7+G41+G63</f>
        <v>769043</v>
      </c>
      <c r="H6" s="64">
        <f t="shared" ref="H6:H37" si="2">+F6/G6</f>
        <v>0.97973845415665961</v>
      </c>
      <c r="I6" s="65">
        <f t="shared" ref="I6:I37" si="3">+F6-G6</f>
        <v>-15582</v>
      </c>
      <c r="J6" s="64">
        <f t="shared" ref="J6:J37" si="4">+B6/F6</f>
        <v>0.61696889420952117</v>
      </c>
      <c r="K6" s="64">
        <f t="shared" ref="K6:K37" si="5">+C6/G6</f>
        <v>0.61118168945039486</v>
      </c>
      <c r="L6" s="78">
        <f t="shared" ref="L6:L37" si="6">+J6-K6</f>
        <v>5.7872047591263076E-3</v>
      </c>
    </row>
    <row r="7" spans="1:46" s="46" customFormat="1" x14ac:dyDescent="0.4">
      <c r="A7" s="55" t="s">
        <v>85</v>
      </c>
      <c r="B7" s="100">
        <f>+B8+B18+B38</f>
        <v>223158</v>
      </c>
      <c r="C7" s="100">
        <f>+C8+C18+C38</f>
        <v>230750</v>
      </c>
      <c r="D7" s="64">
        <f t="shared" si="0"/>
        <v>0.96709859154929578</v>
      </c>
      <c r="E7" s="65">
        <f t="shared" si="1"/>
        <v>-7592</v>
      </c>
      <c r="F7" s="100">
        <f>+F8+F18+F38</f>
        <v>349602</v>
      </c>
      <c r="G7" s="100">
        <f>+G8+G18+G38</f>
        <v>368086</v>
      </c>
      <c r="H7" s="64">
        <f t="shared" si="2"/>
        <v>0.94978347451410816</v>
      </c>
      <c r="I7" s="65">
        <f t="shared" si="3"/>
        <v>-18484</v>
      </c>
      <c r="J7" s="64">
        <f t="shared" si="4"/>
        <v>0.63832014690991468</v>
      </c>
      <c r="K7" s="64">
        <f t="shared" si="5"/>
        <v>0.62689154165059258</v>
      </c>
      <c r="L7" s="78">
        <f t="shared" si="6"/>
        <v>1.14286052593221E-2</v>
      </c>
    </row>
    <row r="8" spans="1:46" x14ac:dyDescent="0.4">
      <c r="A8" s="89" t="s">
        <v>92</v>
      </c>
      <c r="B8" s="106">
        <f>SUM(B9:B17)</f>
        <v>184612</v>
      </c>
      <c r="C8" s="106">
        <f>SUM(C9:C17)</f>
        <v>191954</v>
      </c>
      <c r="D8" s="76">
        <f t="shared" si="0"/>
        <v>0.96175125290434171</v>
      </c>
      <c r="E8" s="62">
        <f t="shared" si="1"/>
        <v>-7342</v>
      </c>
      <c r="F8" s="106">
        <f>SUM(F9:F17)</f>
        <v>281310</v>
      </c>
      <c r="G8" s="106">
        <f>SUM(G9:G17)</f>
        <v>305542</v>
      </c>
      <c r="H8" s="76">
        <f t="shared" si="2"/>
        <v>0.92069175432510098</v>
      </c>
      <c r="I8" s="62">
        <f t="shared" si="3"/>
        <v>-24232</v>
      </c>
      <c r="J8" s="76">
        <f t="shared" si="4"/>
        <v>0.65625822046852222</v>
      </c>
      <c r="K8" s="76">
        <f t="shared" si="5"/>
        <v>0.6282409619626762</v>
      </c>
      <c r="L8" s="75">
        <f t="shared" si="6"/>
        <v>2.8017258505846021E-2</v>
      </c>
    </row>
    <row r="9" spans="1:46" x14ac:dyDescent="0.4">
      <c r="A9" s="26" t="s">
        <v>83</v>
      </c>
      <c r="B9" s="163">
        <v>111865</v>
      </c>
      <c r="C9" s="163">
        <v>107510</v>
      </c>
      <c r="D9" s="70">
        <f t="shared" si="0"/>
        <v>1.0405078597339783</v>
      </c>
      <c r="E9" s="71">
        <f t="shared" si="1"/>
        <v>4355</v>
      </c>
      <c r="F9" s="163">
        <v>161782</v>
      </c>
      <c r="G9" s="163">
        <v>159626</v>
      </c>
      <c r="H9" s="70">
        <f t="shared" si="2"/>
        <v>1.0135065716111411</v>
      </c>
      <c r="I9" s="71">
        <f t="shared" si="3"/>
        <v>2156</v>
      </c>
      <c r="J9" s="70">
        <f t="shared" si="4"/>
        <v>0.69145516806566865</v>
      </c>
      <c r="K9" s="70">
        <f t="shared" si="5"/>
        <v>0.67351183391176872</v>
      </c>
      <c r="L9" s="69">
        <f t="shared" si="6"/>
        <v>1.7943334153899926E-2</v>
      </c>
    </row>
    <row r="10" spans="1:46" x14ac:dyDescent="0.4">
      <c r="A10" s="27" t="s">
        <v>84</v>
      </c>
      <c r="B10" s="155">
        <v>11354</v>
      </c>
      <c r="C10" s="155">
        <v>9241</v>
      </c>
      <c r="D10" s="72">
        <f t="shared" si="0"/>
        <v>1.2286549074775457</v>
      </c>
      <c r="E10" s="59">
        <f t="shared" si="1"/>
        <v>2113</v>
      </c>
      <c r="F10" s="155">
        <v>17327</v>
      </c>
      <c r="G10" s="155">
        <v>15219</v>
      </c>
      <c r="H10" s="72">
        <f t="shared" si="2"/>
        <v>1.1385110716867075</v>
      </c>
      <c r="I10" s="59">
        <f t="shared" si="3"/>
        <v>2108</v>
      </c>
      <c r="J10" s="72">
        <f t="shared" si="4"/>
        <v>0.65527788999826864</v>
      </c>
      <c r="K10" s="72">
        <f t="shared" si="5"/>
        <v>0.60720152441027664</v>
      </c>
      <c r="L10" s="77">
        <f t="shared" si="6"/>
        <v>4.8076365587991998E-2</v>
      </c>
    </row>
    <row r="11" spans="1:46" x14ac:dyDescent="0.4">
      <c r="A11" s="27" t="s">
        <v>215</v>
      </c>
      <c r="B11" s="155">
        <v>16773</v>
      </c>
      <c r="C11" s="155">
        <v>11103</v>
      </c>
      <c r="D11" s="72">
        <f t="shared" si="0"/>
        <v>1.5106727911375304</v>
      </c>
      <c r="E11" s="59">
        <f t="shared" si="1"/>
        <v>5670</v>
      </c>
      <c r="F11" s="155">
        <v>28608</v>
      </c>
      <c r="G11" s="155">
        <v>20231</v>
      </c>
      <c r="H11" s="72">
        <f t="shared" si="2"/>
        <v>1.4140675201423558</v>
      </c>
      <c r="I11" s="59">
        <f t="shared" si="3"/>
        <v>8377</v>
      </c>
      <c r="J11" s="72">
        <f t="shared" si="4"/>
        <v>0.58630453020134232</v>
      </c>
      <c r="K11" s="72">
        <f t="shared" si="5"/>
        <v>0.54881123029014878</v>
      </c>
      <c r="L11" s="77">
        <f t="shared" si="6"/>
        <v>3.7493299911193545E-2</v>
      </c>
    </row>
    <row r="12" spans="1:46" x14ac:dyDescent="0.4">
      <c r="A12" s="27" t="s">
        <v>81</v>
      </c>
      <c r="B12" s="155">
        <v>15245</v>
      </c>
      <c r="C12" s="155">
        <v>19291</v>
      </c>
      <c r="D12" s="72">
        <f t="shared" si="0"/>
        <v>0.79026489036338188</v>
      </c>
      <c r="E12" s="59">
        <f t="shared" si="1"/>
        <v>-4046</v>
      </c>
      <c r="F12" s="155">
        <v>22495</v>
      </c>
      <c r="G12" s="155">
        <v>28671</v>
      </c>
      <c r="H12" s="72">
        <f t="shared" si="2"/>
        <v>0.7845907014056015</v>
      </c>
      <c r="I12" s="59">
        <f t="shared" si="3"/>
        <v>-6176</v>
      </c>
      <c r="J12" s="72">
        <f t="shared" si="4"/>
        <v>0.67770615692376079</v>
      </c>
      <c r="K12" s="72">
        <f t="shared" si="5"/>
        <v>0.67284015207003589</v>
      </c>
      <c r="L12" s="77">
        <f t="shared" si="6"/>
        <v>4.8660048537249034E-3</v>
      </c>
    </row>
    <row r="13" spans="1:46" x14ac:dyDescent="0.4">
      <c r="A13" s="27" t="s">
        <v>82</v>
      </c>
      <c r="B13" s="155">
        <v>21178</v>
      </c>
      <c r="C13" s="155">
        <v>19405</v>
      </c>
      <c r="D13" s="72">
        <f t="shared" si="0"/>
        <v>1.0913682040711157</v>
      </c>
      <c r="E13" s="59">
        <f t="shared" si="1"/>
        <v>1773</v>
      </c>
      <c r="F13" s="155">
        <v>38347</v>
      </c>
      <c r="G13" s="155">
        <v>32760</v>
      </c>
      <c r="H13" s="72">
        <f t="shared" si="2"/>
        <v>1.1705433455433456</v>
      </c>
      <c r="I13" s="59">
        <f t="shared" si="3"/>
        <v>5587</v>
      </c>
      <c r="J13" s="72">
        <f t="shared" si="4"/>
        <v>0.55227266800531982</v>
      </c>
      <c r="K13" s="72">
        <f t="shared" si="5"/>
        <v>0.59233821733821734</v>
      </c>
      <c r="L13" s="77">
        <f t="shared" si="6"/>
        <v>-4.0065549332897521E-2</v>
      </c>
    </row>
    <row r="14" spans="1:46" x14ac:dyDescent="0.4">
      <c r="A14" s="27" t="s">
        <v>206</v>
      </c>
      <c r="B14" s="155">
        <v>0</v>
      </c>
      <c r="C14" s="154">
        <v>8841</v>
      </c>
      <c r="D14" s="72">
        <f t="shared" si="0"/>
        <v>0</v>
      </c>
      <c r="E14" s="59">
        <f t="shared" si="1"/>
        <v>-8841</v>
      </c>
      <c r="F14" s="155">
        <v>0</v>
      </c>
      <c r="G14" s="155">
        <v>12127</v>
      </c>
      <c r="H14" s="72">
        <f t="shared" si="2"/>
        <v>0</v>
      </c>
      <c r="I14" s="59">
        <f t="shared" si="3"/>
        <v>-12127</v>
      </c>
      <c r="J14" s="72" t="e">
        <f t="shared" si="4"/>
        <v>#DIV/0!</v>
      </c>
      <c r="K14" s="72">
        <f t="shared" si="5"/>
        <v>0.72903438608064652</v>
      </c>
      <c r="L14" s="77" t="e">
        <f t="shared" si="6"/>
        <v>#DIV/0!</v>
      </c>
    </row>
    <row r="15" spans="1:46" x14ac:dyDescent="0.4">
      <c r="A15" s="29" t="s">
        <v>205</v>
      </c>
      <c r="B15" s="155">
        <v>2352</v>
      </c>
      <c r="C15" s="154">
        <v>2629</v>
      </c>
      <c r="D15" s="24">
        <f t="shared" si="0"/>
        <v>0.89463674400912896</v>
      </c>
      <c r="E15" s="25">
        <f t="shared" si="1"/>
        <v>-277</v>
      </c>
      <c r="F15" s="154">
        <v>4340</v>
      </c>
      <c r="G15" s="154">
        <v>4200</v>
      </c>
      <c r="H15" s="72">
        <f t="shared" si="2"/>
        <v>1.0333333333333334</v>
      </c>
      <c r="I15" s="59">
        <f t="shared" si="3"/>
        <v>140</v>
      </c>
      <c r="J15" s="72">
        <f t="shared" si="4"/>
        <v>0.54193548387096779</v>
      </c>
      <c r="K15" s="72">
        <f t="shared" si="5"/>
        <v>0.62595238095238093</v>
      </c>
      <c r="L15" s="77">
        <f t="shared" si="6"/>
        <v>-8.4016897081413133E-2</v>
      </c>
    </row>
    <row r="16" spans="1:46" s="16" customFormat="1" x14ac:dyDescent="0.4">
      <c r="A16" s="33" t="s">
        <v>149</v>
      </c>
      <c r="B16" s="154">
        <v>5845</v>
      </c>
      <c r="C16" s="154">
        <v>11982</v>
      </c>
      <c r="D16" s="24">
        <f t="shared" si="0"/>
        <v>0.48781505591720914</v>
      </c>
      <c r="E16" s="25">
        <f t="shared" si="1"/>
        <v>-6137</v>
      </c>
      <c r="F16" s="154">
        <v>8411</v>
      </c>
      <c r="G16" s="154">
        <v>24911</v>
      </c>
      <c r="H16" s="24">
        <f t="shared" si="2"/>
        <v>0.3376420055397214</v>
      </c>
      <c r="I16" s="37">
        <f t="shared" si="3"/>
        <v>-16500</v>
      </c>
      <c r="J16" s="24">
        <f t="shared" si="4"/>
        <v>0.69492331470693136</v>
      </c>
      <c r="K16" s="24">
        <f t="shared" si="5"/>
        <v>0.48099233270442776</v>
      </c>
      <c r="L16" s="23">
        <f t="shared" si="6"/>
        <v>0.2139309820025036</v>
      </c>
    </row>
    <row r="17" spans="1:12" s="16" customFormat="1" x14ac:dyDescent="0.4">
      <c r="A17" s="33" t="s">
        <v>177</v>
      </c>
      <c r="B17" s="164">
        <v>0</v>
      </c>
      <c r="C17" s="164">
        <v>1952</v>
      </c>
      <c r="D17" s="48">
        <f t="shared" si="0"/>
        <v>0</v>
      </c>
      <c r="E17" s="51">
        <f t="shared" si="1"/>
        <v>-1952</v>
      </c>
      <c r="F17" s="164">
        <v>0</v>
      </c>
      <c r="G17" s="164">
        <v>7797</v>
      </c>
      <c r="H17" s="48">
        <f t="shared" si="2"/>
        <v>0</v>
      </c>
      <c r="I17" s="51">
        <f t="shared" si="3"/>
        <v>-7797</v>
      </c>
      <c r="J17" s="48" t="e">
        <f t="shared" si="4"/>
        <v>#DIV/0!</v>
      </c>
      <c r="K17" s="48">
        <f t="shared" si="5"/>
        <v>0.25035269975631652</v>
      </c>
      <c r="L17" s="107" t="e">
        <f t="shared" si="6"/>
        <v>#DIV/0!</v>
      </c>
    </row>
    <row r="18" spans="1:12" x14ac:dyDescent="0.4">
      <c r="A18" s="89" t="s">
        <v>91</v>
      </c>
      <c r="B18" s="106">
        <f>SUM(B19:B37)</f>
        <v>36521</v>
      </c>
      <c r="C18" s="106">
        <f>SUM(C19:C37)</f>
        <v>37037</v>
      </c>
      <c r="D18" s="76">
        <f t="shared" si="0"/>
        <v>0.98606798606798607</v>
      </c>
      <c r="E18" s="62">
        <f t="shared" si="1"/>
        <v>-516</v>
      </c>
      <c r="F18" s="106">
        <f>SUM(F19:F37)</f>
        <v>65065</v>
      </c>
      <c r="G18" s="106">
        <f>SUM(G19:G37)</f>
        <v>59580</v>
      </c>
      <c r="H18" s="76">
        <f t="shared" si="2"/>
        <v>1.0920610943269553</v>
      </c>
      <c r="I18" s="62">
        <f t="shared" si="3"/>
        <v>5485</v>
      </c>
      <c r="J18" s="76">
        <f t="shared" si="4"/>
        <v>0.5613002382233151</v>
      </c>
      <c r="K18" s="76">
        <f t="shared" si="5"/>
        <v>0.62163477677072843</v>
      </c>
      <c r="L18" s="75">
        <f t="shared" si="6"/>
        <v>-6.033453854741333E-2</v>
      </c>
    </row>
    <row r="19" spans="1:12" x14ac:dyDescent="0.4">
      <c r="A19" s="26" t="s">
        <v>168</v>
      </c>
      <c r="B19" s="163">
        <v>2445</v>
      </c>
      <c r="C19" s="158">
        <v>2123</v>
      </c>
      <c r="D19" s="70">
        <f t="shared" si="0"/>
        <v>1.1516721620348562</v>
      </c>
      <c r="E19" s="71">
        <f t="shared" si="1"/>
        <v>322</v>
      </c>
      <c r="F19" s="163">
        <v>4640</v>
      </c>
      <c r="G19" s="158">
        <v>4605</v>
      </c>
      <c r="H19" s="70">
        <f t="shared" si="2"/>
        <v>1.007600434310532</v>
      </c>
      <c r="I19" s="71">
        <f t="shared" si="3"/>
        <v>35</v>
      </c>
      <c r="J19" s="70">
        <f t="shared" si="4"/>
        <v>0.52693965517241381</v>
      </c>
      <c r="K19" s="70">
        <f t="shared" si="5"/>
        <v>0.46102062975027147</v>
      </c>
      <c r="L19" s="69">
        <f t="shared" si="6"/>
        <v>6.5919025422142341E-2</v>
      </c>
    </row>
    <row r="20" spans="1:12" x14ac:dyDescent="0.4">
      <c r="A20" s="27" t="s">
        <v>215</v>
      </c>
      <c r="B20" s="155">
        <v>2249</v>
      </c>
      <c r="C20" s="154">
        <v>2592</v>
      </c>
      <c r="D20" s="72">
        <f t="shared" si="0"/>
        <v>0.8676697530864198</v>
      </c>
      <c r="E20" s="59">
        <f t="shared" si="1"/>
        <v>-343</v>
      </c>
      <c r="F20" s="155">
        <v>4630</v>
      </c>
      <c r="G20" s="154">
        <v>4650</v>
      </c>
      <c r="H20" s="72">
        <f t="shared" si="2"/>
        <v>0.99569892473118282</v>
      </c>
      <c r="I20" s="59">
        <f t="shared" si="3"/>
        <v>-20</v>
      </c>
      <c r="J20" s="72">
        <f t="shared" si="4"/>
        <v>0.48574514038876893</v>
      </c>
      <c r="K20" s="72">
        <f t="shared" si="5"/>
        <v>0.55741935483870964</v>
      </c>
      <c r="L20" s="77">
        <f t="shared" si="6"/>
        <v>-7.167421444994071E-2</v>
      </c>
    </row>
    <row r="21" spans="1:12" x14ac:dyDescent="0.4">
      <c r="A21" s="27" t="s">
        <v>167</v>
      </c>
      <c r="B21" s="155">
        <v>2584</v>
      </c>
      <c r="C21" s="154">
        <v>2263</v>
      </c>
      <c r="D21" s="72">
        <f t="shared" si="0"/>
        <v>1.1418471056120194</v>
      </c>
      <c r="E21" s="59">
        <f t="shared" si="1"/>
        <v>321</v>
      </c>
      <c r="F21" s="155">
        <v>4495</v>
      </c>
      <c r="G21" s="154">
        <v>4495</v>
      </c>
      <c r="H21" s="72">
        <f t="shared" si="2"/>
        <v>1</v>
      </c>
      <c r="I21" s="59">
        <f t="shared" si="3"/>
        <v>0</v>
      </c>
      <c r="J21" s="72">
        <f t="shared" si="4"/>
        <v>0.57486095661846492</v>
      </c>
      <c r="K21" s="72">
        <f t="shared" si="5"/>
        <v>0.50344827586206897</v>
      </c>
      <c r="L21" s="77">
        <f t="shared" si="6"/>
        <v>7.1412680756395952E-2</v>
      </c>
    </row>
    <row r="22" spans="1:12" x14ac:dyDescent="0.4">
      <c r="A22" s="27" t="s">
        <v>166</v>
      </c>
      <c r="B22" s="155">
        <v>6102</v>
      </c>
      <c r="C22" s="154">
        <v>7408</v>
      </c>
      <c r="D22" s="72">
        <f t="shared" si="0"/>
        <v>0.82370410367170621</v>
      </c>
      <c r="E22" s="59">
        <f t="shared" si="1"/>
        <v>-1306</v>
      </c>
      <c r="F22" s="155">
        <v>9275</v>
      </c>
      <c r="G22" s="154">
        <v>9140</v>
      </c>
      <c r="H22" s="72">
        <f t="shared" si="2"/>
        <v>1.0147702407002188</v>
      </c>
      <c r="I22" s="59">
        <f t="shared" si="3"/>
        <v>135</v>
      </c>
      <c r="J22" s="72">
        <f t="shared" si="4"/>
        <v>0.65789757412398919</v>
      </c>
      <c r="K22" s="72">
        <f t="shared" si="5"/>
        <v>0.81050328227571111</v>
      </c>
      <c r="L22" s="77">
        <f t="shared" si="6"/>
        <v>-0.15260570815172192</v>
      </c>
    </row>
    <row r="23" spans="1:12" x14ac:dyDescent="0.4">
      <c r="A23" s="27" t="s">
        <v>165</v>
      </c>
      <c r="B23" s="157">
        <v>3319</v>
      </c>
      <c r="C23" s="156">
        <v>3816</v>
      </c>
      <c r="D23" s="67">
        <f t="shared" si="0"/>
        <v>0.86975890985324944</v>
      </c>
      <c r="E23" s="58">
        <f t="shared" si="1"/>
        <v>-497</v>
      </c>
      <c r="F23" s="157">
        <v>4630</v>
      </c>
      <c r="G23" s="156">
        <v>4500</v>
      </c>
      <c r="H23" s="67">
        <f t="shared" si="2"/>
        <v>1.028888888888889</v>
      </c>
      <c r="I23" s="58">
        <f t="shared" si="3"/>
        <v>130</v>
      </c>
      <c r="J23" s="67">
        <f t="shared" si="4"/>
        <v>0.71684665226781863</v>
      </c>
      <c r="K23" s="67">
        <f t="shared" si="5"/>
        <v>0.84799999999999998</v>
      </c>
      <c r="L23" s="66">
        <f t="shared" si="6"/>
        <v>-0.13115334773218135</v>
      </c>
    </row>
    <row r="24" spans="1:12" x14ac:dyDescent="0.4">
      <c r="A24" s="33" t="s">
        <v>164</v>
      </c>
      <c r="B24" s="155">
        <v>0</v>
      </c>
      <c r="C24" s="154">
        <v>0</v>
      </c>
      <c r="D24" s="72" t="e">
        <f t="shared" si="0"/>
        <v>#DIV/0!</v>
      </c>
      <c r="E24" s="59">
        <f t="shared" si="1"/>
        <v>0</v>
      </c>
      <c r="F24" s="155">
        <v>0</v>
      </c>
      <c r="G24" s="154">
        <v>0</v>
      </c>
      <c r="H24" s="72" t="e">
        <f t="shared" si="2"/>
        <v>#DIV/0!</v>
      </c>
      <c r="I24" s="59">
        <f t="shared" si="3"/>
        <v>0</v>
      </c>
      <c r="J24" s="72" t="e">
        <f t="shared" si="4"/>
        <v>#DIV/0!</v>
      </c>
      <c r="K24" s="72" t="e">
        <f t="shared" si="5"/>
        <v>#DIV/0!</v>
      </c>
      <c r="L24" s="77" t="e">
        <f t="shared" si="6"/>
        <v>#DIV/0!</v>
      </c>
    </row>
    <row r="25" spans="1:12" x14ac:dyDescent="0.4">
      <c r="A25" s="33" t="s">
        <v>216</v>
      </c>
      <c r="B25" s="155">
        <v>2500</v>
      </c>
      <c r="C25" s="154">
        <v>2012</v>
      </c>
      <c r="D25" s="72">
        <f t="shared" si="0"/>
        <v>1.242544731610338</v>
      </c>
      <c r="E25" s="59">
        <f t="shared" si="1"/>
        <v>488</v>
      </c>
      <c r="F25" s="155">
        <v>4640</v>
      </c>
      <c r="G25" s="154">
        <v>4650</v>
      </c>
      <c r="H25" s="72">
        <f t="shared" si="2"/>
        <v>0.99784946236559136</v>
      </c>
      <c r="I25" s="59">
        <f t="shared" si="3"/>
        <v>-10</v>
      </c>
      <c r="J25" s="72">
        <f t="shared" si="4"/>
        <v>0.53879310344827591</v>
      </c>
      <c r="K25" s="72">
        <f t="shared" si="5"/>
        <v>0.43268817204301074</v>
      </c>
      <c r="L25" s="77">
        <f t="shared" si="6"/>
        <v>0.10610493140526517</v>
      </c>
    </row>
    <row r="26" spans="1:12" x14ac:dyDescent="0.4">
      <c r="A26" s="27" t="s">
        <v>211</v>
      </c>
      <c r="B26" s="155">
        <v>1785</v>
      </c>
      <c r="C26" s="154">
        <v>0</v>
      </c>
      <c r="D26" s="72" t="e">
        <f t="shared" si="0"/>
        <v>#DIV/0!</v>
      </c>
      <c r="E26" s="59">
        <f t="shared" si="1"/>
        <v>1785</v>
      </c>
      <c r="F26" s="155">
        <v>4640</v>
      </c>
      <c r="G26" s="154">
        <v>0</v>
      </c>
      <c r="H26" s="72" t="e">
        <f t="shared" si="2"/>
        <v>#DIV/0!</v>
      </c>
      <c r="I26" s="59">
        <f t="shared" si="3"/>
        <v>4640</v>
      </c>
      <c r="J26" s="72">
        <f t="shared" si="4"/>
        <v>0.38469827586206895</v>
      </c>
      <c r="K26" s="72" t="e">
        <f t="shared" si="5"/>
        <v>#DIV/0!</v>
      </c>
      <c r="L26" s="77" t="e">
        <f t="shared" si="6"/>
        <v>#DIV/0!</v>
      </c>
    </row>
    <row r="27" spans="1:12" x14ac:dyDescent="0.4">
      <c r="A27" s="27" t="s">
        <v>191</v>
      </c>
      <c r="B27" s="155"/>
      <c r="C27" s="154">
        <v>2788</v>
      </c>
      <c r="D27" s="72">
        <f t="shared" si="0"/>
        <v>0</v>
      </c>
      <c r="E27" s="59">
        <f t="shared" si="1"/>
        <v>-2788</v>
      </c>
      <c r="F27" s="155">
        <v>0</v>
      </c>
      <c r="G27" s="154">
        <v>4640</v>
      </c>
      <c r="H27" s="72">
        <f t="shared" si="2"/>
        <v>0</v>
      </c>
      <c r="I27" s="59">
        <f t="shared" si="3"/>
        <v>-4640</v>
      </c>
      <c r="J27" s="72" t="e">
        <f t="shared" si="4"/>
        <v>#DIV/0!</v>
      </c>
      <c r="K27" s="72">
        <f t="shared" si="5"/>
        <v>0.60086206896551719</v>
      </c>
      <c r="L27" s="77" t="e">
        <f t="shared" si="6"/>
        <v>#DIV/0!</v>
      </c>
    </row>
    <row r="28" spans="1:12" x14ac:dyDescent="0.4">
      <c r="A28" s="27" t="s">
        <v>161</v>
      </c>
      <c r="B28" s="157">
        <v>1567</v>
      </c>
      <c r="C28" s="156">
        <v>1648</v>
      </c>
      <c r="D28" s="67">
        <f t="shared" si="0"/>
        <v>0.95084951456310685</v>
      </c>
      <c r="E28" s="58">
        <f t="shared" si="1"/>
        <v>-81</v>
      </c>
      <c r="F28" s="157">
        <v>2685</v>
      </c>
      <c r="G28" s="156">
        <v>2695</v>
      </c>
      <c r="H28" s="67">
        <f t="shared" si="2"/>
        <v>0.99628942486085348</v>
      </c>
      <c r="I28" s="58">
        <f t="shared" si="3"/>
        <v>-10</v>
      </c>
      <c r="J28" s="67">
        <f t="shared" si="4"/>
        <v>0.58361266294227188</v>
      </c>
      <c r="K28" s="67">
        <f t="shared" si="5"/>
        <v>0.6115027829313544</v>
      </c>
      <c r="L28" s="66">
        <f t="shared" si="6"/>
        <v>-2.7890119989082529E-2</v>
      </c>
    </row>
    <row r="29" spans="1:12" x14ac:dyDescent="0.4">
      <c r="A29" s="33" t="s">
        <v>160</v>
      </c>
      <c r="B29" s="155">
        <v>942</v>
      </c>
      <c r="C29" s="154">
        <v>734</v>
      </c>
      <c r="D29" s="72">
        <f t="shared" si="0"/>
        <v>1.2833787465940054</v>
      </c>
      <c r="E29" s="59">
        <f t="shared" si="1"/>
        <v>208</v>
      </c>
      <c r="F29" s="155">
        <v>1950</v>
      </c>
      <c r="G29" s="154">
        <v>1945</v>
      </c>
      <c r="H29" s="72">
        <f t="shared" si="2"/>
        <v>1.0025706940874035</v>
      </c>
      <c r="I29" s="59">
        <f t="shared" si="3"/>
        <v>5</v>
      </c>
      <c r="J29" s="72">
        <f t="shared" si="4"/>
        <v>0.48307692307692307</v>
      </c>
      <c r="K29" s="72">
        <f t="shared" si="5"/>
        <v>0.37737789203084832</v>
      </c>
      <c r="L29" s="77">
        <f t="shared" si="6"/>
        <v>0.10569903104607475</v>
      </c>
    </row>
    <row r="30" spans="1:12" x14ac:dyDescent="0.4">
      <c r="A30" s="27" t="s">
        <v>159</v>
      </c>
      <c r="B30" s="155">
        <v>3222</v>
      </c>
      <c r="C30" s="154">
        <v>3463</v>
      </c>
      <c r="D30" s="72">
        <f t="shared" si="0"/>
        <v>0.93040716142073343</v>
      </c>
      <c r="E30" s="59">
        <f t="shared" si="1"/>
        <v>-241</v>
      </c>
      <c r="F30" s="155">
        <v>4920</v>
      </c>
      <c r="G30" s="154">
        <v>4485</v>
      </c>
      <c r="H30" s="72">
        <f t="shared" si="2"/>
        <v>1.0969899665551839</v>
      </c>
      <c r="I30" s="59">
        <f t="shared" si="3"/>
        <v>435</v>
      </c>
      <c r="J30" s="72">
        <f t="shared" si="4"/>
        <v>0.65487804878048783</v>
      </c>
      <c r="K30" s="72">
        <f t="shared" si="5"/>
        <v>0.7721293199554069</v>
      </c>
      <c r="L30" s="77">
        <f t="shared" si="6"/>
        <v>-0.11725127117491907</v>
      </c>
    </row>
    <row r="31" spans="1:12" x14ac:dyDescent="0.4">
      <c r="A31" s="33" t="s">
        <v>158</v>
      </c>
      <c r="B31" s="157">
        <v>2541</v>
      </c>
      <c r="C31" s="156">
        <v>2779</v>
      </c>
      <c r="D31" s="67">
        <f t="shared" si="0"/>
        <v>0.91435768261964734</v>
      </c>
      <c r="E31" s="58">
        <f t="shared" si="1"/>
        <v>-238</v>
      </c>
      <c r="F31" s="157">
        <v>4640</v>
      </c>
      <c r="G31" s="156">
        <v>4630</v>
      </c>
      <c r="H31" s="67">
        <f t="shared" si="2"/>
        <v>1.0021598272138228</v>
      </c>
      <c r="I31" s="58">
        <f t="shared" si="3"/>
        <v>10</v>
      </c>
      <c r="J31" s="67">
        <f t="shared" si="4"/>
        <v>0.54762931034482754</v>
      </c>
      <c r="K31" s="67">
        <f t="shared" si="5"/>
        <v>0.60021598272138232</v>
      </c>
      <c r="L31" s="66">
        <f t="shared" si="6"/>
        <v>-5.2586672376554788E-2</v>
      </c>
    </row>
    <row r="32" spans="1:12" x14ac:dyDescent="0.4">
      <c r="A32" s="33" t="s">
        <v>157</v>
      </c>
      <c r="B32" s="157">
        <v>2806</v>
      </c>
      <c r="C32" s="156">
        <v>3038</v>
      </c>
      <c r="D32" s="67">
        <f t="shared" si="0"/>
        <v>0.92363396971691902</v>
      </c>
      <c r="E32" s="58">
        <f t="shared" si="1"/>
        <v>-232</v>
      </c>
      <c r="F32" s="157">
        <v>4640</v>
      </c>
      <c r="G32" s="156">
        <v>4645</v>
      </c>
      <c r="H32" s="67">
        <f t="shared" si="2"/>
        <v>0.99892357373519913</v>
      </c>
      <c r="I32" s="58">
        <f t="shared" si="3"/>
        <v>-5</v>
      </c>
      <c r="J32" s="67">
        <f t="shared" si="4"/>
        <v>0.60474137931034477</v>
      </c>
      <c r="K32" s="67">
        <f t="shared" si="5"/>
        <v>0.65403659849300322</v>
      </c>
      <c r="L32" s="66">
        <f t="shared" si="6"/>
        <v>-4.9295219182658445E-2</v>
      </c>
    </row>
    <row r="33" spans="1:12" x14ac:dyDescent="0.4">
      <c r="A33" s="27" t="s">
        <v>156</v>
      </c>
      <c r="B33" s="155">
        <v>0</v>
      </c>
      <c r="C33" s="154">
        <v>0</v>
      </c>
      <c r="D33" s="72" t="e">
        <f t="shared" si="0"/>
        <v>#DIV/0!</v>
      </c>
      <c r="E33" s="59">
        <f t="shared" si="1"/>
        <v>0</v>
      </c>
      <c r="F33" s="155">
        <v>0</v>
      </c>
      <c r="G33" s="154">
        <v>0</v>
      </c>
      <c r="H33" s="72" t="e">
        <f t="shared" si="2"/>
        <v>#DIV/0!</v>
      </c>
      <c r="I33" s="59">
        <f t="shared" si="3"/>
        <v>0</v>
      </c>
      <c r="J33" s="72" t="e">
        <f t="shared" si="4"/>
        <v>#DIV/0!</v>
      </c>
      <c r="K33" s="72" t="e">
        <f t="shared" si="5"/>
        <v>#DIV/0!</v>
      </c>
      <c r="L33" s="77" t="e">
        <f t="shared" si="6"/>
        <v>#DIV/0!</v>
      </c>
    </row>
    <row r="34" spans="1:12" x14ac:dyDescent="0.4">
      <c r="A34" s="29" t="s">
        <v>155</v>
      </c>
      <c r="B34" s="177">
        <v>2441</v>
      </c>
      <c r="C34" s="164">
        <v>2373</v>
      </c>
      <c r="D34" s="74">
        <f t="shared" si="0"/>
        <v>1.0286557100716394</v>
      </c>
      <c r="E34" s="59">
        <f t="shared" si="1"/>
        <v>68</v>
      </c>
      <c r="F34" s="155">
        <v>4640</v>
      </c>
      <c r="G34" s="164">
        <v>4500</v>
      </c>
      <c r="H34" s="72">
        <f t="shared" si="2"/>
        <v>1.0311111111111111</v>
      </c>
      <c r="I34" s="59">
        <f t="shared" si="3"/>
        <v>140</v>
      </c>
      <c r="J34" s="72">
        <f t="shared" si="4"/>
        <v>0.5260775862068966</v>
      </c>
      <c r="K34" s="72">
        <f t="shared" si="5"/>
        <v>0.52733333333333332</v>
      </c>
      <c r="L34" s="77">
        <f t="shared" si="6"/>
        <v>-1.2557471264367237E-3</v>
      </c>
    </row>
    <row r="35" spans="1:12" x14ac:dyDescent="0.4">
      <c r="A35" s="33" t="s">
        <v>210</v>
      </c>
      <c r="B35" s="155">
        <v>2018</v>
      </c>
      <c r="C35" s="154">
        <v>0</v>
      </c>
      <c r="D35" s="72" t="e">
        <f t="shared" si="0"/>
        <v>#DIV/0!</v>
      </c>
      <c r="E35" s="59">
        <f t="shared" si="1"/>
        <v>2018</v>
      </c>
      <c r="F35" s="155">
        <v>4640</v>
      </c>
      <c r="G35" s="154">
        <v>0</v>
      </c>
      <c r="H35" s="72" t="e">
        <f t="shared" si="2"/>
        <v>#DIV/0!</v>
      </c>
      <c r="I35" s="59">
        <f t="shared" si="3"/>
        <v>4640</v>
      </c>
      <c r="J35" s="72">
        <f t="shared" si="4"/>
        <v>0.4349137931034483</v>
      </c>
      <c r="K35" s="72" t="e">
        <f t="shared" si="5"/>
        <v>#DIV/0!</v>
      </c>
      <c r="L35" s="77" t="e">
        <f t="shared" si="6"/>
        <v>#DIV/0!</v>
      </c>
    </row>
    <row r="36" spans="1:12" s="16" customFormat="1" x14ac:dyDescent="0.4">
      <c r="A36" s="27" t="s">
        <v>234</v>
      </c>
      <c r="B36" s="154">
        <v>0</v>
      </c>
      <c r="C36" s="154">
        <v>0</v>
      </c>
      <c r="D36" s="24" t="e">
        <f t="shared" si="0"/>
        <v>#DIV/0!</v>
      </c>
      <c r="E36" s="25">
        <f t="shared" si="1"/>
        <v>0</v>
      </c>
      <c r="F36" s="154">
        <v>0</v>
      </c>
      <c r="G36" s="154">
        <v>0</v>
      </c>
      <c r="H36" s="24" t="e">
        <f t="shared" si="2"/>
        <v>#DIV/0!</v>
      </c>
      <c r="I36" s="25">
        <f t="shared" si="3"/>
        <v>0</v>
      </c>
      <c r="J36" s="24" t="e">
        <f t="shared" si="4"/>
        <v>#DIV/0!</v>
      </c>
      <c r="K36" s="24" t="e">
        <f t="shared" si="5"/>
        <v>#DIV/0!</v>
      </c>
      <c r="L36" s="23" t="e">
        <f t="shared" si="6"/>
        <v>#DIV/0!</v>
      </c>
    </row>
    <row r="37" spans="1:12" s="16" customFormat="1" x14ac:dyDescent="0.4">
      <c r="A37" s="22" t="s">
        <v>233</v>
      </c>
      <c r="B37" s="179">
        <v>0</v>
      </c>
      <c r="C37" s="179">
        <v>0</v>
      </c>
      <c r="D37" s="20" t="e">
        <f t="shared" si="0"/>
        <v>#DIV/0!</v>
      </c>
      <c r="E37" s="21">
        <f t="shared" si="1"/>
        <v>0</v>
      </c>
      <c r="F37" s="179">
        <v>0</v>
      </c>
      <c r="G37" s="179">
        <v>0</v>
      </c>
      <c r="H37" s="24" t="e">
        <f t="shared" si="2"/>
        <v>#DIV/0!</v>
      </c>
      <c r="I37" s="25">
        <f t="shared" si="3"/>
        <v>0</v>
      </c>
      <c r="J37" s="24" t="e">
        <f t="shared" si="4"/>
        <v>#DIV/0!</v>
      </c>
      <c r="K37" s="24" t="e">
        <f t="shared" si="5"/>
        <v>#DIV/0!</v>
      </c>
      <c r="L37" s="23" t="e">
        <f t="shared" si="6"/>
        <v>#DIV/0!</v>
      </c>
    </row>
    <row r="38" spans="1:12" x14ac:dyDescent="0.4">
      <c r="A38" s="89" t="s">
        <v>90</v>
      </c>
      <c r="B38" s="106">
        <f>SUM(B39:B40)</f>
        <v>2025</v>
      </c>
      <c r="C38" s="106">
        <f>SUM(C39:C40)</f>
        <v>1759</v>
      </c>
      <c r="D38" s="76">
        <f t="shared" ref="D38:D65" si="7">+B38/C38</f>
        <v>1.1512222853894258</v>
      </c>
      <c r="E38" s="62">
        <f t="shared" ref="E38:E65" si="8">+B38-C38</f>
        <v>266</v>
      </c>
      <c r="F38" s="106">
        <f>SUM(F39:F40)</f>
        <v>3227</v>
      </c>
      <c r="G38" s="106">
        <f>SUM(G39:G40)</f>
        <v>2964</v>
      </c>
      <c r="H38" s="76">
        <f t="shared" ref="H38:H65" si="9">+F38/G38</f>
        <v>1.0887314439946019</v>
      </c>
      <c r="I38" s="62">
        <f t="shared" ref="I38:I65" si="10">+F38-G38</f>
        <v>263</v>
      </c>
      <c r="J38" s="76">
        <f t="shared" ref="J38:J65" si="11">+B38/F38</f>
        <v>0.62751781840718934</v>
      </c>
      <c r="K38" s="76">
        <f t="shared" ref="K38:K65" si="12">+C38/G38</f>
        <v>0.59345479082321184</v>
      </c>
      <c r="L38" s="75">
        <f t="shared" ref="L38:L65" si="13">+J38-K38</f>
        <v>3.4063027583977501E-2</v>
      </c>
    </row>
    <row r="39" spans="1:12" x14ac:dyDescent="0.4">
      <c r="A39" s="26" t="s">
        <v>154</v>
      </c>
      <c r="B39" s="163">
        <v>1335</v>
      </c>
      <c r="C39" s="158">
        <v>1119</v>
      </c>
      <c r="D39" s="70">
        <f t="shared" si="7"/>
        <v>1.1930294906166219</v>
      </c>
      <c r="E39" s="71">
        <f t="shared" si="8"/>
        <v>216</v>
      </c>
      <c r="F39" s="163">
        <v>2046</v>
      </c>
      <c r="G39" s="158">
        <v>1755</v>
      </c>
      <c r="H39" s="70">
        <f t="shared" si="9"/>
        <v>1.1658119658119659</v>
      </c>
      <c r="I39" s="71">
        <f t="shared" si="10"/>
        <v>291</v>
      </c>
      <c r="J39" s="70">
        <f t="shared" si="11"/>
        <v>0.65249266862170086</v>
      </c>
      <c r="K39" s="70">
        <f t="shared" si="12"/>
        <v>0.63760683760683756</v>
      </c>
      <c r="L39" s="69">
        <f t="shared" si="13"/>
        <v>1.4885831014863293E-2</v>
      </c>
    </row>
    <row r="40" spans="1:12" x14ac:dyDescent="0.4">
      <c r="A40" s="27" t="s">
        <v>153</v>
      </c>
      <c r="B40" s="155">
        <v>690</v>
      </c>
      <c r="C40" s="154">
        <v>640</v>
      </c>
      <c r="D40" s="72">
        <f t="shared" si="7"/>
        <v>1.078125</v>
      </c>
      <c r="E40" s="59">
        <f t="shared" si="8"/>
        <v>50</v>
      </c>
      <c r="F40" s="155">
        <v>1181</v>
      </c>
      <c r="G40" s="154">
        <v>1209</v>
      </c>
      <c r="H40" s="72">
        <f t="shared" si="9"/>
        <v>0.97684036393713813</v>
      </c>
      <c r="I40" s="59">
        <f t="shared" si="10"/>
        <v>-28</v>
      </c>
      <c r="J40" s="72">
        <f t="shared" si="11"/>
        <v>0.58425063505503805</v>
      </c>
      <c r="K40" s="72">
        <f t="shared" si="12"/>
        <v>0.5293631100082713</v>
      </c>
      <c r="L40" s="77">
        <f t="shared" si="13"/>
        <v>5.488752504676675E-2</v>
      </c>
    </row>
    <row r="41" spans="1:12" s="46" customFormat="1" x14ac:dyDescent="0.4">
      <c r="A41" s="55" t="s">
        <v>96</v>
      </c>
      <c r="B41" s="100">
        <f>SUM(B42:B62)</f>
        <v>227207</v>
      </c>
      <c r="C41" s="100">
        <f>SUM(C42:C62)</f>
        <v>231114</v>
      </c>
      <c r="D41" s="64">
        <f t="shared" si="7"/>
        <v>0.9830949228519259</v>
      </c>
      <c r="E41" s="65">
        <f t="shared" si="8"/>
        <v>-3907</v>
      </c>
      <c r="F41" s="100">
        <f>SUM(F42:F62)</f>
        <v>377400</v>
      </c>
      <c r="G41" s="100">
        <f>SUM(G42:G62)</f>
        <v>381939</v>
      </c>
      <c r="H41" s="64">
        <f t="shared" si="9"/>
        <v>0.98811590332487653</v>
      </c>
      <c r="I41" s="65">
        <f t="shared" si="10"/>
        <v>-4539</v>
      </c>
      <c r="J41" s="64">
        <f t="shared" si="11"/>
        <v>0.6020323264440911</v>
      </c>
      <c r="K41" s="64">
        <f t="shared" si="12"/>
        <v>0.60510709825390963</v>
      </c>
      <c r="L41" s="78">
        <f t="shared" si="13"/>
        <v>-3.0747718098185217E-3</v>
      </c>
    </row>
    <row r="42" spans="1:12" x14ac:dyDescent="0.4">
      <c r="A42" s="27" t="s">
        <v>83</v>
      </c>
      <c r="B42" s="161">
        <v>86541</v>
      </c>
      <c r="C42" s="162">
        <v>85681</v>
      </c>
      <c r="D42" s="86">
        <f t="shared" si="7"/>
        <v>1.0100372311247534</v>
      </c>
      <c r="E42" s="58">
        <f t="shared" si="8"/>
        <v>860</v>
      </c>
      <c r="F42" s="161">
        <v>135949</v>
      </c>
      <c r="G42" s="154">
        <v>135434</v>
      </c>
      <c r="H42" s="67">
        <f t="shared" si="9"/>
        <v>1.0038025901915324</v>
      </c>
      <c r="I42" s="59">
        <f t="shared" si="10"/>
        <v>515</v>
      </c>
      <c r="J42" s="72">
        <f t="shared" si="11"/>
        <v>0.63656959595142293</v>
      </c>
      <c r="K42" s="72">
        <f t="shared" si="12"/>
        <v>0.6326402528168702</v>
      </c>
      <c r="L42" s="77">
        <f t="shared" si="13"/>
        <v>3.9293431345527319E-3</v>
      </c>
    </row>
    <row r="43" spans="1:12" x14ac:dyDescent="0.4">
      <c r="A43" s="27" t="s">
        <v>176</v>
      </c>
      <c r="B43" s="155">
        <v>4164</v>
      </c>
      <c r="C43" s="154">
        <v>2438</v>
      </c>
      <c r="D43" s="70">
        <f t="shared" si="7"/>
        <v>1.7079573420836751</v>
      </c>
      <c r="E43" s="58">
        <f t="shared" si="8"/>
        <v>1726</v>
      </c>
      <c r="F43" s="155">
        <v>6677</v>
      </c>
      <c r="G43" s="154">
        <v>4216</v>
      </c>
      <c r="H43" s="67">
        <f t="shared" si="9"/>
        <v>1.5837286527514232</v>
      </c>
      <c r="I43" s="59">
        <f t="shared" si="10"/>
        <v>2461</v>
      </c>
      <c r="J43" s="72">
        <f t="shared" si="11"/>
        <v>0.62363336827916727</v>
      </c>
      <c r="K43" s="72">
        <f t="shared" si="12"/>
        <v>0.57827324478178366</v>
      </c>
      <c r="L43" s="77">
        <f t="shared" si="13"/>
        <v>4.5360123497383609E-2</v>
      </c>
    </row>
    <row r="44" spans="1:12" x14ac:dyDescent="0.4">
      <c r="A44" s="27" t="s">
        <v>151</v>
      </c>
      <c r="B44" s="155">
        <v>7783</v>
      </c>
      <c r="C44" s="154">
        <v>13667</v>
      </c>
      <c r="D44" s="70">
        <f t="shared" si="7"/>
        <v>0.56947391527035929</v>
      </c>
      <c r="E44" s="58">
        <f t="shared" si="8"/>
        <v>-5884</v>
      </c>
      <c r="F44" s="155">
        <v>14818</v>
      </c>
      <c r="G44" s="154">
        <v>18476</v>
      </c>
      <c r="H44" s="67">
        <f t="shared" si="9"/>
        <v>0.80201342281879195</v>
      </c>
      <c r="I44" s="59">
        <f t="shared" si="10"/>
        <v>-3658</v>
      </c>
      <c r="J44" s="72">
        <f t="shared" si="11"/>
        <v>0.52523957349169925</v>
      </c>
      <c r="K44" s="72">
        <f t="shared" si="12"/>
        <v>0.73971638882875079</v>
      </c>
      <c r="L44" s="77">
        <f t="shared" si="13"/>
        <v>-0.21447681533705154</v>
      </c>
    </row>
    <row r="45" spans="1:12" x14ac:dyDescent="0.4">
      <c r="A45" s="33" t="s">
        <v>215</v>
      </c>
      <c r="B45" s="155">
        <v>21819</v>
      </c>
      <c r="C45" s="154">
        <v>23797</v>
      </c>
      <c r="D45" s="70">
        <f t="shared" si="7"/>
        <v>0.91688027902676805</v>
      </c>
      <c r="E45" s="58">
        <f t="shared" si="8"/>
        <v>-1978</v>
      </c>
      <c r="F45" s="155">
        <v>38694</v>
      </c>
      <c r="G45" s="154">
        <v>42717</v>
      </c>
      <c r="H45" s="67">
        <f t="shared" si="9"/>
        <v>0.90582203806447081</v>
      </c>
      <c r="I45" s="59">
        <f t="shared" si="10"/>
        <v>-4023</v>
      </c>
      <c r="J45" s="72">
        <f t="shared" si="11"/>
        <v>0.56388587377888044</v>
      </c>
      <c r="K45" s="72">
        <f t="shared" si="12"/>
        <v>0.55708500128754357</v>
      </c>
      <c r="L45" s="77">
        <f t="shared" si="13"/>
        <v>6.8008724913368734E-3</v>
      </c>
    </row>
    <row r="46" spans="1:12" x14ac:dyDescent="0.4">
      <c r="A46" s="33" t="s">
        <v>149</v>
      </c>
      <c r="B46" s="155">
        <v>14027</v>
      </c>
      <c r="C46" s="154">
        <v>10480</v>
      </c>
      <c r="D46" s="70">
        <f t="shared" si="7"/>
        <v>1.3384541984732825</v>
      </c>
      <c r="E46" s="58">
        <f t="shared" si="8"/>
        <v>3547</v>
      </c>
      <c r="F46" s="155">
        <v>22444</v>
      </c>
      <c r="G46" s="154">
        <v>21514</v>
      </c>
      <c r="H46" s="67">
        <f t="shared" si="9"/>
        <v>1.043227665706052</v>
      </c>
      <c r="I46" s="59">
        <f t="shared" si="10"/>
        <v>930</v>
      </c>
      <c r="J46" s="72">
        <f t="shared" si="11"/>
        <v>0.62497772233113524</v>
      </c>
      <c r="K46" s="72">
        <f t="shared" si="12"/>
        <v>0.48712466301013296</v>
      </c>
      <c r="L46" s="77">
        <f t="shared" si="13"/>
        <v>0.13785305932100228</v>
      </c>
    </row>
    <row r="47" spans="1:12" x14ac:dyDescent="0.4">
      <c r="A47" s="27" t="s">
        <v>81</v>
      </c>
      <c r="B47" s="155">
        <v>33802</v>
      </c>
      <c r="C47" s="154">
        <v>33448</v>
      </c>
      <c r="D47" s="70">
        <f t="shared" si="7"/>
        <v>1.0105835924419995</v>
      </c>
      <c r="E47" s="58">
        <f t="shared" si="8"/>
        <v>354</v>
      </c>
      <c r="F47" s="155">
        <v>63929</v>
      </c>
      <c r="G47" s="154">
        <v>59578</v>
      </c>
      <c r="H47" s="67">
        <f t="shared" si="9"/>
        <v>1.07303031320286</v>
      </c>
      <c r="I47" s="59">
        <f t="shared" si="10"/>
        <v>4351</v>
      </c>
      <c r="J47" s="72">
        <f t="shared" si="11"/>
        <v>0.52874282407045314</v>
      </c>
      <c r="K47" s="72">
        <f t="shared" si="12"/>
        <v>0.56141528752223979</v>
      </c>
      <c r="L47" s="77">
        <f t="shared" si="13"/>
        <v>-3.2672463451786649E-2</v>
      </c>
    </row>
    <row r="48" spans="1:12" x14ac:dyDescent="0.4">
      <c r="A48" s="27" t="s">
        <v>82</v>
      </c>
      <c r="B48" s="160">
        <v>24315</v>
      </c>
      <c r="C48" s="154">
        <v>24236</v>
      </c>
      <c r="D48" s="70">
        <f t="shared" si="7"/>
        <v>1.0032596137976564</v>
      </c>
      <c r="E48" s="58">
        <f t="shared" si="8"/>
        <v>79</v>
      </c>
      <c r="F48" s="160">
        <v>34515</v>
      </c>
      <c r="G48" s="154">
        <v>34038</v>
      </c>
      <c r="H48" s="67">
        <f t="shared" si="9"/>
        <v>1.014013749338974</v>
      </c>
      <c r="I48" s="59">
        <f t="shared" si="10"/>
        <v>477</v>
      </c>
      <c r="J48" s="72">
        <f t="shared" si="11"/>
        <v>0.70447631464580618</v>
      </c>
      <c r="K48" s="72">
        <f t="shared" si="12"/>
        <v>0.71202773370938366</v>
      </c>
      <c r="L48" s="77">
        <f t="shared" si="13"/>
        <v>-7.5514190635774803E-3</v>
      </c>
    </row>
    <row r="49" spans="1:12" x14ac:dyDescent="0.4">
      <c r="A49" s="27" t="s">
        <v>80</v>
      </c>
      <c r="B49" s="159">
        <v>5015</v>
      </c>
      <c r="C49" s="154">
        <v>5145</v>
      </c>
      <c r="D49" s="70">
        <f t="shared" si="7"/>
        <v>0.97473275024295436</v>
      </c>
      <c r="E49" s="58">
        <f t="shared" si="8"/>
        <v>-130</v>
      </c>
      <c r="F49" s="159">
        <v>8649</v>
      </c>
      <c r="G49" s="154">
        <v>8649</v>
      </c>
      <c r="H49" s="67">
        <f t="shared" si="9"/>
        <v>1</v>
      </c>
      <c r="I49" s="59">
        <f t="shared" si="10"/>
        <v>0</v>
      </c>
      <c r="J49" s="72">
        <f t="shared" si="11"/>
        <v>0.57983581916984628</v>
      </c>
      <c r="K49" s="72">
        <f t="shared" si="12"/>
        <v>0.59486645855012144</v>
      </c>
      <c r="L49" s="77">
        <f t="shared" si="13"/>
        <v>-1.5030639380275157E-2</v>
      </c>
    </row>
    <row r="50" spans="1:12" x14ac:dyDescent="0.4">
      <c r="A50" s="27" t="s">
        <v>148</v>
      </c>
      <c r="B50" s="155">
        <v>2396</v>
      </c>
      <c r="C50" s="158">
        <v>2581</v>
      </c>
      <c r="D50" s="70">
        <f t="shared" si="7"/>
        <v>0.92832235567609456</v>
      </c>
      <c r="E50" s="58">
        <f t="shared" si="8"/>
        <v>-185</v>
      </c>
      <c r="F50" s="155">
        <v>4980</v>
      </c>
      <c r="G50" s="154">
        <v>5146</v>
      </c>
      <c r="H50" s="67">
        <f t="shared" si="9"/>
        <v>0.967741935483871</v>
      </c>
      <c r="I50" s="59">
        <f t="shared" si="10"/>
        <v>-166</v>
      </c>
      <c r="J50" s="72">
        <f t="shared" si="11"/>
        <v>0.48112449799196788</v>
      </c>
      <c r="K50" s="72">
        <f t="shared" si="12"/>
        <v>0.50155460551884956</v>
      </c>
      <c r="L50" s="77">
        <f t="shared" si="13"/>
        <v>-2.043010752688168E-2</v>
      </c>
    </row>
    <row r="51" spans="1:12" x14ac:dyDescent="0.4">
      <c r="A51" s="27" t="s">
        <v>79</v>
      </c>
      <c r="B51" s="157">
        <v>6702</v>
      </c>
      <c r="C51" s="154">
        <v>6979</v>
      </c>
      <c r="D51" s="70">
        <f t="shared" si="7"/>
        <v>0.96030949992835646</v>
      </c>
      <c r="E51" s="58">
        <f t="shared" si="8"/>
        <v>-277</v>
      </c>
      <c r="F51" s="157">
        <v>8370</v>
      </c>
      <c r="G51" s="154">
        <v>8647</v>
      </c>
      <c r="H51" s="67">
        <f t="shared" si="9"/>
        <v>0.96796576847461546</v>
      </c>
      <c r="I51" s="59">
        <f t="shared" si="10"/>
        <v>-277</v>
      </c>
      <c r="J51" s="72">
        <f t="shared" si="11"/>
        <v>0.80071684587813619</v>
      </c>
      <c r="K51" s="72">
        <f t="shared" si="12"/>
        <v>0.80710072857638482</v>
      </c>
      <c r="L51" s="77">
        <f t="shared" si="13"/>
        <v>-6.383882698248633E-3</v>
      </c>
    </row>
    <row r="52" spans="1:12" x14ac:dyDescent="0.4">
      <c r="A52" s="33" t="s">
        <v>78</v>
      </c>
      <c r="B52" s="155">
        <v>4723</v>
      </c>
      <c r="C52" s="156">
        <v>4967</v>
      </c>
      <c r="D52" s="70">
        <f t="shared" si="7"/>
        <v>0.95087578014898333</v>
      </c>
      <c r="E52" s="58">
        <f t="shared" si="8"/>
        <v>-244</v>
      </c>
      <c r="F52" s="155">
        <v>8648</v>
      </c>
      <c r="G52" s="154">
        <v>8648</v>
      </c>
      <c r="H52" s="67">
        <f t="shared" si="9"/>
        <v>1</v>
      </c>
      <c r="I52" s="59">
        <f t="shared" si="10"/>
        <v>0</v>
      </c>
      <c r="J52" s="72">
        <f t="shared" si="11"/>
        <v>0.54613783533765037</v>
      </c>
      <c r="K52" s="67">
        <f t="shared" si="12"/>
        <v>0.57435245143385749</v>
      </c>
      <c r="L52" s="66">
        <f t="shared" si="13"/>
        <v>-2.8214616096207124E-2</v>
      </c>
    </row>
    <row r="53" spans="1:12" x14ac:dyDescent="0.4">
      <c r="A53" s="27" t="s">
        <v>95</v>
      </c>
      <c r="B53" s="155">
        <v>0</v>
      </c>
      <c r="C53" s="154">
        <v>2104</v>
      </c>
      <c r="D53" s="70">
        <f t="shared" si="7"/>
        <v>0</v>
      </c>
      <c r="E53" s="59">
        <f t="shared" si="8"/>
        <v>-2104</v>
      </c>
      <c r="F53" s="155">
        <v>0</v>
      </c>
      <c r="G53" s="156">
        <v>5146</v>
      </c>
      <c r="H53" s="67">
        <f t="shared" si="9"/>
        <v>0</v>
      </c>
      <c r="I53" s="59">
        <f t="shared" si="10"/>
        <v>-5146</v>
      </c>
      <c r="J53" s="72" t="e">
        <f t="shared" si="11"/>
        <v>#DIV/0!</v>
      </c>
      <c r="K53" s="72">
        <f t="shared" si="12"/>
        <v>0.40886125145744268</v>
      </c>
      <c r="L53" s="77" t="e">
        <f t="shared" si="13"/>
        <v>#DIV/0!</v>
      </c>
    </row>
    <row r="54" spans="1:12" x14ac:dyDescent="0.4">
      <c r="A54" s="27" t="s">
        <v>94</v>
      </c>
      <c r="B54" s="155">
        <v>3753</v>
      </c>
      <c r="C54" s="154">
        <v>3668</v>
      </c>
      <c r="D54" s="70">
        <f t="shared" si="7"/>
        <v>1.0231733914940022</v>
      </c>
      <c r="E54" s="59">
        <f t="shared" si="8"/>
        <v>85</v>
      </c>
      <c r="F54" s="155">
        <v>8647</v>
      </c>
      <c r="G54" s="154">
        <v>8643</v>
      </c>
      <c r="H54" s="72">
        <f t="shared" si="9"/>
        <v>1.0004628022677311</v>
      </c>
      <c r="I54" s="59">
        <f t="shared" si="10"/>
        <v>4</v>
      </c>
      <c r="J54" s="72">
        <f t="shared" si="11"/>
        <v>0.43402336070313402</v>
      </c>
      <c r="K54" s="72">
        <f t="shared" si="12"/>
        <v>0.42438967950942957</v>
      </c>
      <c r="L54" s="77">
        <f t="shared" si="13"/>
        <v>9.6336811937044464E-3</v>
      </c>
    </row>
    <row r="55" spans="1:12" x14ac:dyDescent="0.4">
      <c r="A55" s="27" t="s">
        <v>75</v>
      </c>
      <c r="B55" s="155">
        <v>6899</v>
      </c>
      <c r="C55" s="154">
        <v>6465</v>
      </c>
      <c r="D55" s="70">
        <f t="shared" si="7"/>
        <v>1.0671307037896365</v>
      </c>
      <c r="E55" s="59">
        <f t="shared" si="8"/>
        <v>434</v>
      </c>
      <c r="F55" s="155">
        <v>11718</v>
      </c>
      <c r="G55" s="154">
        <v>12028</v>
      </c>
      <c r="H55" s="72">
        <f t="shared" si="9"/>
        <v>0.97422680412371132</v>
      </c>
      <c r="I55" s="59">
        <f t="shared" si="10"/>
        <v>-310</v>
      </c>
      <c r="J55" s="72">
        <f t="shared" si="11"/>
        <v>0.58875234681686295</v>
      </c>
      <c r="K55" s="72">
        <f t="shared" si="12"/>
        <v>0.53749584303292319</v>
      </c>
      <c r="L55" s="77">
        <f t="shared" si="13"/>
        <v>5.1256503783939755E-2</v>
      </c>
    </row>
    <row r="56" spans="1:12" x14ac:dyDescent="0.4">
      <c r="A56" s="27" t="s">
        <v>77</v>
      </c>
      <c r="B56" s="155">
        <v>2468</v>
      </c>
      <c r="C56" s="154">
        <v>2549</v>
      </c>
      <c r="D56" s="70">
        <f t="shared" si="7"/>
        <v>0.96822283248332675</v>
      </c>
      <c r="E56" s="59">
        <f t="shared" si="8"/>
        <v>-81</v>
      </c>
      <c r="F56" s="155">
        <v>4216</v>
      </c>
      <c r="G56" s="154">
        <v>3913</v>
      </c>
      <c r="H56" s="72">
        <f t="shared" si="9"/>
        <v>1.0774341937132634</v>
      </c>
      <c r="I56" s="59">
        <f t="shared" si="10"/>
        <v>303</v>
      </c>
      <c r="J56" s="72">
        <f t="shared" si="11"/>
        <v>0.58538899430740043</v>
      </c>
      <c r="K56" s="72">
        <f t="shared" si="12"/>
        <v>0.65141834909276775</v>
      </c>
      <c r="L56" s="77">
        <f t="shared" si="13"/>
        <v>-6.6029354785367311E-2</v>
      </c>
    </row>
    <row r="57" spans="1:12" x14ac:dyDescent="0.4">
      <c r="A57" s="27" t="s">
        <v>76</v>
      </c>
      <c r="B57" s="155">
        <v>2800</v>
      </c>
      <c r="C57" s="154">
        <v>2909</v>
      </c>
      <c r="D57" s="70">
        <f t="shared" si="7"/>
        <v>0.96253007906497079</v>
      </c>
      <c r="E57" s="59">
        <f t="shared" si="8"/>
        <v>-109</v>
      </c>
      <c r="F57" s="155">
        <v>5146</v>
      </c>
      <c r="G57" s="154">
        <v>5146</v>
      </c>
      <c r="H57" s="72">
        <f t="shared" si="9"/>
        <v>1</v>
      </c>
      <c r="I57" s="59">
        <f t="shared" si="10"/>
        <v>0</v>
      </c>
      <c r="J57" s="72">
        <f t="shared" si="11"/>
        <v>0.54411193159735716</v>
      </c>
      <c r="K57" s="72">
        <f t="shared" si="12"/>
        <v>0.5652934317916829</v>
      </c>
      <c r="L57" s="77">
        <f t="shared" si="13"/>
        <v>-2.1181500194325742E-2</v>
      </c>
    </row>
    <row r="58" spans="1:12" x14ac:dyDescent="0.4">
      <c r="A58" s="27" t="s">
        <v>146</v>
      </c>
      <c r="B58" s="155">
        <v>0</v>
      </c>
      <c r="C58" s="154">
        <v>0</v>
      </c>
      <c r="D58" s="70" t="e">
        <f t="shared" si="7"/>
        <v>#DIV/0!</v>
      </c>
      <c r="E58" s="59">
        <f t="shared" si="8"/>
        <v>0</v>
      </c>
      <c r="F58" s="155">
        <v>0</v>
      </c>
      <c r="G58" s="154">
        <v>0</v>
      </c>
      <c r="H58" s="72" t="e">
        <f t="shared" si="9"/>
        <v>#DIV/0!</v>
      </c>
      <c r="I58" s="59">
        <f t="shared" si="10"/>
        <v>0</v>
      </c>
      <c r="J58" s="72" t="e">
        <f t="shared" si="11"/>
        <v>#DIV/0!</v>
      </c>
      <c r="K58" s="72" t="e">
        <f t="shared" si="12"/>
        <v>#DIV/0!</v>
      </c>
      <c r="L58" s="77" t="e">
        <f t="shared" si="13"/>
        <v>#DIV/0!</v>
      </c>
    </row>
    <row r="59" spans="1:12" x14ac:dyDescent="0.4">
      <c r="A59" s="27" t="s">
        <v>145</v>
      </c>
      <c r="B59" s="155">
        <v>0</v>
      </c>
      <c r="C59" s="154">
        <v>0</v>
      </c>
      <c r="D59" s="70" t="e">
        <f t="shared" si="7"/>
        <v>#DIV/0!</v>
      </c>
      <c r="E59" s="59">
        <f t="shared" si="8"/>
        <v>0</v>
      </c>
      <c r="F59" s="155">
        <v>0</v>
      </c>
      <c r="G59" s="154">
        <v>0</v>
      </c>
      <c r="H59" s="72" t="e">
        <f t="shared" si="9"/>
        <v>#DIV/0!</v>
      </c>
      <c r="I59" s="59">
        <f t="shared" si="10"/>
        <v>0</v>
      </c>
      <c r="J59" s="72" t="e">
        <f t="shared" si="11"/>
        <v>#DIV/0!</v>
      </c>
      <c r="K59" s="72" t="e">
        <f t="shared" si="12"/>
        <v>#DIV/0!</v>
      </c>
      <c r="L59" s="77" t="e">
        <f t="shared" si="13"/>
        <v>#DIV/0!</v>
      </c>
    </row>
    <row r="60" spans="1:12" x14ac:dyDescent="0.4">
      <c r="A60" s="27" t="s">
        <v>144</v>
      </c>
      <c r="B60" s="155">
        <v>0</v>
      </c>
      <c r="C60" s="154">
        <v>0</v>
      </c>
      <c r="D60" s="70" t="e">
        <f t="shared" si="7"/>
        <v>#DIV/0!</v>
      </c>
      <c r="E60" s="59">
        <f t="shared" si="8"/>
        <v>0</v>
      </c>
      <c r="F60" s="155">
        <v>0</v>
      </c>
      <c r="G60" s="154">
        <v>0</v>
      </c>
      <c r="H60" s="72" t="e">
        <f t="shared" si="9"/>
        <v>#DIV/0!</v>
      </c>
      <c r="I60" s="59">
        <f t="shared" si="10"/>
        <v>0</v>
      </c>
      <c r="J60" s="72" t="e">
        <f t="shared" si="11"/>
        <v>#DIV/0!</v>
      </c>
      <c r="K60" s="72" t="e">
        <f t="shared" si="12"/>
        <v>#DIV/0!</v>
      </c>
      <c r="L60" s="77" t="e">
        <f t="shared" si="13"/>
        <v>#DIV/0!</v>
      </c>
    </row>
    <row r="61" spans="1:12" x14ac:dyDescent="0.4">
      <c r="A61" s="27" t="s">
        <v>143</v>
      </c>
      <c r="B61" s="157">
        <v>0</v>
      </c>
      <c r="C61" s="154">
        <v>0</v>
      </c>
      <c r="D61" s="70" t="e">
        <f t="shared" si="7"/>
        <v>#DIV/0!</v>
      </c>
      <c r="E61" s="59">
        <f t="shared" si="8"/>
        <v>0</v>
      </c>
      <c r="F61" s="157">
        <v>0</v>
      </c>
      <c r="G61" s="154">
        <v>0</v>
      </c>
      <c r="H61" s="72" t="e">
        <f t="shared" si="9"/>
        <v>#DIV/0!</v>
      </c>
      <c r="I61" s="59">
        <f t="shared" si="10"/>
        <v>0</v>
      </c>
      <c r="J61" s="72" t="e">
        <f t="shared" si="11"/>
        <v>#DIV/0!</v>
      </c>
      <c r="K61" s="72" t="e">
        <f t="shared" si="12"/>
        <v>#DIV/0!</v>
      </c>
      <c r="L61" s="77" t="e">
        <f t="shared" si="13"/>
        <v>#DIV/0!</v>
      </c>
    </row>
    <row r="62" spans="1:12" x14ac:dyDescent="0.4">
      <c r="A62" s="22" t="s">
        <v>142</v>
      </c>
      <c r="B62" s="152">
        <v>0</v>
      </c>
      <c r="C62" s="179">
        <v>0</v>
      </c>
      <c r="D62" s="151" t="e">
        <f t="shared" si="7"/>
        <v>#DIV/0!</v>
      </c>
      <c r="E62" s="56">
        <f t="shared" si="8"/>
        <v>0</v>
      </c>
      <c r="F62" s="152">
        <v>0</v>
      </c>
      <c r="G62" s="179">
        <v>0</v>
      </c>
      <c r="H62" s="83" t="e">
        <f t="shared" si="9"/>
        <v>#DIV/0!</v>
      </c>
      <c r="I62" s="56">
        <f t="shared" si="10"/>
        <v>0</v>
      </c>
      <c r="J62" s="83" t="e">
        <f t="shared" si="11"/>
        <v>#DIV/0!</v>
      </c>
      <c r="K62" s="83" t="e">
        <f t="shared" si="12"/>
        <v>#DIV/0!</v>
      </c>
      <c r="L62" s="82" t="e">
        <f t="shared" si="13"/>
        <v>#DIV/0!</v>
      </c>
    </row>
    <row r="63" spans="1:12" x14ac:dyDescent="0.4">
      <c r="A63" s="55" t="s">
        <v>93</v>
      </c>
      <c r="B63" s="100">
        <f>B64+B65</f>
        <v>14497</v>
      </c>
      <c r="C63" s="100">
        <f>C64+C65</f>
        <v>8161</v>
      </c>
      <c r="D63" s="64">
        <f t="shared" si="7"/>
        <v>1.7763754441857615</v>
      </c>
      <c r="E63" s="65">
        <f t="shared" si="8"/>
        <v>6336</v>
      </c>
      <c r="F63" s="100">
        <f>F64+F65</f>
        <v>26459</v>
      </c>
      <c r="G63" s="100">
        <f>G64+G65</f>
        <v>19018</v>
      </c>
      <c r="H63" s="64">
        <f t="shared" si="9"/>
        <v>1.3912609107161635</v>
      </c>
      <c r="I63" s="65">
        <f t="shared" si="10"/>
        <v>7441</v>
      </c>
      <c r="J63" s="64">
        <f t="shared" si="11"/>
        <v>0.547904304773423</v>
      </c>
      <c r="K63" s="64">
        <f t="shared" si="12"/>
        <v>0.42911978125985906</v>
      </c>
      <c r="L63" s="78">
        <f t="shared" si="13"/>
        <v>0.11878452351356394</v>
      </c>
    </row>
    <row r="64" spans="1:12" x14ac:dyDescent="0.4">
      <c r="A64" s="99" t="s">
        <v>209</v>
      </c>
      <c r="B64" s="153">
        <v>14497</v>
      </c>
      <c r="C64" s="153">
        <v>8161</v>
      </c>
      <c r="D64" s="97">
        <f t="shared" si="7"/>
        <v>1.7763754441857615</v>
      </c>
      <c r="E64" s="96">
        <f t="shared" si="8"/>
        <v>6336</v>
      </c>
      <c r="F64" s="153">
        <v>26459</v>
      </c>
      <c r="G64" s="153">
        <v>19018</v>
      </c>
      <c r="H64" s="97">
        <f t="shared" si="9"/>
        <v>1.3912609107161635</v>
      </c>
      <c r="I64" s="96">
        <f t="shared" si="10"/>
        <v>7441</v>
      </c>
      <c r="J64" s="95">
        <f t="shared" si="11"/>
        <v>0.547904304773423</v>
      </c>
      <c r="K64" s="95">
        <f t="shared" si="12"/>
        <v>0.42911978125985906</v>
      </c>
      <c r="L64" s="94">
        <f t="shared" si="13"/>
        <v>0.11878452351356394</v>
      </c>
    </row>
    <row r="65" spans="1:12" x14ac:dyDescent="0.4">
      <c r="A65" s="22" t="s">
        <v>208</v>
      </c>
      <c r="B65" s="152">
        <v>0</v>
      </c>
      <c r="C65" s="152">
        <v>0</v>
      </c>
      <c r="D65" s="92" t="e">
        <f t="shared" si="7"/>
        <v>#DIV/0!</v>
      </c>
      <c r="E65" s="56">
        <f t="shared" si="8"/>
        <v>0</v>
      </c>
      <c r="F65" s="152">
        <v>0</v>
      </c>
      <c r="G65" s="152">
        <v>0</v>
      </c>
      <c r="H65" s="92" t="e">
        <f t="shared" si="9"/>
        <v>#DIV/0!</v>
      </c>
      <c r="I65" s="56">
        <f t="shared" si="10"/>
        <v>0</v>
      </c>
      <c r="J65" s="91" t="e">
        <f t="shared" si="11"/>
        <v>#DIV/0!</v>
      </c>
      <c r="K65" s="91" t="e">
        <f t="shared" si="12"/>
        <v>#DIV/0!</v>
      </c>
      <c r="L65" s="90" t="e">
        <f t="shared" si="13"/>
        <v>#DIV/0!</v>
      </c>
    </row>
    <row r="66" spans="1:12" x14ac:dyDescent="0.4">
      <c r="C66" s="19"/>
      <c r="E66" s="50"/>
      <c r="G66" s="19"/>
      <c r="I66" s="50"/>
      <c r="K66" s="19"/>
    </row>
    <row r="67" spans="1:12" x14ac:dyDescent="0.4">
      <c r="C67" s="19"/>
      <c r="E67" s="50"/>
      <c r="G67" s="19"/>
      <c r="I67" s="50"/>
      <c r="K67" s="19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9'!A1" display="'h19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2008年1月月間航空旅客輸送実績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8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6" bestFit="1" customWidth="1"/>
    <col min="2" max="3" width="11.25" style="17" customWidth="1"/>
    <col min="4" max="5" width="11.25" style="16" customWidth="1"/>
    <col min="6" max="7" width="11.25" style="17" customWidth="1"/>
    <col min="8" max="9" width="11.25" style="16" customWidth="1"/>
    <col min="10" max="11" width="11.25" style="17" customWidth="1"/>
    <col min="12" max="12" width="11.25" style="16" customWidth="1"/>
    <col min="13" max="13" width="9" style="16" customWidth="1"/>
    <col min="14" max="14" width="6.5" style="16" bestFit="1" customWidth="1"/>
    <col min="15" max="16384" width="15.75" style="16"/>
  </cols>
  <sheetData>
    <row r="1" spans="1:46" s="1" customFormat="1" ht="17.25" customHeight="1" x14ac:dyDescent="0.4">
      <c r="A1" s="266" t="str">
        <f>'h19'!A1</f>
        <v>平成19年度</v>
      </c>
      <c r="B1" s="267"/>
      <c r="C1" s="267"/>
      <c r="D1" s="267"/>
      <c r="E1" s="268" t="str">
        <f ca="1">RIGHT(CELL("filename",$A$1),LEN(CELL("filename",$A$1))-FIND("]",CELL("filename",$A$1)))</f>
        <v>１月(上旬)</v>
      </c>
      <c r="F1" s="269" t="s">
        <v>70</v>
      </c>
      <c r="G1" s="270"/>
      <c r="H1" s="270"/>
      <c r="I1" s="271"/>
      <c r="J1" s="270"/>
      <c r="K1" s="270"/>
      <c r="L1" s="271"/>
      <c r="M1" s="258"/>
      <c r="N1" s="258"/>
      <c r="O1" s="258"/>
      <c r="P1" s="258"/>
      <c r="Q1" s="258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</row>
    <row r="2" spans="1:46" x14ac:dyDescent="0.4">
      <c r="A2" s="248"/>
      <c r="B2" s="263" t="s">
        <v>89</v>
      </c>
      <c r="C2" s="264"/>
      <c r="D2" s="264"/>
      <c r="E2" s="265"/>
      <c r="F2" s="263" t="s">
        <v>175</v>
      </c>
      <c r="G2" s="264"/>
      <c r="H2" s="264"/>
      <c r="I2" s="265"/>
      <c r="J2" s="263" t="s">
        <v>174</v>
      </c>
      <c r="K2" s="264"/>
      <c r="L2" s="265"/>
    </row>
    <row r="3" spans="1:46" x14ac:dyDescent="0.4">
      <c r="A3" s="249"/>
      <c r="B3" s="243"/>
      <c r="C3" s="244"/>
      <c r="D3" s="244"/>
      <c r="E3" s="245"/>
      <c r="F3" s="243"/>
      <c r="G3" s="244"/>
      <c r="H3" s="244"/>
      <c r="I3" s="245"/>
      <c r="J3" s="243"/>
      <c r="K3" s="244"/>
      <c r="L3" s="245"/>
    </row>
    <row r="4" spans="1:46" x14ac:dyDescent="0.4">
      <c r="A4" s="249"/>
      <c r="B4" s="250" t="s">
        <v>130</v>
      </c>
      <c r="C4" s="251" t="s">
        <v>244</v>
      </c>
      <c r="D4" s="249" t="s">
        <v>88</v>
      </c>
      <c r="E4" s="249"/>
      <c r="F4" s="246" t="str">
        <f>+B4</f>
        <v>(08'1/1～10)</v>
      </c>
      <c r="G4" s="246" t="str">
        <f>+C4</f>
        <v>(07'1/1～10)</v>
      </c>
      <c r="H4" s="249" t="s">
        <v>88</v>
      </c>
      <c r="I4" s="249"/>
      <c r="J4" s="246" t="str">
        <f>+B4</f>
        <v>(08'1/1～10)</v>
      </c>
      <c r="K4" s="246" t="str">
        <f>+C4</f>
        <v>(07'1/1～10)</v>
      </c>
      <c r="L4" s="247" t="s">
        <v>86</v>
      </c>
    </row>
    <row r="5" spans="1:46" s="49" customFormat="1" x14ac:dyDescent="0.4">
      <c r="A5" s="249"/>
      <c r="B5" s="250"/>
      <c r="C5" s="252"/>
      <c r="D5" s="89" t="s">
        <v>87</v>
      </c>
      <c r="E5" s="89" t="s">
        <v>86</v>
      </c>
      <c r="F5" s="246"/>
      <c r="G5" s="246"/>
      <c r="H5" s="89" t="s">
        <v>87</v>
      </c>
      <c r="I5" s="89" t="s">
        <v>86</v>
      </c>
      <c r="J5" s="246"/>
      <c r="K5" s="246"/>
      <c r="L5" s="248"/>
    </row>
    <row r="6" spans="1:46" s="18" customFormat="1" x14ac:dyDescent="0.4">
      <c r="A6" s="55" t="s">
        <v>97</v>
      </c>
      <c r="B6" s="121">
        <f>+B7+B41+B63</f>
        <v>131075</v>
      </c>
      <c r="C6" s="121">
        <f>+C7+C41+C63</f>
        <v>156171</v>
      </c>
      <c r="D6" s="54">
        <f t="shared" ref="D6:D37" si="0">+B6/C6</f>
        <v>0.83930435228051303</v>
      </c>
      <c r="E6" s="68">
        <f t="shared" ref="E6:E37" si="1">+B6-C6</f>
        <v>-25096</v>
      </c>
      <c r="F6" s="121">
        <f>+F7+F41+F63</f>
        <v>236720</v>
      </c>
      <c r="G6" s="121">
        <f>+G7+G41+G63</f>
        <v>246222</v>
      </c>
      <c r="H6" s="54">
        <f t="shared" ref="H6:H37" si="2">+F6/G6</f>
        <v>0.96140880993574906</v>
      </c>
      <c r="I6" s="68">
        <f t="shared" ref="I6:I37" si="3">+F6-G6</f>
        <v>-9502</v>
      </c>
      <c r="J6" s="54">
        <f t="shared" ref="J6:J37" si="4">+B6/F6</f>
        <v>0.55371324771882391</v>
      </c>
      <c r="K6" s="54">
        <f t="shared" ref="K6:K37" si="5">+C6/G6</f>
        <v>0.63426907425006707</v>
      </c>
      <c r="L6" s="63">
        <f t="shared" ref="L6:L37" si="6">+J6-K6</f>
        <v>-8.0555826531243158E-2</v>
      </c>
    </row>
    <row r="7" spans="1:46" s="18" customFormat="1" x14ac:dyDescent="0.4">
      <c r="A7" s="55" t="s">
        <v>85</v>
      </c>
      <c r="B7" s="121">
        <f>B8+B18+B38</f>
        <v>64685</v>
      </c>
      <c r="C7" s="121">
        <f>C8+C18+C38</f>
        <v>77798</v>
      </c>
      <c r="D7" s="54">
        <f t="shared" si="0"/>
        <v>0.83144810920589218</v>
      </c>
      <c r="E7" s="68">
        <f t="shared" si="1"/>
        <v>-13113</v>
      </c>
      <c r="F7" s="121">
        <f>F8+F18+F38</f>
        <v>114157</v>
      </c>
      <c r="G7" s="121">
        <f>G8+G18+G38</f>
        <v>120563</v>
      </c>
      <c r="H7" s="54">
        <f t="shared" si="2"/>
        <v>0.94686595389962092</v>
      </c>
      <c r="I7" s="68">
        <f t="shared" si="3"/>
        <v>-6406</v>
      </c>
      <c r="J7" s="54">
        <f t="shared" si="4"/>
        <v>0.56663191919899791</v>
      </c>
      <c r="K7" s="54">
        <f t="shared" si="5"/>
        <v>0.64528918490747578</v>
      </c>
      <c r="L7" s="63">
        <f t="shared" si="6"/>
        <v>-7.8657265708477864E-2</v>
      </c>
    </row>
    <row r="8" spans="1:46" x14ac:dyDescent="0.4">
      <c r="A8" s="89" t="s">
        <v>92</v>
      </c>
      <c r="B8" s="122">
        <f>SUM(B9:B17)</f>
        <v>52027</v>
      </c>
      <c r="C8" s="122">
        <f>SUM(C9:C17)</f>
        <v>64118</v>
      </c>
      <c r="D8" s="57">
        <f t="shared" si="0"/>
        <v>0.81142580866527336</v>
      </c>
      <c r="E8" s="61">
        <f t="shared" si="1"/>
        <v>-12091</v>
      </c>
      <c r="F8" s="122">
        <f>SUM(F9:F17)</f>
        <v>91876</v>
      </c>
      <c r="G8" s="122">
        <f>SUM(G9:G17)</f>
        <v>100132</v>
      </c>
      <c r="H8" s="57">
        <f t="shared" si="2"/>
        <v>0.91754883553709099</v>
      </c>
      <c r="I8" s="61">
        <f t="shared" si="3"/>
        <v>-8256</v>
      </c>
      <c r="J8" s="57">
        <f t="shared" si="4"/>
        <v>0.56627410858113114</v>
      </c>
      <c r="K8" s="57">
        <f t="shared" si="5"/>
        <v>0.64033475811928253</v>
      </c>
      <c r="L8" s="60">
        <f t="shared" si="6"/>
        <v>-7.4060649538151391E-2</v>
      </c>
    </row>
    <row r="9" spans="1:46" x14ac:dyDescent="0.4">
      <c r="A9" s="26" t="s">
        <v>83</v>
      </c>
      <c r="B9" s="163">
        <v>31253</v>
      </c>
      <c r="C9" s="163">
        <v>34983</v>
      </c>
      <c r="D9" s="34">
        <f t="shared" si="0"/>
        <v>0.89337678300889001</v>
      </c>
      <c r="E9" s="40">
        <f t="shared" si="1"/>
        <v>-3730</v>
      </c>
      <c r="F9" s="163">
        <v>51755</v>
      </c>
      <c r="G9" s="163">
        <v>51478</v>
      </c>
      <c r="H9" s="34">
        <f t="shared" si="2"/>
        <v>1.0053809394304363</v>
      </c>
      <c r="I9" s="40">
        <f t="shared" si="3"/>
        <v>277</v>
      </c>
      <c r="J9" s="34">
        <f t="shared" si="4"/>
        <v>0.60386436093131102</v>
      </c>
      <c r="K9" s="34">
        <f t="shared" si="5"/>
        <v>0.67957185593845915</v>
      </c>
      <c r="L9" s="47">
        <f t="shared" si="6"/>
        <v>-7.5707495007148129E-2</v>
      </c>
    </row>
    <row r="10" spans="1:46" x14ac:dyDescent="0.4">
      <c r="A10" s="27" t="s">
        <v>84</v>
      </c>
      <c r="B10" s="155">
        <v>3888</v>
      </c>
      <c r="C10" s="155">
        <v>4454</v>
      </c>
      <c r="D10" s="24">
        <f t="shared" si="0"/>
        <v>0.87292321508756177</v>
      </c>
      <c r="E10" s="25">
        <f t="shared" si="1"/>
        <v>-566</v>
      </c>
      <c r="F10" s="155">
        <v>6827</v>
      </c>
      <c r="G10" s="155">
        <v>6882</v>
      </c>
      <c r="H10" s="24">
        <f t="shared" si="2"/>
        <v>0.99200813716942748</v>
      </c>
      <c r="I10" s="25">
        <f t="shared" si="3"/>
        <v>-55</v>
      </c>
      <c r="J10" s="24">
        <f t="shared" si="4"/>
        <v>0.56950344221473559</v>
      </c>
      <c r="K10" s="24">
        <f t="shared" si="5"/>
        <v>0.64719558267945365</v>
      </c>
      <c r="L10" s="23">
        <f t="shared" si="6"/>
        <v>-7.7692140464718062E-2</v>
      </c>
    </row>
    <row r="11" spans="1:46" x14ac:dyDescent="0.4">
      <c r="A11" s="27" t="s">
        <v>215</v>
      </c>
      <c r="B11" s="155">
        <v>5103</v>
      </c>
      <c r="C11" s="155">
        <v>4054</v>
      </c>
      <c r="D11" s="24">
        <f t="shared" si="0"/>
        <v>1.2587567834237789</v>
      </c>
      <c r="E11" s="25">
        <f t="shared" si="1"/>
        <v>1049</v>
      </c>
      <c r="F11" s="155">
        <v>9582</v>
      </c>
      <c r="G11" s="155">
        <v>6589</v>
      </c>
      <c r="H11" s="24">
        <f t="shared" si="2"/>
        <v>1.4542419183487632</v>
      </c>
      <c r="I11" s="25">
        <f t="shared" si="3"/>
        <v>2993</v>
      </c>
      <c r="J11" s="24">
        <f t="shared" si="4"/>
        <v>0.5325610519724483</v>
      </c>
      <c r="K11" s="24">
        <f t="shared" si="5"/>
        <v>0.61526787069358024</v>
      </c>
      <c r="L11" s="23">
        <f t="shared" si="6"/>
        <v>-8.2706818721131947E-2</v>
      </c>
    </row>
    <row r="12" spans="1:46" x14ac:dyDescent="0.4">
      <c r="A12" s="27" t="s">
        <v>81</v>
      </c>
      <c r="B12" s="155">
        <v>4008</v>
      </c>
      <c r="C12" s="155">
        <v>4935</v>
      </c>
      <c r="D12" s="24">
        <f t="shared" si="0"/>
        <v>0.81215805471124625</v>
      </c>
      <c r="E12" s="25">
        <f t="shared" si="1"/>
        <v>-927</v>
      </c>
      <c r="F12" s="155">
        <v>7250</v>
      </c>
      <c r="G12" s="155">
        <v>8624</v>
      </c>
      <c r="H12" s="24">
        <f t="shared" si="2"/>
        <v>0.84067717996289426</v>
      </c>
      <c r="I12" s="25">
        <f t="shared" si="3"/>
        <v>-1374</v>
      </c>
      <c r="J12" s="24">
        <f t="shared" si="4"/>
        <v>0.55282758620689654</v>
      </c>
      <c r="K12" s="24">
        <f t="shared" si="5"/>
        <v>0.57224025974025972</v>
      </c>
      <c r="L12" s="23">
        <f t="shared" si="6"/>
        <v>-1.9412673533363178E-2</v>
      </c>
    </row>
    <row r="13" spans="1:46" x14ac:dyDescent="0.4">
      <c r="A13" s="27" t="s">
        <v>82</v>
      </c>
      <c r="B13" s="155">
        <v>5675</v>
      </c>
      <c r="C13" s="155">
        <v>6042</v>
      </c>
      <c r="D13" s="24">
        <f t="shared" si="0"/>
        <v>0.93925852366765972</v>
      </c>
      <c r="E13" s="25">
        <f t="shared" si="1"/>
        <v>-367</v>
      </c>
      <c r="F13" s="155">
        <v>12370</v>
      </c>
      <c r="G13" s="155">
        <v>9828</v>
      </c>
      <c r="H13" s="24">
        <f t="shared" si="2"/>
        <v>1.2586487586487587</v>
      </c>
      <c r="I13" s="25">
        <f t="shared" si="3"/>
        <v>2542</v>
      </c>
      <c r="J13" s="24">
        <f t="shared" si="4"/>
        <v>0.45877122069523041</v>
      </c>
      <c r="K13" s="24">
        <f t="shared" si="5"/>
        <v>0.61477411477411481</v>
      </c>
      <c r="L13" s="23">
        <f t="shared" si="6"/>
        <v>-0.1560028940788844</v>
      </c>
    </row>
    <row r="14" spans="1:46" x14ac:dyDescent="0.4">
      <c r="A14" s="27" t="s">
        <v>206</v>
      </c>
      <c r="B14" s="155">
        <v>0</v>
      </c>
      <c r="C14" s="154">
        <v>3586</v>
      </c>
      <c r="D14" s="24">
        <f t="shared" si="0"/>
        <v>0</v>
      </c>
      <c r="E14" s="25">
        <f t="shared" si="1"/>
        <v>-3586</v>
      </c>
      <c r="F14" s="155">
        <v>0</v>
      </c>
      <c r="G14" s="155">
        <v>4127</v>
      </c>
      <c r="H14" s="24">
        <f t="shared" si="2"/>
        <v>0</v>
      </c>
      <c r="I14" s="25">
        <f t="shared" si="3"/>
        <v>-4127</v>
      </c>
      <c r="J14" s="24" t="e">
        <f t="shared" si="4"/>
        <v>#DIV/0!</v>
      </c>
      <c r="K14" s="24">
        <f t="shared" si="5"/>
        <v>0.86891204264598987</v>
      </c>
      <c r="L14" s="23" t="e">
        <f t="shared" si="6"/>
        <v>#DIV/0!</v>
      </c>
    </row>
    <row r="15" spans="1:46" x14ac:dyDescent="0.4">
      <c r="A15" s="29" t="s">
        <v>205</v>
      </c>
      <c r="B15" s="155">
        <v>576</v>
      </c>
      <c r="C15" s="154">
        <v>816</v>
      </c>
      <c r="D15" s="24">
        <f t="shared" si="0"/>
        <v>0.70588235294117652</v>
      </c>
      <c r="E15" s="51">
        <f t="shared" si="1"/>
        <v>-240</v>
      </c>
      <c r="F15" s="154">
        <v>1400</v>
      </c>
      <c r="G15" s="154">
        <v>1400</v>
      </c>
      <c r="H15" s="34">
        <f t="shared" si="2"/>
        <v>1</v>
      </c>
      <c r="I15" s="40">
        <f t="shared" si="3"/>
        <v>0</v>
      </c>
      <c r="J15" s="48">
        <f t="shared" si="4"/>
        <v>0.41142857142857142</v>
      </c>
      <c r="K15" s="24">
        <f t="shared" si="5"/>
        <v>0.58285714285714285</v>
      </c>
      <c r="L15" s="23">
        <f t="shared" si="6"/>
        <v>-0.17142857142857143</v>
      </c>
    </row>
    <row r="16" spans="1:46" x14ac:dyDescent="0.4">
      <c r="A16" s="33" t="s">
        <v>149</v>
      </c>
      <c r="B16" s="154">
        <v>1524</v>
      </c>
      <c r="C16" s="154">
        <v>4438</v>
      </c>
      <c r="D16" s="48">
        <f t="shared" si="0"/>
        <v>0.34339792699414151</v>
      </c>
      <c r="E16" s="25">
        <f t="shared" si="1"/>
        <v>-2914</v>
      </c>
      <c r="F16" s="154">
        <v>2692</v>
      </c>
      <c r="G16" s="154">
        <v>8594</v>
      </c>
      <c r="H16" s="34">
        <f t="shared" si="2"/>
        <v>0.31324179660228069</v>
      </c>
      <c r="I16" s="40">
        <f t="shared" si="3"/>
        <v>-5902</v>
      </c>
      <c r="J16" s="24">
        <f t="shared" si="4"/>
        <v>0.56612184249628528</v>
      </c>
      <c r="K16" s="24">
        <f t="shared" si="5"/>
        <v>0.51640679543867818</v>
      </c>
      <c r="L16" s="23">
        <f t="shared" si="6"/>
        <v>4.9715047057607098E-2</v>
      </c>
    </row>
    <row r="17" spans="1:12" x14ac:dyDescent="0.4">
      <c r="A17" s="22" t="s">
        <v>177</v>
      </c>
      <c r="B17" s="164">
        <v>0</v>
      </c>
      <c r="C17" s="164">
        <v>810</v>
      </c>
      <c r="D17" s="20">
        <f t="shared" si="0"/>
        <v>0</v>
      </c>
      <c r="E17" s="51">
        <f t="shared" si="1"/>
        <v>-810</v>
      </c>
      <c r="F17" s="164">
        <v>0</v>
      </c>
      <c r="G17" s="164">
        <v>2610</v>
      </c>
      <c r="H17" s="48">
        <f t="shared" si="2"/>
        <v>0</v>
      </c>
      <c r="I17" s="40">
        <f t="shared" si="3"/>
        <v>-2610</v>
      </c>
      <c r="J17" s="48" t="e">
        <f t="shared" si="4"/>
        <v>#DIV/0!</v>
      </c>
      <c r="K17" s="24">
        <f t="shared" si="5"/>
        <v>0.31034482758620691</v>
      </c>
      <c r="L17" s="23" t="e">
        <f t="shared" si="6"/>
        <v>#DIV/0!</v>
      </c>
    </row>
    <row r="18" spans="1:12" x14ac:dyDescent="0.4">
      <c r="A18" s="89" t="s">
        <v>91</v>
      </c>
      <c r="B18" s="122">
        <f>SUM(B19:B37)</f>
        <v>11633</v>
      </c>
      <c r="C18" s="122">
        <f>SUM(C19:C37)</f>
        <v>12740</v>
      </c>
      <c r="D18" s="57">
        <f t="shared" si="0"/>
        <v>0.91310832025117739</v>
      </c>
      <c r="E18" s="61">
        <f t="shared" si="1"/>
        <v>-1107</v>
      </c>
      <c r="F18" s="122">
        <f>SUM(F19:F37)</f>
        <v>20895</v>
      </c>
      <c r="G18" s="122">
        <f>SUM(G19:G37)</f>
        <v>19105</v>
      </c>
      <c r="H18" s="57">
        <f t="shared" si="2"/>
        <v>1.0936927505888512</v>
      </c>
      <c r="I18" s="61">
        <f t="shared" si="3"/>
        <v>1790</v>
      </c>
      <c r="J18" s="57">
        <f t="shared" si="4"/>
        <v>0.55673606125867436</v>
      </c>
      <c r="K18" s="57">
        <f t="shared" si="5"/>
        <v>0.6668411410625491</v>
      </c>
      <c r="L18" s="60">
        <f t="shared" si="6"/>
        <v>-0.11010507980387474</v>
      </c>
    </row>
    <row r="19" spans="1:12" x14ac:dyDescent="0.4">
      <c r="A19" s="26" t="s">
        <v>168</v>
      </c>
      <c r="B19" s="158">
        <v>907</v>
      </c>
      <c r="C19" s="154">
        <v>716</v>
      </c>
      <c r="D19" s="24">
        <f t="shared" si="0"/>
        <v>1.2667597765363128</v>
      </c>
      <c r="E19" s="25">
        <f t="shared" si="1"/>
        <v>191</v>
      </c>
      <c r="F19" s="158">
        <v>1495</v>
      </c>
      <c r="G19" s="158">
        <v>1460</v>
      </c>
      <c r="H19" s="34">
        <f t="shared" si="2"/>
        <v>1.023972602739726</v>
      </c>
      <c r="I19" s="25">
        <f t="shared" si="3"/>
        <v>35</v>
      </c>
      <c r="J19" s="24">
        <f t="shared" si="4"/>
        <v>0.60668896321070231</v>
      </c>
      <c r="K19" s="24">
        <f t="shared" si="5"/>
        <v>0.49041095890410957</v>
      </c>
      <c r="L19" s="47">
        <f t="shared" si="6"/>
        <v>0.11627800430659274</v>
      </c>
    </row>
    <row r="20" spans="1:12" x14ac:dyDescent="0.4">
      <c r="A20" s="27" t="s">
        <v>215</v>
      </c>
      <c r="B20" s="154">
        <v>733</v>
      </c>
      <c r="C20" s="178">
        <v>1004</v>
      </c>
      <c r="D20" s="24">
        <f t="shared" si="0"/>
        <v>0.73007968127490042</v>
      </c>
      <c r="E20" s="25">
        <f t="shared" si="1"/>
        <v>-271</v>
      </c>
      <c r="F20" s="154">
        <v>1495</v>
      </c>
      <c r="G20" s="154">
        <v>1500</v>
      </c>
      <c r="H20" s="24">
        <f t="shared" si="2"/>
        <v>0.9966666666666667</v>
      </c>
      <c r="I20" s="25">
        <f t="shared" si="3"/>
        <v>-5</v>
      </c>
      <c r="J20" s="31">
        <f t="shared" si="4"/>
        <v>0.49030100334448162</v>
      </c>
      <c r="K20" s="24">
        <f t="shared" si="5"/>
        <v>0.66933333333333334</v>
      </c>
      <c r="L20" s="23">
        <f t="shared" si="6"/>
        <v>-0.17903232998885171</v>
      </c>
    </row>
    <row r="21" spans="1:12" x14ac:dyDescent="0.4">
      <c r="A21" s="27" t="s">
        <v>167</v>
      </c>
      <c r="B21" s="154">
        <v>825</v>
      </c>
      <c r="C21" s="154">
        <v>792</v>
      </c>
      <c r="D21" s="24">
        <f t="shared" si="0"/>
        <v>1.0416666666666667</v>
      </c>
      <c r="E21" s="25">
        <f t="shared" si="1"/>
        <v>33</v>
      </c>
      <c r="F21" s="154">
        <v>1450</v>
      </c>
      <c r="G21" s="154">
        <v>1450</v>
      </c>
      <c r="H21" s="31">
        <f t="shared" si="2"/>
        <v>1</v>
      </c>
      <c r="I21" s="25">
        <f t="shared" si="3"/>
        <v>0</v>
      </c>
      <c r="J21" s="24">
        <f t="shared" si="4"/>
        <v>0.56896551724137934</v>
      </c>
      <c r="K21" s="24">
        <f t="shared" si="5"/>
        <v>0.54620689655172416</v>
      </c>
      <c r="L21" s="23">
        <f t="shared" si="6"/>
        <v>2.2758620689655173E-2</v>
      </c>
    </row>
    <row r="22" spans="1:12" x14ac:dyDescent="0.4">
      <c r="A22" s="27" t="s">
        <v>166</v>
      </c>
      <c r="B22" s="154">
        <v>1808</v>
      </c>
      <c r="C22" s="154">
        <v>2550</v>
      </c>
      <c r="D22" s="24">
        <f t="shared" si="0"/>
        <v>0.70901960784313722</v>
      </c>
      <c r="E22" s="25">
        <f t="shared" si="1"/>
        <v>-742</v>
      </c>
      <c r="F22" s="154">
        <v>2990</v>
      </c>
      <c r="G22" s="154">
        <v>3000</v>
      </c>
      <c r="H22" s="24">
        <f t="shared" si="2"/>
        <v>0.9966666666666667</v>
      </c>
      <c r="I22" s="25">
        <f t="shared" si="3"/>
        <v>-10</v>
      </c>
      <c r="J22" s="24">
        <f t="shared" si="4"/>
        <v>0.60468227424749166</v>
      </c>
      <c r="K22" s="24">
        <f t="shared" si="5"/>
        <v>0.85</v>
      </c>
      <c r="L22" s="23">
        <f t="shared" si="6"/>
        <v>-0.24531772575250832</v>
      </c>
    </row>
    <row r="23" spans="1:12" x14ac:dyDescent="0.4">
      <c r="A23" s="27" t="s">
        <v>165</v>
      </c>
      <c r="B23" s="156">
        <v>1069</v>
      </c>
      <c r="C23" s="156">
        <v>1134</v>
      </c>
      <c r="D23" s="24">
        <f t="shared" si="0"/>
        <v>0.94268077601410938</v>
      </c>
      <c r="E23" s="32">
        <f t="shared" si="1"/>
        <v>-65</v>
      </c>
      <c r="F23" s="156">
        <v>1495</v>
      </c>
      <c r="G23" s="156">
        <v>1350</v>
      </c>
      <c r="H23" s="31">
        <f t="shared" si="2"/>
        <v>1.1074074074074074</v>
      </c>
      <c r="I23" s="32">
        <f t="shared" si="3"/>
        <v>145</v>
      </c>
      <c r="J23" s="31">
        <f t="shared" si="4"/>
        <v>0.71505016722408021</v>
      </c>
      <c r="K23" s="24">
        <f t="shared" si="5"/>
        <v>0.84</v>
      </c>
      <c r="L23" s="30">
        <f t="shared" si="6"/>
        <v>-0.12494983277591976</v>
      </c>
    </row>
    <row r="24" spans="1:12" x14ac:dyDescent="0.4">
      <c r="A24" s="33" t="s">
        <v>164</v>
      </c>
      <c r="B24" s="154">
        <v>0</v>
      </c>
      <c r="C24" s="154">
        <v>0</v>
      </c>
      <c r="D24" s="24" t="e">
        <f t="shared" si="0"/>
        <v>#DIV/0!</v>
      </c>
      <c r="E24" s="25">
        <f t="shared" si="1"/>
        <v>0</v>
      </c>
      <c r="F24" s="154">
        <v>0</v>
      </c>
      <c r="G24" s="154">
        <v>0</v>
      </c>
      <c r="H24" s="24" t="e">
        <f t="shared" si="2"/>
        <v>#DIV/0!</v>
      </c>
      <c r="I24" s="25">
        <f t="shared" si="3"/>
        <v>0</v>
      </c>
      <c r="J24" s="24" t="e">
        <f t="shared" si="4"/>
        <v>#DIV/0!</v>
      </c>
      <c r="K24" s="24" t="e">
        <f t="shared" si="5"/>
        <v>#DIV/0!</v>
      </c>
      <c r="L24" s="23" t="e">
        <f t="shared" si="6"/>
        <v>#DIV/0!</v>
      </c>
    </row>
    <row r="25" spans="1:12" x14ac:dyDescent="0.4">
      <c r="A25" s="33" t="s">
        <v>216</v>
      </c>
      <c r="B25" s="154">
        <v>781</v>
      </c>
      <c r="C25" s="154">
        <v>798</v>
      </c>
      <c r="D25" s="24">
        <f t="shared" si="0"/>
        <v>0.97869674185463662</v>
      </c>
      <c r="E25" s="25">
        <f t="shared" si="1"/>
        <v>-17</v>
      </c>
      <c r="F25" s="154">
        <v>1495</v>
      </c>
      <c r="G25" s="154">
        <v>1500</v>
      </c>
      <c r="H25" s="24">
        <f t="shared" si="2"/>
        <v>0.9966666666666667</v>
      </c>
      <c r="I25" s="25">
        <f t="shared" si="3"/>
        <v>-5</v>
      </c>
      <c r="J25" s="24">
        <f t="shared" si="4"/>
        <v>0.52240802675585285</v>
      </c>
      <c r="K25" s="24">
        <f t="shared" si="5"/>
        <v>0.53200000000000003</v>
      </c>
      <c r="L25" s="23">
        <f t="shared" si="6"/>
        <v>-9.5919732441471783E-3</v>
      </c>
    </row>
    <row r="26" spans="1:12" x14ac:dyDescent="0.4">
      <c r="A26" s="27" t="s">
        <v>211</v>
      </c>
      <c r="B26" s="154">
        <v>623</v>
      </c>
      <c r="C26" s="154">
        <v>0</v>
      </c>
      <c r="D26" s="24" t="e">
        <f t="shared" si="0"/>
        <v>#DIV/0!</v>
      </c>
      <c r="E26" s="25">
        <f t="shared" si="1"/>
        <v>623</v>
      </c>
      <c r="F26" s="154">
        <v>1495</v>
      </c>
      <c r="G26" s="154">
        <v>0</v>
      </c>
      <c r="H26" s="24" t="e">
        <f t="shared" si="2"/>
        <v>#DIV/0!</v>
      </c>
      <c r="I26" s="25">
        <f t="shared" si="3"/>
        <v>1495</v>
      </c>
      <c r="J26" s="24">
        <f t="shared" si="4"/>
        <v>0.41672240802675586</v>
      </c>
      <c r="K26" s="24" t="e">
        <f t="shared" si="5"/>
        <v>#DIV/0!</v>
      </c>
      <c r="L26" s="23" t="e">
        <f t="shared" si="6"/>
        <v>#DIV/0!</v>
      </c>
    </row>
    <row r="27" spans="1:12" x14ac:dyDescent="0.4">
      <c r="A27" s="27" t="s">
        <v>191</v>
      </c>
      <c r="B27" s="158">
        <v>0</v>
      </c>
      <c r="C27" s="158">
        <v>972</v>
      </c>
      <c r="D27" s="24">
        <f t="shared" si="0"/>
        <v>0</v>
      </c>
      <c r="E27" s="25">
        <f t="shared" si="1"/>
        <v>-972</v>
      </c>
      <c r="F27" s="158">
        <v>0</v>
      </c>
      <c r="G27" s="158">
        <v>1495</v>
      </c>
      <c r="H27" s="24">
        <f t="shared" si="2"/>
        <v>0</v>
      </c>
      <c r="I27" s="25">
        <f t="shared" si="3"/>
        <v>-1495</v>
      </c>
      <c r="J27" s="24" t="e">
        <f t="shared" si="4"/>
        <v>#DIV/0!</v>
      </c>
      <c r="K27" s="24">
        <f t="shared" si="5"/>
        <v>0.65016722408026761</v>
      </c>
      <c r="L27" s="23" t="e">
        <f t="shared" si="6"/>
        <v>#DIV/0!</v>
      </c>
    </row>
    <row r="28" spans="1:12" x14ac:dyDescent="0.4">
      <c r="A28" s="27" t="s">
        <v>161</v>
      </c>
      <c r="B28" s="156">
        <v>578</v>
      </c>
      <c r="C28" s="156">
        <v>614</v>
      </c>
      <c r="D28" s="24">
        <f t="shared" si="0"/>
        <v>0.94136807817589574</v>
      </c>
      <c r="E28" s="32">
        <f t="shared" si="1"/>
        <v>-36</v>
      </c>
      <c r="F28" s="156">
        <v>900</v>
      </c>
      <c r="G28" s="156">
        <v>900</v>
      </c>
      <c r="H28" s="31">
        <f t="shared" si="2"/>
        <v>1</v>
      </c>
      <c r="I28" s="32">
        <f t="shared" si="3"/>
        <v>0</v>
      </c>
      <c r="J28" s="31">
        <f t="shared" si="4"/>
        <v>0.64222222222222225</v>
      </c>
      <c r="K28" s="24">
        <f t="shared" si="5"/>
        <v>0.68222222222222217</v>
      </c>
      <c r="L28" s="30">
        <f t="shared" si="6"/>
        <v>-3.9999999999999925E-2</v>
      </c>
    </row>
    <row r="29" spans="1:12" x14ac:dyDescent="0.4">
      <c r="A29" s="33" t="s">
        <v>160</v>
      </c>
      <c r="B29" s="154">
        <v>257</v>
      </c>
      <c r="C29" s="154">
        <v>292</v>
      </c>
      <c r="D29" s="24">
        <f t="shared" si="0"/>
        <v>0.88013698630136983</v>
      </c>
      <c r="E29" s="25">
        <f t="shared" si="1"/>
        <v>-35</v>
      </c>
      <c r="F29" s="154">
        <v>600</v>
      </c>
      <c r="G29" s="154">
        <v>600</v>
      </c>
      <c r="H29" s="24">
        <f t="shared" si="2"/>
        <v>1</v>
      </c>
      <c r="I29" s="25">
        <f t="shared" si="3"/>
        <v>0</v>
      </c>
      <c r="J29" s="24">
        <f t="shared" si="4"/>
        <v>0.42833333333333334</v>
      </c>
      <c r="K29" s="24">
        <f t="shared" si="5"/>
        <v>0.48666666666666669</v>
      </c>
      <c r="L29" s="23">
        <f t="shared" si="6"/>
        <v>-5.8333333333333348E-2</v>
      </c>
    </row>
    <row r="30" spans="1:12" x14ac:dyDescent="0.4">
      <c r="A30" s="27" t="s">
        <v>159</v>
      </c>
      <c r="B30" s="154">
        <v>994</v>
      </c>
      <c r="C30" s="154">
        <v>1081</v>
      </c>
      <c r="D30" s="24">
        <f t="shared" si="0"/>
        <v>0.91951896392229415</v>
      </c>
      <c r="E30" s="25">
        <f t="shared" si="1"/>
        <v>-87</v>
      </c>
      <c r="F30" s="154">
        <v>1500</v>
      </c>
      <c r="G30" s="154">
        <v>1350</v>
      </c>
      <c r="H30" s="24">
        <f t="shared" si="2"/>
        <v>1.1111111111111112</v>
      </c>
      <c r="I30" s="25">
        <f t="shared" si="3"/>
        <v>150</v>
      </c>
      <c r="J30" s="24">
        <f t="shared" si="4"/>
        <v>0.66266666666666663</v>
      </c>
      <c r="K30" s="24">
        <f t="shared" si="5"/>
        <v>0.80074074074074075</v>
      </c>
      <c r="L30" s="23">
        <f t="shared" si="6"/>
        <v>-0.13807407407407413</v>
      </c>
    </row>
    <row r="31" spans="1:12" x14ac:dyDescent="0.4">
      <c r="A31" s="33" t="s">
        <v>158</v>
      </c>
      <c r="B31" s="156">
        <v>611</v>
      </c>
      <c r="C31" s="156">
        <v>1022</v>
      </c>
      <c r="D31" s="24">
        <f t="shared" si="0"/>
        <v>0.59784735812133072</v>
      </c>
      <c r="E31" s="32">
        <f t="shared" si="1"/>
        <v>-411</v>
      </c>
      <c r="F31" s="156">
        <v>1495</v>
      </c>
      <c r="G31" s="156">
        <v>1500</v>
      </c>
      <c r="H31" s="31">
        <f t="shared" si="2"/>
        <v>0.9966666666666667</v>
      </c>
      <c r="I31" s="32">
        <f t="shared" si="3"/>
        <v>-5</v>
      </c>
      <c r="J31" s="31">
        <f t="shared" si="4"/>
        <v>0.40869565217391307</v>
      </c>
      <c r="K31" s="24">
        <f t="shared" si="5"/>
        <v>0.68133333333333335</v>
      </c>
      <c r="L31" s="30">
        <f t="shared" si="6"/>
        <v>-0.27263768115942028</v>
      </c>
    </row>
    <row r="32" spans="1:12" x14ac:dyDescent="0.4">
      <c r="A32" s="33" t="s">
        <v>157</v>
      </c>
      <c r="B32" s="156">
        <v>883</v>
      </c>
      <c r="C32" s="156">
        <v>1007</v>
      </c>
      <c r="D32" s="24">
        <f t="shared" si="0"/>
        <v>0.8768619662363456</v>
      </c>
      <c r="E32" s="32">
        <f t="shared" si="1"/>
        <v>-124</v>
      </c>
      <c r="F32" s="156">
        <v>1495</v>
      </c>
      <c r="G32" s="156">
        <v>1500</v>
      </c>
      <c r="H32" s="31">
        <f t="shared" si="2"/>
        <v>0.9966666666666667</v>
      </c>
      <c r="I32" s="32">
        <f t="shared" si="3"/>
        <v>-5</v>
      </c>
      <c r="J32" s="31">
        <f t="shared" si="4"/>
        <v>0.59063545150501673</v>
      </c>
      <c r="K32" s="24">
        <f t="shared" si="5"/>
        <v>0.67133333333333334</v>
      </c>
      <c r="L32" s="30">
        <f t="shared" si="6"/>
        <v>-8.0697881828316609E-2</v>
      </c>
    </row>
    <row r="33" spans="1:64" x14ac:dyDescent="0.4">
      <c r="A33" s="27" t="s">
        <v>156</v>
      </c>
      <c r="B33" s="154">
        <v>0</v>
      </c>
      <c r="C33" s="154">
        <v>0</v>
      </c>
      <c r="D33" s="24" t="e">
        <f t="shared" si="0"/>
        <v>#DIV/0!</v>
      </c>
      <c r="E33" s="25">
        <f t="shared" si="1"/>
        <v>0</v>
      </c>
      <c r="F33" s="154">
        <v>0</v>
      </c>
      <c r="G33" s="154">
        <v>0</v>
      </c>
      <c r="H33" s="24" t="e">
        <f t="shared" si="2"/>
        <v>#DIV/0!</v>
      </c>
      <c r="I33" s="25">
        <f t="shared" si="3"/>
        <v>0</v>
      </c>
      <c r="J33" s="24" t="e">
        <f t="shared" si="4"/>
        <v>#DIV/0!</v>
      </c>
      <c r="K33" s="31" t="e">
        <f t="shared" si="5"/>
        <v>#DIV/0!</v>
      </c>
      <c r="L33" s="23" t="e">
        <f t="shared" si="6"/>
        <v>#DIV/0!</v>
      </c>
    </row>
    <row r="34" spans="1:64" x14ac:dyDescent="0.4">
      <c r="A34" s="29" t="s">
        <v>155</v>
      </c>
      <c r="B34" s="164">
        <v>742</v>
      </c>
      <c r="C34" s="164">
        <v>758</v>
      </c>
      <c r="D34" s="31">
        <f t="shared" si="0"/>
        <v>0.97889182058047497</v>
      </c>
      <c r="E34" s="51">
        <f t="shared" si="1"/>
        <v>-16</v>
      </c>
      <c r="F34" s="164">
        <v>1495</v>
      </c>
      <c r="G34" s="164">
        <v>1500</v>
      </c>
      <c r="H34" s="48">
        <f t="shared" si="2"/>
        <v>0.9966666666666667</v>
      </c>
      <c r="I34" s="51">
        <f t="shared" si="3"/>
        <v>-5</v>
      </c>
      <c r="J34" s="48">
        <f t="shared" si="4"/>
        <v>0.4963210702341137</v>
      </c>
      <c r="K34" s="24">
        <f t="shared" si="5"/>
        <v>0.5053333333333333</v>
      </c>
      <c r="L34" s="107">
        <f t="shared" si="6"/>
        <v>-9.0122630992195973E-3</v>
      </c>
    </row>
    <row r="35" spans="1:64" x14ac:dyDescent="0.4">
      <c r="A35" s="33" t="s">
        <v>210</v>
      </c>
      <c r="B35" s="156">
        <v>822</v>
      </c>
      <c r="C35" s="156">
        <v>0</v>
      </c>
      <c r="D35" s="31" t="e">
        <f t="shared" si="0"/>
        <v>#DIV/0!</v>
      </c>
      <c r="E35" s="32">
        <f t="shared" si="1"/>
        <v>822</v>
      </c>
      <c r="F35" s="156">
        <v>1495</v>
      </c>
      <c r="G35" s="156">
        <v>0</v>
      </c>
      <c r="H35" s="31" t="e">
        <f t="shared" si="2"/>
        <v>#DIV/0!</v>
      </c>
      <c r="I35" s="32">
        <f t="shared" si="3"/>
        <v>1495</v>
      </c>
      <c r="J35" s="31">
        <f t="shared" si="4"/>
        <v>0.54983277591973245</v>
      </c>
      <c r="K35" s="31" t="e">
        <f t="shared" si="5"/>
        <v>#DIV/0!</v>
      </c>
      <c r="L35" s="30" t="e">
        <f t="shared" si="6"/>
        <v>#DIV/0!</v>
      </c>
    </row>
    <row r="36" spans="1:64" x14ac:dyDescent="0.4">
      <c r="A36" s="33" t="s">
        <v>234</v>
      </c>
      <c r="B36" s="154">
        <v>0</v>
      </c>
      <c r="C36" s="154">
        <v>0</v>
      </c>
      <c r="D36" s="24" t="e">
        <f t="shared" si="0"/>
        <v>#DIV/0!</v>
      </c>
      <c r="E36" s="25">
        <f t="shared" si="1"/>
        <v>0</v>
      </c>
      <c r="F36" s="154">
        <v>0</v>
      </c>
      <c r="G36" s="154">
        <v>0</v>
      </c>
      <c r="H36" s="24" t="e">
        <f t="shared" si="2"/>
        <v>#DIV/0!</v>
      </c>
      <c r="I36" s="25">
        <f t="shared" si="3"/>
        <v>0</v>
      </c>
      <c r="J36" s="24" t="e">
        <f t="shared" si="4"/>
        <v>#DIV/0!</v>
      </c>
      <c r="K36" s="24" t="e">
        <f t="shared" si="5"/>
        <v>#DIV/0!</v>
      </c>
      <c r="L36" s="23" t="e">
        <f t="shared" si="6"/>
        <v>#DIV/0!</v>
      </c>
    </row>
    <row r="37" spans="1:64" x14ac:dyDescent="0.4">
      <c r="A37" s="22" t="s">
        <v>233</v>
      </c>
      <c r="B37" s="179">
        <v>0</v>
      </c>
      <c r="C37" s="179">
        <v>0</v>
      </c>
      <c r="D37" s="20" t="e">
        <f t="shared" si="0"/>
        <v>#DIV/0!</v>
      </c>
      <c r="E37" s="21">
        <f t="shared" si="1"/>
        <v>0</v>
      </c>
      <c r="F37" s="179">
        <v>0</v>
      </c>
      <c r="G37" s="179">
        <v>0</v>
      </c>
      <c r="H37" s="24" t="e">
        <f t="shared" si="2"/>
        <v>#DIV/0!</v>
      </c>
      <c r="I37" s="25">
        <f t="shared" si="3"/>
        <v>0</v>
      </c>
      <c r="J37" s="24" t="e">
        <f t="shared" si="4"/>
        <v>#DIV/0!</v>
      </c>
      <c r="K37" s="24" t="e">
        <f t="shared" si="5"/>
        <v>#DIV/0!</v>
      </c>
      <c r="L37" s="23" t="e">
        <f t="shared" si="6"/>
        <v>#DIV/0!</v>
      </c>
    </row>
    <row r="38" spans="1:64" x14ac:dyDescent="0.4">
      <c r="A38" s="89" t="s">
        <v>90</v>
      </c>
      <c r="B38" s="122">
        <f>SUM(B39:B40)</f>
        <v>1025</v>
      </c>
      <c r="C38" s="122">
        <f>SUM(C39:C40)</f>
        <v>940</v>
      </c>
      <c r="D38" s="57">
        <f t="shared" ref="D38:D62" si="7">+B38/C38</f>
        <v>1.0904255319148937</v>
      </c>
      <c r="E38" s="61">
        <f t="shared" ref="E38:E62" si="8">+B38-C38</f>
        <v>85</v>
      </c>
      <c r="F38" s="122">
        <f>SUM(F39:F40)</f>
        <v>1386</v>
      </c>
      <c r="G38" s="122">
        <f>SUM(G39:G40)</f>
        <v>1326</v>
      </c>
      <c r="H38" s="57">
        <f t="shared" ref="H38:H62" si="9">+F38/G38</f>
        <v>1.0452488687782806</v>
      </c>
      <c r="I38" s="61">
        <f t="shared" ref="I38:I62" si="10">+F38-G38</f>
        <v>60</v>
      </c>
      <c r="J38" s="57">
        <f t="shared" ref="J38:J62" si="11">+B38/F38</f>
        <v>0.73953823953823949</v>
      </c>
      <c r="K38" s="57">
        <f t="shared" ref="K38:K62" si="12">+C38/G38</f>
        <v>0.70889894419306188</v>
      </c>
      <c r="L38" s="60">
        <f t="shared" ref="L38:L62" si="13">+J38-K38</f>
        <v>3.063929534517762E-2</v>
      </c>
    </row>
    <row r="39" spans="1:64" x14ac:dyDescent="0.4">
      <c r="A39" s="26" t="s">
        <v>154</v>
      </c>
      <c r="B39" s="158">
        <v>744</v>
      </c>
      <c r="C39" s="158">
        <v>648</v>
      </c>
      <c r="D39" s="34">
        <f t="shared" si="7"/>
        <v>1.1481481481481481</v>
      </c>
      <c r="E39" s="40">
        <f t="shared" si="8"/>
        <v>96</v>
      </c>
      <c r="F39" s="158">
        <v>996</v>
      </c>
      <c r="G39" s="158">
        <v>936</v>
      </c>
      <c r="H39" s="34">
        <f t="shared" si="9"/>
        <v>1.0641025641025641</v>
      </c>
      <c r="I39" s="40">
        <f t="shared" si="10"/>
        <v>60</v>
      </c>
      <c r="J39" s="34">
        <f t="shared" si="11"/>
        <v>0.74698795180722888</v>
      </c>
      <c r="K39" s="34">
        <f t="shared" si="12"/>
        <v>0.69230769230769229</v>
      </c>
      <c r="L39" s="47">
        <f t="shared" si="13"/>
        <v>5.4680259499536588E-2</v>
      </c>
    </row>
    <row r="40" spans="1:64" x14ac:dyDescent="0.4">
      <c r="A40" s="27" t="s">
        <v>153</v>
      </c>
      <c r="B40" s="154">
        <v>281</v>
      </c>
      <c r="C40" s="154">
        <v>292</v>
      </c>
      <c r="D40" s="24">
        <f t="shared" si="7"/>
        <v>0.96232876712328763</v>
      </c>
      <c r="E40" s="25">
        <f t="shared" si="8"/>
        <v>-11</v>
      </c>
      <c r="F40" s="154">
        <v>390</v>
      </c>
      <c r="G40" s="154">
        <v>390</v>
      </c>
      <c r="H40" s="24">
        <f t="shared" si="9"/>
        <v>1</v>
      </c>
      <c r="I40" s="25">
        <f t="shared" si="10"/>
        <v>0</v>
      </c>
      <c r="J40" s="24">
        <f t="shared" si="11"/>
        <v>0.72051282051282051</v>
      </c>
      <c r="K40" s="24">
        <f t="shared" si="12"/>
        <v>0.74871794871794872</v>
      </c>
      <c r="L40" s="23">
        <f t="shared" si="13"/>
        <v>-2.8205128205128216E-2</v>
      </c>
    </row>
    <row r="41" spans="1:64" s="18" customFormat="1" x14ac:dyDescent="0.4">
      <c r="A41" s="55" t="s">
        <v>96</v>
      </c>
      <c r="B41" s="121">
        <f>SUM(B42:B62)</f>
        <v>66390</v>
      </c>
      <c r="C41" s="121">
        <f>SUM(C42:C62)</f>
        <v>78373</v>
      </c>
      <c r="D41" s="54">
        <f t="shared" si="7"/>
        <v>0.84710295637528232</v>
      </c>
      <c r="E41" s="68">
        <f t="shared" si="8"/>
        <v>-11983</v>
      </c>
      <c r="F41" s="121">
        <f>SUM(F42:F62)</f>
        <v>122563</v>
      </c>
      <c r="G41" s="121">
        <f>SUM(G42:G62)</f>
        <v>125659</v>
      </c>
      <c r="H41" s="54">
        <f t="shared" si="9"/>
        <v>0.97536189210482338</v>
      </c>
      <c r="I41" s="68">
        <f t="shared" si="10"/>
        <v>-3096</v>
      </c>
      <c r="J41" s="54">
        <f t="shared" si="11"/>
        <v>0.5416806050765729</v>
      </c>
      <c r="K41" s="54">
        <f t="shared" si="12"/>
        <v>0.62369587534518023</v>
      </c>
      <c r="L41" s="63">
        <f t="shared" si="13"/>
        <v>-8.2015270268607332E-2</v>
      </c>
    </row>
    <row r="42" spans="1:64" x14ac:dyDescent="0.4">
      <c r="A42" s="27" t="s">
        <v>83</v>
      </c>
      <c r="B42" s="161">
        <v>24710</v>
      </c>
      <c r="C42" s="162">
        <v>29664</v>
      </c>
      <c r="D42" s="28">
        <f t="shared" si="7"/>
        <v>0.83299622437971954</v>
      </c>
      <c r="E42" s="32">
        <f t="shared" si="8"/>
        <v>-4954</v>
      </c>
      <c r="F42" s="161">
        <v>43430</v>
      </c>
      <c r="G42" s="154">
        <v>45001</v>
      </c>
      <c r="H42" s="31">
        <f t="shared" si="9"/>
        <v>0.96508966467411839</v>
      </c>
      <c r="I42" s="37">
        <f t="shared" si="10"/>
        <v>-1571</v>
      </c>
      <c r="J42" s="24">
        <f t="shared" si="11"/>
        <v>0.56896154731752246</v>
      </c>
      <c r="K42" s="24">
        <f t="shared" si="12"/>
        <v>0.6591853514366347</v>
      </c>
      <c r="L42" s="35">
        <f t="shared" si="13"/>
        <v>-9.0223804119112239E-2</v>
      </c>
    </row>
    <row r="43" spans="1:64" x14ac:dyDescent="0.4">
      <c r="A43" s="27" t="s">
        <v>176</v>
      </c>
      <c r="B43" s="155">
        <v>1582</v>
      </c>
      <c r="C43" s="170">
        <v>762</v>
      </c>
      <c r="D43" s="34">
        <f t="shared" si="7"/>
        <v>2.0761154855643045</v>
      </c>
      <c r="E43" s="32">
        <f t="shared" si="8"/>
        <v>820</v>
      </c>
      <c r="F43" s="155">
        <v>2156</v>
      </c>
      <c r="G43" s="169">
        <v>1360</v>
      </c>
      <c r="H43" s="31">
        <f t="shared" si="9"/>
        <v>1.5852941176470587</v>
      </c>
      <c r="I43" s="37">
        <f t="shared" si="10"/>
        <v>796</v>
      </c>
      <c r="J43" s="24">
        <f t="shared" si="11"/>
        <v>0.73376623376623373</v>
      </c>
      <c r="K43" s="24">
        <f t="shared" si="12"/>
        <v>0.56029411764705883</v>
      </c>
      <c r="L43" s="35">
        <f t="shared" si="13"/>
        <v>0.1734721161191749</v>
      </c>
    </row>
    <row r="44" spans="1:64" x14ac:dyDescent="0.4">
      <c r="A44" s="27" t="s">
        <v>151</v>
      </c>
      <c r="B44" s="155">
        <v>2817</v>
      </c>
      <c r="C44" s="169">
        <v>5126</v>
      </c>
      <c r="D44" s="34">
        <f t="shared" si="7"/>
        <v>0.5495513070620367</v>
      </c>
      <c r="E44" s="32">
        <f t="shared" si="8"/>
        <v>-2309</v>
      </c>
      <c r="F44" s="155">
        <v>6103</v>
      </c>
      <c r="G44" s="169">
        <v>7472</v>
      </c>
      <c r="H44" s="39">
        <f t="shared" si="9"/>
        <v>0.81678265524625271</v>
      </c>
      <c r="I44" s="37">
        <f t="shared" si="10"/>
        <v>-1369</v>
      </c>
      <c r="J44" s="24">
        <f t="shared" si="11"/>
        <v>0.46157627396362444</v>
      </c>
      <c r="K44" s="24">
        <f t="shared" si="12"/>
        <v>0.68602783725910066</v>
      </c>
      <c r="L44" s="35">
        <f t="shared" si="13"/>
        <v>-0.22445156329547622</v>
      </c>
    </row>
    <row r="45" spans="1:64" x14ac:dyDescent="0.4">
      <c r="A45" s="33" t="s">
        <v>215</v>
      </c>
      <c r="B45" s="155">
        <v>6763</v>
      </c>
      <c r="C45" s="169">
        <v>8914</v>
      </c>
      <c r="D45" s="36">
        <f t="shared" si="7"/>
        <v>0.75869418891631146</v>
      </c>
      <c r="E45" s="37">
        <f t="shared" si="8"/>
        <v>-2151</v>
      </c>
      <c r="F45" s="155">
        <v>12450</v>
      </c>
      <c r="G45" s="172">
        <v>13780</v>
      </c>
      <c r="H45" s="39">
        <f t="shared" si="9"/>
        <v>0.90348330914368646</v>
      </c>
      <c r="I45" s="42">
        <f t="shared" si="10"/>
        <v>-1330</v>
      </c>
      <c r="J45" s="36">
        <f t="shared" si="11"/>
        <v>0.54321285140562248</v>
      </c>
      <c r="K45" s="36">
        <f t="shared" si="12"/>
        <v>0.64687953555878086</v>
      </c>
      <c r="L45" s="44">
        <f t="shared" si="13"/>
        <v>-0.10366668415315838</v>
      </c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</row>
    <row r="46" spans="1:64" s="43" customFormat="1" x14ac:dyDescent="0.4">
      <c r="A46" s="33" t="s">
        <v>149</v>
      </c>
      <c r="B46" s="155">
        <v>4075</v>
      </c>
      <c r="C46" s="171">
        <v>3243</v>
      </c>
      <c r="D46" s="36">
        <f t="shared" si="7"/>
        <v>1.2565525747764417</v>
      </c>
      <c r="E46" s="37">
        <f t="shared" si="8"/>
        <v>832</v>
      </c>
      <c r="F46" s="155">
        <v>7240</v>
      </c>
      <c r="G46" s="169">
        <v>6940</v>
      </c>
      <c r="H46" s="39">
        <f t="shared" si="9"/>
        <v>1.043227665706052</v>
      </c>
      <c r="I46" s="42">
        <f t="shared" si="10"/>
        <v>300</v>
      </c>
      <c r="J46" s="36">
        <f t="shared" si="11"/>
        <v>0.56284530386740328</v>
      </c>
      <c r="K46" s="45">
        <f t="shared" si="12"/>
        <v>0.46729106628242073</v>
      </c>
      <c r="L46" s="44">
        <f t="shared" si="13"/>
        <v>9.5554237584982549E-2</v>
      </c>
    </row>
    <row r="47" spans="1:64" x14ac:dyDescent="0.4">
      <c r="A47" s="27" t="s">
        <v>81</v>
      </c>
      <c r="B47" s="155">
        <v>9002</v>
      </c>
      <c r="C47" s="169">
        <v>10163</v>
      </c>
      <c r="D47" s="38">
        <f t="shared" si="7"/>
        <v>0.8857620781265374</v>
      </c>
      <c r="E47" s="41">
        <f t="shared" si="8"/>
        <v>-1161</v>
      </c>
      <c r="F47" s="155">
        <v>20620</v>
      </c>
      <c r="G47" s="170">
        <v>19223</v>
      </c>
      <c r="H47" s="36">
        <f t="shared" si="9"/>
        <v>1.0726733600374552</v>
      </c>
      <c r="I47" s="37">
        <f t="shared" si="10"/>
        <v>1397</v>
      </c>
      <c r="J47" s="38">
        <f t="shared" si="11"/>
        <v>0.43656644034917558</v>
      </c>
      <c r="K47" s="36">
        <f t="shared" si="12"/>
        <v>0.52868959059460019</v>
      </c>
      <c r="L47" s="35">
        <f t="shared" si="13"/>
        <v>-9.2123150245424612E-2</v>
      </c>
    </row>
    <row r="48" spans="1:64" x14ac:dyDescent="0.4">
      <c r="A48" s="27" t="s">
        <v>82</v>
      </c>
      <c r="B48" s="160">
        <v>6562</v>
      </c>
      <c r="C48" s="154">
        <v>7328</v>
      </c>
      <c r="D48" s="38">
        <f t="shared" si="7"/>
        <v>0.89546943231441045</v>
      </c>
      <c r="E48" s="42">
        <f t="shared" si="8"/>
        <v>-766</v>
      </c>
      <c r="F48" s="160">
        <v>11226</v>
      </c>
      <c r="G48" s="154">
        <v>10602</v>
      </c>
      <c r="H48" s="36">
        <f t="shared" si="9"/>
        <v>1.0588568194680248</v>
      </c>
      <c r="I48" s="37">
        <f t="shared" si="10"/>
        <v>624</v>
      </c>
      <c r="J48" s="36">
        <f t="shared" si="11"/>
        <v>0.58453589880634238</v>
      </c>
      <c r="K48" s="36">
        <f t="shared" si="12"/>
        <v>0.69119034144501035</v>
      </c>
      <c r="L48" s="35">
        <f t="shared" si="13"/>
        <v>-0.10665444263866797</v>
      </c>
    </row>
    <row r="49" spans="1:12" x14ac:dyDescent="0.4">
      <c r="A49" s="27" t="s">
        <v>80</v>
      </c>
      <c r="B49" s="159">
        <v>1650</v>
      </c>
      <c r="C49" s="154">
        <v>1946</v>
      </c>
      <c r="D49" s="38">
        <f t="shared" si="7"/>
        <v>0.84789311408016443</v>
      </c>
      <c r="E49" s="37">
        <f t="shared" si="8"/>
        <v>-296</v>
      </c>
      <c r="F49" s="159">
        <v>2790</v>
      </c>
      <c r="G49" s="154">
        <v>2790</v>
      </c>
      <c r="H49" s="31">
        <f t="shared" si="9"/>
        <v>1</v>
      </c>
      <c r="I49" s="25">
        <f t="shared" si="10"/>
        <v>0</v>
      </c>
      <c r="J49" s="24">
        <f t="shared" si="11"/>
        <v>0.59139784946236562</v>
      </c>
      <c r="K49" s="36">
        <f t="shared" si="12"/>
        <v>0.69749103942652335</v>
      </c>
      <c r="L49" s="35">
        <f t="shared" si="13"/>
        <v>-0.10609318996415773</v>
      </c>
    </row>
    <row r="50" spans="1:12" x14ac:dyDescent="0.4">
      <c r="A50" s="27" t="s">
        <v>148</v>
      </c>
      <c r="B50" s="155">
        <v>790</v>
      </c>
      <c r="C50" s="158">
        <v>854</v>
      </c>
      <c r="D50" s="34">
        <f t="shared" si="7"/>
        <v>0.92505854800936771</v>
      </c>
      <c r="E50" s="32">
        <f t="shared" si="8"/>
        <v>-64</v>
      </c>
      <c r="F50" s="155">
        <v>1660</v>
      </c>
      <c r="G50" s="169">
        <v>1660</v>
      </c>
      <c r="H50" s="31">
        <f t="shared" si="9"/>
        <v>1</v>
      </c>
      <c r="I50" s="25">
        <f t="shared" si="10"/>
        <v>0</v>
      </c>
      <c r="J50" s="24">
        <f t="shared" si="11"/>
        <v>0.4759036144578313</v>
      </c>
      <c r="K50" s="24">
        <f t="shared" si="12"/>
        <v>0.51445783132530121</v>
      </c>
      <c r="L50" s="23">
        <f t="shared" si="13"/>
        <v>-3.8554216867469904E-2</v>
      </c>
    </row>
    <row r="51" spans="1:12" x14ac:dyDescent="0.4">
      <c r="A51" s="27" t="s">
        <v>79</v>
      </c>
      <c r="B51" s="157">
        <v>1751</v>
      </c>
      <c r="C51" s="154">
        <v>2240</v>
      </c>
      <c r="D51" s="34">
        <f t="shared" si="7"/>
        <v>0.78169642857142863</v>
      </c>
      <c r="E51" s="32">
        <f t="shared" si="8"/>
        <v>-489</v>
      </c>
      <c r="F51" s="157">
        <v>2511</v>
      </c>
      <c r="G51" s="154">
        <v>2790</v>
      </c>
      <c r="H51" s="31">
        <f t="shared" si="9"/>
        <v>0.9</v>
      </c>
      <c r="I51" s="25">
        <f t="shared" si="10"/>
        <v>-279</v>
      </c>
      <c r="J51" s="24">
        <f t="shared" si="11"/>
        <v>0.69733174034249301</v>
      </c>
      <c r="K51" s="24">
        <f t="shared" si="12"/>
        <v>0.80286738351254483</v>
      </c>
      <c r="L51" s="23">
        <f t="shared" si="13"/>
        <v>-0.10553564317005182</v>
      </c>
    </row>
    <row r="52" spans="1:12" x14ac:dyDescent="0.4">
      <c r="A52" s="33" t="s">
        <v>78</v>
      </c>
      <c r="B52" s="155">
        <v>1257</v>
      </c>
      <c r="C52" s="156">
        <v>1496</v>
      </c>
      <c r="D52" s="34">
        <f t="shared" si="7"/>
        <v>0.84024064171122992</v>
      </c>
      <c r="E52" s="32">
        <f t="shared" si="8"/>
        <v>-239</v>
      </c>
      <c r="F52" s="155">
        <v>2789</v>
      </c>
      <c r="G52" s="156">
        <v>2790</v>
      </c>
      <c r="H52" s="31">
        <f t="shared" si="9"/>
        <v>0.99964157706093193</v>
      </c>
      <c r="I52" s="25">
        <f t="shared" si="10"/>
        <v>-1</v>
      </c>
      <c r="J52" s="24">
        <f t="shared" si="11"/>
        <v>0.4506991753316601</v>
      </c>
      <c r="K52" s="31">
        <f t="shared" si="12"/>
        <v>0.53620071684587811</v>
      </c>
      <c r="L52" s="30">
        <f t="shared" si="13"/>
        <v>-8.5501541514218016E-2</v>
      </c>
    </row>
    <row r="53" spans="1:12" x14ac:dyDescent="0.4">
      <c r="A53" s="27" t="s">
        <v>95</v>
      </c>
      <c r="B53" s="155">
        <v>0</v>
      </c>
      <c r="C53" s="154">
        <v>808</v>
      </c>
      <c r="D53" s="34">
        <f t="shared" si="7"/>
        <v>0</v>
      </c>
      <c r="E53" s="25">
        <f t="shared" si="8"/>
        <v>-808</v>
      </c>
      <c r="F53" s="155">
        <v>0</v>
      </c>
      <c r="G53" s="154">
        <v>1660</v>
      </c>
      <c r="H53" s="31">
        <f t="shared" si="9"/>
        <v>0</v>
      </c>
      <c r="I53" s="25">
        <f t="shared" si="10"/>
        <v>-1660</v>
      </c>
      <c r="J53" s="24" t="e">
        <f t="shared" si="11"/>
        <v>#DIV/0!</v>
      </c>
      <c r="K53" s="24">
        <f t="shared" si="12"/>
        <v>0.48674698795180721</v>
      </c>
      <c r="L53" s="23" t="e">
        <f t="shared" si="13"/>
        <v>#DIV/0!</v>
      </c>
    </row>
    <row r="54" spans="1:12" x14ac:dyDescent="0.4">
      <c r="A54" s="27" t="s">
        <v>94</v>
      </c>
      <c r="B54" s="155">
        <v>1042</v>
      </c>
      <c r="C54" s="154">
        <v>1332</v>
      </c>
      <c r="D54" s="34">
        <f t="shared" si="7"/>
        <v>0.78228228228228225</v>
      </c>
      <c r="E54" s="25">
        <f t="shared" si="8"/>
        <v>-290</v>
      </c>
      <c r="F54" s="155">
        <v>2788</v>
      </c>
      <c r="G54" s="154">
        <v>2784</v>
      </c>
      <c r="H54" s="24">
        <f t="shared" si="9"/>
        <v>1.0014367816091954</v>
      </c>
      <c r="I54" s="25">
        <f t="shared" si="10"/>
        <v>4</v>
      </c>
      <c r="J54" s="24">
        <f t="shared" si="11"/>
        <v>0.37374461979913914</v>
      </c>
      <c r="K54" s="24">
        <f t="shared" si="12"/>
        <v>0.47844827586206895</v>
      </c>
      <c r="L54" s="23">
        <f t="shared" si="13"/>
        <v>-0.10470365606292981</v>
      </c>
    </row>
    <row r="55" spans="1:12" x14ac:dyDescent="0.4">
      <c r="A55" s="27" t="s">
        <v>75</v>
      </c>
      <c r="B55" s="155">
        <v>2543</v>
      </c>
      <c r="C55" s="154">
        <v>2379</v>
      </c>
      <c r="D55" s="34">
        <f t="shared" si="7"/>
        <v>1.0689365279529215</v>
      </c>
      <c r="E55" s="25">
        <f t="shared" si="8"/>
        <v>164</v>
      </c>
      <c r="F55" s="155">
        <v>3780</v>
      </c>
      <c r="G55" s="154">
        <v>3880</v>
      </c>
      <c r="H55" s="24">
        <f t="shared" si="9"/>
        <v>0.97422680412371132</v>
      </c>
      <c r="I55" s="25">
        <f t="shared" si="10"/>
        <v>-100</v>
      </c>
      <c r="J55" s="24">
        <f t="shared" si="11"/>
        <v>0.67275132275132277</v>
      </c>
      <c r="K55" s="24">
        <f t="shared" si="12"/>
        <v>0.61314432989690726</v>
      </c>
      <c r="L55" s="23">
        <f t="shared" si="13"/>
        <v>5.9606992854415508E-2</v>
      </c>
    </row>
    <row r="56" spans="1:12" x14ac:dyDescent="0.4">
      <c r="A56" s="27" t="s">
        <v>77</v>
      </c>
      <c r="B56" s="155">
        <v>837</v>
      </c>
      <c r="C56" s="154">
        <v>940</v>
      </c>
      <c r="D56" s="34">
        <f t="shared" si="7"/>
        <v>0.8904255319148936</v>
      </c>
      <c r="E56" s="25">
        <f t="shared" si="8"/>
        <v>-103</v>
      </c>
      <c r="F56" s="155">
        <v>1360</v>
      </c>
      <c r="G56" s="154">
        <v>1267</v>
      </c>
      <c r="H56" s="24">
        <f t="shared" si="9"/>
        <v>1.0734017363851618</v>
      </c>
      <c r="I56" s="25">
        <f t="shared" si="10"/>
        <v>93</v>
      </c>
      <c r="J56" s="24">
        <f t="shared" si="11"/>
        <v>0.61544117647058827</v>
      </c>
      <c r="K56" s="24">
        <f t="shared" si="12"/>
        <v>0.74191002367797942</v>
      </c>
      <c r="L56" s="23">
        <f t="shared" si="13"/>
        <v>-0.12646884720739116</v>
      </c>
    </row>
    <row r="57" spans="1:12" x14ac:dyDescent="0.4">
      <c r="A57" s="27" t="s">
        <v>76</v>
      </c>
      <c r="B57" s="155">
        <v>1009</v>
      </c>
      <c r="C57" s="154">
        <v>1178</v>
      </c>
      <c r="D57" s="34">
        <f t="shared" si="7"/>
        <v>0.85653650254668934</v>
      </c>
      <c r="E57" s="25">
        <f t="shared" si="8"/>
        <v>-169</v>
      </c>
      <c r="F57" s="155">
        <v>1660</v>
      </c>
      <c r="G57" s="154">
        <v>1660</v>
      </c>
      <c r="H57" s="24">
        <f t="shared" si="9"/>
        <v>1</v>
      </c>
      <c r="I57" s="25">
        <f t="shared" si="10"/>
        <v>0</v>
      </c>
      <c r="J57" s="24">
        <f t="shared" si="11"/>
        <v>0.60783132530120487</v>
      </c>
      <c r="K57" s="24">
        <f t="shared" si="12"/>
        <v>0.7096385542168675</v>
      </c>
      <c r="L57" s="23">
        <f t="shared" si="13"/>
        <v>-0.10180722891566263</v>
      </c>
    </row>
    <row r="58" spans="1:12" x14ac:dyDescent="0.4">
      <c r="A58" s="27" t="s">
        <v>146</v>
      </c>
      <c r="B58" s="155">
        <v>0</v>
      </c>
      <c r="C58" s="154">
        <v>0</v>
      </c>
      <c r="D58" s="34" t="e">
        <f t="shared" si="7"/>
        <v>#DIV/0!</v>
      </c>
      <c r="E58" s="25">
        <f t="shared" si="8"/>
        <v>0</v>
      </c>
      <c r="F58" s="155">
        <v>0</v>
      </c>
      <c r="G58" s="154">
        <v>0</v>
      </c>
      <c r="H58" s="24" t="e">
        <f t="shared" si="9"/>
        <v>#DIV/0!</v>
      </c>
      <c r="I58" s="25">
        <f t="shared" si="10"/>
        <v>0</v>
      </c>
      <c r="J58" s="24" t="e">
        <f t="shared" si="11"/>
        <v>#DIV/0!</v>
      </c>
      <c r="K58" s="24" t="e">
        <f t="shared" si="12"/>
        <v>#DIV/0!</v>
      </c>
      <c r="L58" s="23" t="e">
        <f t="shared" si="13"/>
        <v>#DIV/0!</v>
      </c>
    </row>
    <row r="59" spans="1:12" x14ac:dyDescent="0.4">
      <c r="A59" s="27" t="s">
        <v>145</v>
      </c>
      <c r="B59" s="155">
        <v>0</v>
      </c>
      <c r="C59" s="154">
        <v>0</v>
      </c>
      <c r="D59" s="34" t="e">
        <f t="shared" si="7"/>
        <v>#DIV/0!</v>
      </c>
      <c r="E59" s="25">
        <f t="shared" si="8"/>
        <v>0</v>
      </c>
      <c r="F59" s="155">
        <v>0</v>
      </c>
      <c r="G59" s="154">
        <v>0</v>
      </c>
      <c r="H59" s="24" t="e">
        <f t="shared" si="9"/>
        <v>#DIV/0!</v>
      </c>
      <c r="I59" s="25">
        <f t="shared" si="10"/>
        <v>0</v>
      </c>
      <c r="J59" s="24" t="e">
        <f t="shared" si="11"/>
        <v>#DIV/0!</v>
      </c>
      <c r="K59" s="24" t="e">
        <f t="shared" si="12"/>
        <v>#DIV/0!</v>
      </c>
      <c r="L59" s="23" t="e">
        <f t="shared" si="13"/>
        <v>#DIV/0!</v>
      </c>
    </row>
    <row r="60" spans="1:12" x14ac:dyDescent="0.4">
      <c r="A60" s="27" t="s">
        <v>144</v>
      </c>
      <c r="B60" s="155">
        <v>0</v>
      </c>
      <c r="C60" s="154">
        <v>0</v>
      </c>
      <c r="D60" s="34" t="e">
        <f t="shared" si="7"/>
        <v>#DIV/0!</v>
      </c>
      <c r="E60" s="25">
        <f t="shared" si="8"/>
        <v>0</v>
      </c>
      <c r="F60" s="155">
        <v>0</v>
      </c>
      <c r="G60" s="154">
        <v>0</v>
      </c>
      <c r="H60" s="24" t="e">
        <f t="shared" si="9"/>
        <v>#DIV/0!</v>
      </c>
      <c r="I60" s="25">
        <f t="shared" si="10"/>
        <v>0</v>
      </c>
      <c r="J60" s="24" t="e">
        <f t="shared" si="11"/>
        <v>#DIV/0!</v>
      </c>
      <c r="K60" s="24" t="e">
        <f t="shared" si="12"/>
        <v>#DIV/0!</v>
      </c>
      <c r="L60" s="23" t="e">
        <f t="shared" si="13"/>
        <v>#DIV/0!</v>
      </c>
    </row>
    <row r="61" spans="1:12" x14ac:dyDescent="0.4">
      <c r="A61" s="27" t="s">
        <v>143</v>
      </c>
      <c r="B61" s="157">
        <v>0</v>
      </c>
      <c r="C61" s="154">
        <v>0</v>
      </c>
      <c r="D61" s="34" t="e">
        <f t="shared" si="7"/>
        <v>#DIV/0!</v>
      </c>
      <c r="E61" s="25">
        <f t="shared" si="8"/>
        <v>0</v>
      </c>
      <c r="F61" s="157">
        <v>0</v>
      </c>
      <c r="G61" s="154">
        <v>0</v>
      </c>
      <c r="H61" s="24" t="e">
        <f t="shared" si="9"/>
        <v>#DIV/0!</v>
      </c>
      <c r="I61" s="25">
        <f t="shared" si="10"/>
        <v>0</v>
      </c>
      <c r="J61" s="24" t="e">
        <f t="shared" si="11"/>
        <v>#DIV/0!</v>
      </c>
      <c r="K61" s="24" t="e">
        <f t="shared" si="12"/>
        <v>#DIV/0!</v>
      </c>
      <c r="L61" s="23" t="e">
        <f t="shared" si="13"/>
        <v>#DIV/0!</v>
      </c>
    </row>
    <row r="62" spans="1:12" x14ac:dyDescent="0.4">
      <c r="A62" s="22" t="s">
        <v>142</v>
      </c>
      <c r="B62" s="152">
        <v>0</v>
      </c>
      <c r="C62" s="179">
        <v>0</v>
      </c>
      <c r="D62" s="215" t="e">
        <f t="shared" si="7"/>
        <v>#DIV/0!</v>
      </c>
      <c r="E62" s="21">
        <f t="shared" si="8"/>
        <v>0</v>
      </c>
      <c r="F62" s="152">
        <v>0</v>
      </c>
      <c r="G62" s="179">
        <v>0</v>
      </c>
      <c r="H62" s="20" t="e">
        <f t="shared" si="9"/>
        <v>#DIV/0!</v>
      </c>
      <c r="I62" s="21">
        <f t="shared" si="10"/>
        <v>0</v>
      </c>
      <c r="J62" s="20" t="e">
        <f t="shared" si="11"/>
        <v>#DIV/0!</v>
      </c>
      <c r="K62" s="20" t="e">
        <f t="shared" si="12"/>
        <v>#DIV/0!</v>
      </c>
      <c r="L62" s="214" t="e">
        <f t="shared" si="13"/>
        <v>#DIV/0!</v>
      </c>
    </row>
    <row r="63" spans="1:12" x14ac:dyDescent="0.4">
      <c r="A63" s="55" t="s">
        <v>93</v>
      </c>
      <c r="B63" s="120"/>
      <c r="C63" s="120"/>
      <c r="D63" s="118"/>
      <c r="E63" s="119"/>
      <c r="F63" s="120"/>
      <c r="G63" s="120"/>
      <c r="H63" s="118"/>
      <c r="I63" s="119"/>
      <c r="J63" s="118"/>
      <c r="K63" s="118"/>
      <c r="L63" s="117"/>
    </row>
    <row r="64" spans="1:12" x14ac:dyDescent="0.4">
      <c r="A64" s="99" t="s">
        <v>209</v>
      </c>
      <c r="B64" s="168"/>
      <c r="C64" s="167"/>
      <c r="D64" s="116"/>
      <c r="E64" s="115"/>
      <c r="F64" s="168"/>
      <c r="G64" s="167"/>
      <c r="H64" s="116"/>
      <c r="I64" s="115"/>
      <c r="J64" s="114"/>
      <c r="K64" s="114"/>
      <c r="L64" s="113"/>
    </row>
    <row r="65" spans="1:12" x14ac:dyDescent="0.4">
      <c r="A65" s="22" t="s">
        <v>208</v>
      </c>
      <c r="B65" s="166"/>
      <c r="C65" s="165"/>
      <c r="D65" s="112"/>
      <c r="E65" s="111"/>
      <c r="F65" s="166"/>
      <c r="G65" s="165"/>
      <c r="H65" s="112"/>
      <c r="I65" s="111"/>
      <c r="J65" s="110"/>
      <c r="K65" s="110"/>
      <c r="L65" s="109"/>
    </row>
    <row r="66" spans="1:12" x14ac:dyDescent="0.4">
      <c r="C66" s="16"/>
      <c r="E66" s="17"/>
      <c r="G66" s="16"/>
      <c r="I66" s="17"/>
      <c r="K66" s="16"/>
    </row>
    <row r="67" spans="1:12" x14ac:dyDescent="0.4">
      <c r="C67" s="16"/>
      <c r="E67" s="17"/>
      <c r="G67" s="16"/>
      <c r="I67" s="17"/>
      <c r="K67" s="16"/>
    </row>
    <row r="68" spans="1:12" x14ac:dyDescent="0.4">
      <c r="C68" s="16"/>
      <c r="E68" s="17"/>
      <c r="G68" s="16"/>
      <c r="I68" s="17"/>
      <c r="K68" s="16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9'!A1" display="'h19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2008年1月上旬航空旅客輸送実績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64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9" bestFit="1" customWidth="1"/>
    <col min="2" max="3" width="11.25" style="50" customWidth="1"/>
    <col min="4" max="5" width="11.25" style="19" customWidth="1"/>
    <col min="6" max="7" width="11.25" style="50" customWidth="1"/>
    <col min="8" max="9" width="11.25" style="19" customWidth="1"/>
    <col min="10" max="11" width="11.25" style="50" customWidth="1"/>
    <col min="12" max="12" width="11.25" style="19" customWidth="1"/>
    <col min="13" max="13" width="9" style="19" bestFit="1" customWidth="1"/>
    <col min="14" max="14" width="6.5" style="19" bestFit="1" customWidth="1"/>
    <col min="15" max="16384" width="15.75" style="19"/>
  </cols>
  <sheetData>
    <row r="1" spans="1:46" s="1" customFormat="1" ht="17.25" customHeight="1" x14ac:dyDescent="0.4">
      <c r="A1" s="266" t="str">
        <f>'h19'!A1</f>
        <v>平成19年度</v>
      </c>
      <c r="B1" s="267"/>
      <c r="C1" s="267"/>
      <c r="D1" s="267"/>
      <c r="E1" s="268" t="str">
        <f ca="1">RIGHT(CELL("filename",$A$1),LEN(CELL("filename",$A$1))-FIND("]",CELL("filename",$A$1)))</f>
        <v>４月(中旬)</v>
      </c>
      <c r="F1" s="269" t="s">
        <v>70</v>
      </c>
      <c r="G1" s="270"/>
      <c r="H1" s="270"/>
      <c r="I1" s="271"/>
      <c r="J1" s="270"/>
      <c r="K1" s="270"/>
      <c r="L1" s="271"/>
      <c r="M1" s="258"/>
      <c r="N1" s="258"/>
      <c r="O1" s="258"/>
      <c r="P1" s="258"/>
      <c r="Q1" s="258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</row>
    <row r="2" spans="1:46" x14ac:dyDescent="0.4">
      <c r="A2" s="240"/>
      <c r="B2" s="260" t="s">
        <v>89</v>
      </c>
      <c r="C2" s="261"/>
      <c r="D2" s="261"/>
      <c r="E2" s="262"/>
      <c r="F2" s="260" t="s">
        <v>175</v>
      </c>
      <c r="G2" s="261"/>
      <c r="H2" s="261"/>
      <c r="I2" s="262"/>
      <c r="J2" s="260" t="s">
        <v>174</v>
      </c>
      <c r="K2" s="261"/>
      <c r="L2" s="262"/>
    </row>
    <row r="3" spans="1:46" x14ac:dyDescent="0.4">
      <c r="A3" s="232"/>
      <c r="B3" s="235"/>
      <c r="C3" s="236"/>
      <c r="D3" s="236"/>
      <c r="E3" s="237"/>
      <c r="F3" s="235"/>
      <c r="G3" s="236"/>
      <c r="H3" s="236"/>
      <c r="I3" s="237"/>
      <c r="J3" s="235"/>
      <c r="K3" s="236"/>
      <c r="L3" s="237"/>
    </row>
    <row r="4" spans="1:46" x14ac:dyDescent="0.4">
      <c r="A4" s="232"/>
      <c r="B4" s="241" t="s">
        <v>100</v>
      </c>
      <c r="C4" s="241" t="s">
        <v>183</v>
      </c>
      <c r="D4" s="232" t="s">
        <v>88</v>
      </c>
      <c r="E4" s="232"/>
      <c r="F4" s="238" t="s">
        <v>100</v>
      </c>
      <c r="G4" s="238" t="s">
        <v>183</v>
      </c>
      <c r="H4" s="232" t="s">
        <v>88</v>
      </c>
      <c r="I4" s="232"/>
      <c r="J4" s="238" t="s">
        <v>100</v>
      </c>
      <c r="K4" s="238" t="s">
        <v>183</v>
      </c>
      <c r="L4" s="239" t="s">
        <v>86</v>
      </c>
    </row>
    <row r="5" spans="1:46" s="53" customFormat="1" x14ac:dyDescent="0.4">
      <c r="A5" s="232"/>
      <c r="B5" s="241"/>
      <c r="C5" s="241"/>
      <c r="D5" s="108" t="s">
        <v>87</v>
      </c>
      <c r="E5" s="108" t="s">
        <v>86</v>
      </c>
      <c r="F5" s="238"/>
      <c r="G5" s="238"/>
      <c r="H5" s="108" t="s">
        <v>87</v>
      </c>
      <c r="I5" s="108" t="s">
        <v>86</v>
      </c>
      <c r="J5" s="238"/>
      <c r="K5" s="238"/>
      <c r="L5" s="240"/>
    </row>
    <row r="6" spans="1:46" s="46" customFormat="1" x14ac:dyDescent="0.4">
      <c r="A6" s="200" t="s">
        <v>178</v>
      </c>
      <c r="B6" s="100">
        <v>164268</v>
      </c>
      <c r="C6" s="100">
        <v>162926</v>
      </c>
      <c r="D6" s="64">
        <v>1.0082368682714853</v>
      </c>
      <c r="E6" s="65">
        <v>1342</v>
      </c>
      <c r="F6" s="100">
        <v>235489</v>
      </c>
      <c r="G6" s="100">
        <v>233647</v>
      </c>
      <c r="H6" s="64">
        <v>1.0078836877854198</v>
      </c>
      <c r="I6" s="65">
        <v>1842</v>
      </c>
      <c r="J6" s="64">
        <v>0.69756124489891247</v>
      </c>
      <c r="K6" s="64">
        <v>0.69731689257726404</v>
      </c>
      <c r="L6" s="78">
        <v>2.4435232164843335E-4</v>
      </c>
    </row>
    <row r="7" spans="1:46" s="46" customFormat="1" x14ac:dyDescent="0.4">
      <c r="A7" s="200" t="s">
        <v>85</v>
      </c>
      <c r="B7" s="100">
        <v>81298</v>
      </c>
      <c r="C7" s="100">
        <v>80406</v>
      </c>
      <c r="D7" s="64">
        <v>1.0110936994751636</v>
      </c>
      <c r="E7" s="65">
        <v>892</v>
      </c>
      <c r="F7" s="100">
        <v>112741</v>
      </c>
      <c r="G7" s="100">
        <v>116550</v>
      </c>
      <c r="H7" s="64">
        <v>0.96731874731874734</v>
      </c>
      <c r="I7" s="65">
        <v>-3809</v>
      </c>
      <c r="J7" s="64">
        <v>0.72110412361075382</v>
      </c>
      <c r="K7" s="64">
        <v>0.6898841698841699</v>
      </c>
      <c r="L7" s="78">
        <v>3.1219953726583927E-2</v>
      </c>
    </row>
    <row r="8" spans="1:46" x14ac:dyDescent="0.4">
      <c r="A8" s="108" t="s">
        <v>92</v>
      </c>
      <c r="B8" s="106">
        <v>66098</v>
      </c>
      <c r="C8" s="106">
        <v>64545</v>
      </c>
      <c r="D8" s="76">
        <v>1.0240607328220621</v>
      </c>
      <c r="E8" s="62">
        <v>1553</v>
      </c>
      <c r="F8" s="106">
        <v>92550</v>
      </c>
      <c r="G8" s="106">
        <v>96328</v>
      </c>
      <c r="H8" s="76">
        <v>0.96077983556183044</v>
      </c>
      <c r="I8" s="62">
        <v>-3778</v>
      </c>
      <c r="J8" s="76">
        <v>0.71418692598595357</v>
      </c>
      <c r="K8" s="76">
        <v>0.67005439747529272</v>
      </c>
      <c r="L8" s="75">
        <v>4.4132528510660851E-2</v>
      </c>
    </row>
    <row r="9" spans="1:46" x14ac:dyDescent="0.4">
      <c r="A9" s="204" t="s">
        <v>83</v>
      </c>
      <c r="B9" s="163">
        <v>35079</v>
      </c>
      <c r="C9" s="163">
        <v>35841</v>
      </c>
      <c r="D9" s="70">
        <v>0.97873943249351303</v>
      </c>
      <c r="E9" s="71">
        <v>-762</v>
      </c>
      <c r="F9" s="163">
        <v>49458</v>
      </c>
      <c r="G9" s="163">
        <v>51364</v>
      </c>
      <c r="H9" s="70">
        <v>0.962892298107624</v>
      </c>
      <c r="I9" s="71">
        <v>-1906</v>
      </c>
      <c r="J9" s="70">
        <v>0.709268470217154</v>
      </c>
      <c r="K9" s="70">
        <v>0.69778444046413834</v>
      </c>
      <c r="L9" s="69">
        <v>1.1484029753015657E-2</v>
      </c>
    </row>
    <row r="10" spans="1:46" x14ac:dyDescent="0.4">
      <c r="A10" s="202" t="s">
        <v>84</v>
      </c>
      <c r="B10" s="163">
        <v>4755</v>
      </c>
      <c r="C10" s="163">
        <v>4397</v>
      </c>
      <c r="D10" s="72">
        <v>1.0814191494200591</v>
      </c>
      <c r="E10" s="59">
        <v>358</v>
      </c>
      <c r="F10" s="163">
        <v>5000</v>
      </c>
      <c r="G10" s="163">
        <v>4532</v>
      </c>
      <c r="H10" s="72">
        <v>1.1032656663724625</v>
      </c>
      <c r="I10" s="59">
        <v>468</v>
      </c>
      <c r="J10" s="72">
        <v>0.95099999999999996</v>
      </c>
      <c r="K10" s="72">
        <v>0.97021182700794351</v>
      </c>
      <c r="L10" s="77">
        <v>-1.9211827007943549E-2</v>
      </c>
    </row>
    <row r="11" spans="1:46" x14ac:dyDescent="0.4">
      <c r="A11" s="202" t="s">
        <v>172</v>
      </c>
      <c r="B11" s="163">
        <v>5345</v>
      </c>
      <c r="C11" s="163">
        <v>3717</v>
      </c>
      <c r="D11" s="72">
        <v>1.4379876244283023</v>
      </c>
      <c r="E11" s="59">
        <v>1628</v>
      </c>
      <c r="F11" s="163">
        <v>9060</v>
      </c>
      <c r="G11" s="163">
        <v>5220</v>
      </c>
      <c r="H11" s="72">
        <v>1.735632183908046</v>
      </c>
      <c r="I11" s="59">
        <v>3840</v>
      </c>
      <c r="J11" s="72">
        <v>0.58995584988962468</v>
      </c>
      <c r="K11" s="72">
        <v>0.71206896551724141</v>
      </c>
      <c r="L11" s="77">
        <v>-0.12211311562761673</v>
      </c>
    </row>
    <row r="12" spans="1:46" x14ac:dyDescent="0.4">
      <c r="A12" s="202" t="s">
        <v>81</v>
      </c>
      <c r="B12" s="163">
        <v>6709</v>
      </c>
      <c r="C12" s="163">
        <v>5943</v>
      </c>
      <c r="D12" s="72">
        <v>1.1288911324247013</v>
      </c>
      <c r="E12" s="59">
        <v>766</v>
      </c>
      <c r="F12" s="163">
        <v>8033</v>
      </c>
      <c r="G12" s="163">
        <v>9320</v>
      </c>
      <c r="H12" s="72">
        <v>0.86190987124463514</v>
      </c>
      <c r="I12" s="59">
        <v>-1287</v>
      </c>
      <c r="J12" s="72">
        <v>0.83517988298269641</v>
      </c>
      <c r="K12" s="72">
        <v>0.63766094420600861</v>
      </c>
      <c r="L12" s="77">
        <v>0.1975189387766878</v>
      </c>
    </row>
    <row r="13" spans="1:46" x14ac:dyDescent="0.4">
      <c r="A13" s="202" t="s">
        <v>82</v>
      </c>
      <c r="B13" s="163">
        <v>6871</v>
      </c>
      <c r="C13" s="163">
        <v>5886</v>
      </c>
      <c r="D13" s="72">
        <v>1.1673462453278967</v>
      </c>
      <c r="E13" s="59">
        <v>985</v>
      </c>
      <c r="F13" s="163">
        <v>10920</v>
      </c>
      <c r="G13" s="163">
        <v>10920</v>
      </c>
      <c r="H13" s="72">
        <v>1</v>
      </c>
      <c r="I13" s="59">
        <v>0</v>
      </c>
      <c r="J13" s="72">
        <v>0.6292124542124542</v>
      </c>
      <c r="K13" s="72">
        <v>0.53901098901098898</v>
      </c>
      <c r="L13" s="77">
        <v>9.0201465201465214E-2</v>
      </c>
    </row>
    <row r="14" spans="1:46" x14ac:dyDescent="0.4">
      <c r="A14" s="202" t="s">
        <v>171</v>
      </c>
      <c r="B14" s="163">
        <v>3046</v>
      </c>
      <c r="C14" s="163">
        <v>2767</v>
      </c>
      <c r="D14" s="72">
        <v>1.1008312251535959</v>
      </c>
      <c r="E14" s="59">
        <v>279</v>
      </c>
      <c r="F14" s="163">
        <v>5133</v>
      </c>
      <c r="G14" s="163">
        <v>4030</v>
      </c>
      <c r="H14" s="72">
        <v>1.273697270471464</v>
      </c>
      <c r="I14" s="59">
        <v>1103</v>
      </c>
      <c r="J14" s="72">
        <v>0.59341515682836543</v>
      </c>
      <c r="K14" s="72">
        <v>0.68660049627791564</v>
      </c>
      <c r="L14" s="77">
        <v>-9.3185339449550209E-2</v>
      </c>
    </row>
    <row r="15" spans="1:46" x14ac:dyDescent="0.4">
      <c r="A15" s="205" t="s">
        <v>182</v>
      </c>
      <c r="B15" s="163">
        <v>0</v>
      </c>
      <c r="C15" s="163">
        <v>0</v>
      </c>
      <c r="D15" s="72" t="e">
        <v>#DIV/0!</v>
      </c>
      <c r="E15" s="73">
        <v>0</v>
      </c>
      <c r="F15" s="163">
        <v>0</v>
      </c>
      <c r="G15" s="163">
        <v>0</v>
      </c>
      <c r="H15" s="70" t="e">
        <v>#DIV/0!</v>
      </c>
      <c r="I15" s="71">
        <v>0</v>
      </c>
      <c r="J15" s="72" t="e">
        <v>#DIV/0!</v>
      </c>
      <c r="K15" s="72" t="e">
        <v>#DIV/0!</v>
      </c>
      <c r="L15" s="143" t="e">
        <v>#DIV/0!</v>
      </c>
    </row>
    <row r="16" spans="1:46" x14ac:dyDescent="0.4">
      <c r="A16" s="27" t="s">
        <v>180</v>
      </c>
      <c r="B16" s="163">
        <v>4293</v>
      </c>
      <c r="C16" s="163">
        <v>5425</v>
      </c>
      <c r="D16" s="72">
        <v>0.79133640552995388</v>
      </c>
      <c r="E16" s="73">
        <v>-1132</v>
      </c>
      <c r="F16" s="163">
        <v>4946</v>
      </c>
      <c r="G16" s="163">
        <v>8332</v>
      </c>
      <c r="H16" s="70">
        <v>0.59361497839654342</v>
      </c>
      <c r="I16" s="71">
        <v>-3386</v>
      </c>
      <c r="J16" s="74">
        <v>0.86797412050141531</v>
      </c>
      <c r="K16" s="74">
        <v>0.65110417666826692</v>
      </c>
      <c r="L16" s="66">
        <v>0.21686994383314839</v>
      </c>
    </row>
    <row r="17" spans="1:12" x14ac:dyDescent="0.4">
      <c r="A17" s="87" t="s">
        <v>181</v>
      </c>
      <c r="B17" s="163">
        <v>0</v>
      </c>
      <c r="C17" s="163">
        <v>569</v>
      </c>
      <c r="D17" s="72">
        <v>0</v>
      </c>
      <c r="E17" s="73">
        <v>-569</v>
      </c>
      <c r="F17" s="163">
        <v>0</v>
      </c>
      <c r="G17" s="163">
        <v>2610</v>
      </c>
      <c r="H17" s="70">
        <v>0</v>
      </c>
      <c r="I17" s="71">
        <v>-2610</v>
      </c>
      <c r="J17" s="83" t="e">
        <v>#DIV/0!</v>
      </c>
      <c r="K17" s="83">
        <v>0.21800766283524906</v>
      </c>
      <c r="L17" s="82" t="e">
        <v>#DIV/0!</v>
      </c>
    </row>
    <row r="18" spans="1:12" x14ac:dyDescent="0.4">
      <c r="A18" s="108" t="s">
        <v>91</v>
      </c>
      <c r="B18" s="106">
        <v>14674</v>
      </c>
      <c r="C18" s="106">
        <v>15327</v>
      </c>
      <c r="D18" s="76">
        <v>0.95739544594506432</v>
      </c>
      <c r="E18" s="62">
        <v>-653</v>
      </c>
      <c r="F18" s="106">
        <v>19450</v>
      </c>
      <c r="G18" s="106">
        <v>19442</v>
      </c>
      <c r="H18" s="76">
        <v>1.0004114803003805</v>
      </c>
      <c r="I18" s="62">
        <v>8</v>
      </c>
      <c r="J18" s="76">
        <v>0.75444730077120825</v>
      </c>
      <c r="K18" s="76">
        <v>0.78834482049171895</v>
      </c>
      <c r="L18" s="75">
        <v>-3.3897519720510694E-2</v>
      </c>
    </row>
    <row r="19" spans="1:12" x14ac:dyDescent="0.4">
      <c r="A19" s="204" t="s">
        <v>168</v>
      </c>
      <c r="B19" s="163">
        <v>740</v>
      </c>
      <c r="C19" s="163">
        <v>929</v>
      </c>
      <c r="D19" s="70">
        <v>0.79655543595263723</v>
      </c>
      <c r="E19" s="71">
        <v>-189</v>
      </c>
      <c r="F19" s="163">
        <v>1500</v>
      </c>
      <c r="G19" s="158">
        <v>1500</v>
      </c>
      <c r="H19" s="70">
        <v>1</v>
      </c>
      <c r="I19" s="71">
        <v>0</v>
      </c>
      <c r="J19" s="70">
        <v>0.49333333333333335</v>
      </c>
      <c r="K19" s="70">
        <v>0.61933333333333329</v>
      </c>
      <c r="L19" s="69">
        <v>-0.12599999999999995</v>
      </c>
    </row>
    <row r="20" spans="1:12" x14ac:dyDescent="0.4">
      <c r="A20" s="202" t="s">
        <v>150</v>
      </c>
      <c r="B20" s="163">
        <v>1096</v>
      </c>
      <c r="C20" s="163">
        <v>1412</v>
      </c>
      <c r="D20" s="72">
        <v>0.77620396600566577</v>
      </c>
      <c r="E20" s="59">
        <v>-316</v>
      </c>
      <c r="F20" s="163">
        <v>1500</v>
      </c>
      <c r="G20" s="158">
        <v>1517</v>
      </c>
      <c r="H20" s="72">
        <v>0.98879367172050103</v>
      </c>
      <c r="I20" s="59">
        <v>-17</v>
      </c>
      <c r="J20" s="72">
        <v>0.73066666666666669</v>
      </c>
      <c r="K20" s="72">
        <v>0.93078444297956497</v>
      </c>
      <c r="L20" s="77">
        <v>-0.20011777631289829</v>
      </c>
    </row>
    <row r="21" spans="1:12" x14ac:dyDescent="0.4">
      <c r="A21" s="202" t="s">
        <v>167</v>
      </c>
      <c r="B21" s="163">
        <v>705</v>
      </c>
      <c r="C21" s="163">
        <v>802</v>
      </c>
      <c r="D21" s="72">
        <v>0.87905236907730677</v>
      </c>
      <c r="E21" s="59">
        <v>-97</v>
      </c>
      <c r="F21" s="163">
        <v>1450</v>
      </c>
      <c r="G21" s="158">
        <v>1490</v>
      </c>
      <c r="H21" s="72">
        <v>0.97315436241610742</v>
      </c>
      <c r="I21" s="59">
        <v>-40</v>
      </c>
      <c r="J21" s="72">
        <v>0.48620689655172411</v>
      </c>
      <c r="K21" s="72">
        <v>0.53825503355704696</v>
      </c>
      <c r="L21" s="77">
        <v>-5.2048137005322848E-2</v>
      </c>
    </row>
    <row r="22" spans="1:12" x14ac:dyDescent="0.4">
      <c r="A22" s="202" t="s">
        <v>166</v>
      </c>
      <c r="B22" s="163">
        <v>2712</v>
      </c>
      <c r="C22" s="163">
        <v>2567</v>
      </c>
      <c r="D22" s="72">
        <v>1.0564861706271913</v>
      </c>
      <c r="E22" s="59">
        <v>145</v>
      </c>
      <c r="F22" s="163">
        <v>3000</v>
      </c>
      <c r="G22" s="158">
        <v>3000</v>
      </c>
      <c r="H22" s="72">
        <v>1</v>
      </c>
      <c r="I22" s="59">
        <v>0</v>
      </c>
      <c r="J22" s="72">
        <v>0.90400000000000003</v>
      </c>
      <c r="K22" s="72">
        <v>0.85566666666666669</v>
      </c>
      <c r="L22" s="77">
        <v>4.8333333333333339E-2</v>
      </c>
    </row>
    <row r="23" spans="1:12" x14ac:dyDescent="0.4">
      <c r="A23" s="202" t="s">
        <v>165</v>
      </c>
      <c r="B23" s="163">
        <v>1382</v>
      </c>
      <c r="C23" s="163">
        <v>1292</v>
      </c>
      <c r="D23" s="67">
        <v>1.0696594427244581</v>
      </c>
      <c r="E23" s="58">
        <v>90</v>
      </c>
      <c r="F23" s="163">
        <v>1500</v>
      </c>
      <c r="G23" s="158">
        <v>1500</v>
      </c>
      <c r="H23" s="67">
        <v>1</v>
      </c>
      <c r="I23" s="58">
        <v>0</v>
      </c>
      <c r="J23" s="67">
        <v>0.92133333333333334</v>
      </c>
      <c r="K23" s="67">
        <v>0.86133333333333328</v>
      </c>
      <c r="L23" s="66">
        <v>6.0000000000000053E-2</v>
      </c>
    </row>
    <row r="24" spans="1:12" x14ac:dyDescent="0.4">
      <c r="A24" s="203" t="s">
        <v>164</v>
      </c>
      <c r="B24" s="163">
        <v>0</v>
      </c>
      <c r="C24" s="163">
        <v>0</v>
      </c>
      <c r="D24" s="72" t="e">
        <v>#DIV/0!</v>
      </c>
      <c r="E24" s="59">
        <v>0</v>
      </c>
      <c r="F24" s="163">
        <v>0</v>
      </c>
      <c r="G24" s="158">
        <v>0</v>
      </c>
      <c r="H24" s="72" t="e">
        <v>#DIV/0!</v>
      </c>
      <c r="I24" s="59">
        <v>0</v>
      </c>
      <c r="J24" s="72" t="e">
        <v>#DIV/0!</v>
      </c>
      <c r="K24" s="72" t="e">
        <v>#DIV/0!</v>
      </c>
      <c r="L24" s="77" t="e">
        <v>#DIV/0!</v>
      </c>
    </row>
    <row r="25" spans="1:12" x14ac:dyDescent="0.4">
      <c r="A25" s="203" t="s">
        <v>163</v>
      </c>
      <c r="B25" s="163">
        <v>1346</v>
      </c>
      <c r="C25" s="163">
        <v>1021</v>
      </c>
      <c r="D25" s="72">
        <v>1.3183153770812928</v>
      </c>
      <c r="E25" s="59">
        <v>325</v>
      </c>
      <c r="F25" s="163">
        <v>1500</v>
      </c>
      <c r="G25" s="158">
        <v>1350</v>
      </c>
      <c r="H25" s="72">
        <v>1.1111111111111112</v>
      </c>
      <c r="I25" s="59">
        <v>150</v>
      </c>
      <c r="J25" s="72">
        <v>0.89733333333333332</v>
      </c>
      <c r="K25" s="72">
        <v>0.75629629629629624</v>
      </c>
      <c r="L25" s="77">
        <v>0.14103703703703707</v>
      </c>
    </row>
    <row r="26" spans="1:12" x14ac:dyDescent="0.4">
      <c r="A26" s="202" t="s">
        <v>162</v>
      </c>
      <c r="B26" s="163">
        <v>0</v>
      </c>
      <c r="C26" s="163">
        <v>1255</v>
      </c>
      <c r="D26" s="72">
        <v>0</v>
      </c>
      <c r="E26" s="59">
        <v>-1255</v>
      </c>
      <c r="F26" s="163">
        <v>0</v>
      </c>
      <c r="G26" s="158">
        <v>1500</v>
      </c>
      <c r="H26" s="72">
        <v>0</v>
      </c>
      <c r="I26" s="59">
        <v>-1500</v>
      </c>
      <c r="J26" s="72" t="e">
        <v>#DIV/0!</v>
      </c>
      <c r="K26" s="72">
        <v>0.83666666666666667</v>
      </c>
      <c r="L26" s="77" t="e">
        <v>#DIV/0!</v>
      </c>
    </row>
    <row r="27" spans="1:12" x14ac:dyDescent="0.4">
      <c r="A27" s="202" t="s">
        <v>161</v>
      </c>
      <c r="B27" s="163">
        <v>533</v>
      </c>
      <c r="C27" s="163">
        <v>679</v>
      </c>
      <c r="D27" s="67">
        <v>0.78497790868924888</v>
      </c>
      <c r="E27" s="58">
        <v>-146</v>
      </c>
      <c r="F27" s="163">
        <v>900</v>
      </c>
      <c r="G27" s="158">
        <v>917</v>
      </c>
      <c r="H27" s="67">
        <v>0.98146128680479827</v>
      </c>
      <c r="I27" s="58">
        <v>-17</v>
      </c>
      <c r="J27" s="67">
        <v>0.59222222222222221</v>
      </c>
      <c r="K27" s="67">
        <v>0.74045801526717558</v>
      </c>
      <c r="L27" s="66">
        <v>-0.14823579304495338</v>
      </c>
    </row>
    <row r="28" spans="1:12" x14ac:dyDescent="0.4">
      <c r="A28" s="203" t="s">
        <v>160</v>
      </c>
      <c r="B28" s="163">
        <v>316</v>
      </c>
      <c r="C28" s="163">
        <v>478</v>
      </c>
      <c r="D28" s="72">
        <v>0.66108786610878656</v>
      </c>
      <c r="E28" s="59">
        <v>-162</v>
      </c>
      <c r="F28" s="163">
        <v>600</v>
      </c>
      <c r="G28" s="158">
        <v>617</v>
      </c>
      <c r="H28" s="72">
        <v>0.97244732576985415</v>
      </c>
      <c r="I28" s="59">
        <v>-17</v>
      </c>
      <c r="J28" s="72">
        <v>0.52666666666666662</v>
      </c>
      <c r="K28" s="72">
        <v>0.77471636952998379</v>
      </c>
      <c r="L28" s="77">
        <v>-0.24804970286331718</v>
      </c>
    </row>
    <row r="29" spans="1:12" x14ac:dyDescent="0.4">
      <c r="A29" s="202" t="s">
        <v>159</v>
      </c>
      <c r="B29" s="163">
        <v>2400</v>
      </c>
      <c r="C29" s="163">
        <v>1394</v>
      </c>
      <c r="D29" s="72">
        <v>1.7216642754662841</v>
      </c>
      <c r="E29" s="59">
        <v>1006</v>
      </c>
      <c r="F29" s="163">
        <v>3000</v>
      </c>
      <c r="G29" s="158">
        <v>1517</v>
      </c>
      <c r="H29" s="72">
        <v>1.9775873434410021</v>
      </c>
      <c r="I29" s="59">
        <v>1483</v>
      </c>
      <c r="J29" s="72">
        <v>0.8</v>
      </c>
      <c r="K29" s="72">
        <v>0.91891891891891897</v>
      </c>
      <c r="L29" s="77">
        <v>-0.11891891891891893</v>
      </c>
    </row>
    <row r="30" spans="1:12" x14ac:dyDescent="0.4">
      <c r="A30" s="203" t="s">
        <v>158</v>
      </c>
      <c r="B30" s="163">
        <v>1361</v>
      </c>
      <c r="C30" s="163">
        <v>1376</v>
      </c>
      <c r="D30" s="67">
        <v>0.98909883720930236</v>
      </c>
      <c r="E30" s="58">
        <v>-15</v>
      </c>
      <c r="F30" s="163">
        <v>1500</v>
      </c>
      <c r="G30" s="158">
        <v>1500</v>
      </c>
      <c r="H30" s="67">
        <v>1</v>
      </c>
      <c r="I30" s="58">
        <v>0</v>
      </c>
      <c r="J30" s="67">
        <v>0.90733333333333333</v>
      </c>
      <c r="K30" s="67">
        <v>0.91733333333333333</v>
      </c>
      <c r="L30" s="66">
        <v>-0.01</v>
      </c>
    </row>
    <row r="31" spans="1:12" x14ac:dyDescent="0.4">
      <c r="A31" s="203" t="s">
        <v>157</v>
      </c>
      <c r="B31" s="163">
        <v>1037</v>
      </c>
      <c r="C31" s="163">
        <v>1310</v>
      </c>
      <c r="D31" s="67">
        <v>0.7916030534351145</v>
      </c>
      <c r="E31" s="58">
        <v>-273</v>
      </c>
      <c r="F31" s="163">
        <v>1500</v>
      </c>
      <c r="G31" s="158">
        <v>1534</v>
      </c>
      <c r="H31" s="67">
        <v>0.97783572359843551</v>
      </c>
      <c r="I31" s="58">
        <v>-34</v>
      </c>
      <c r="J31" s="67">
        <v>0.69133333333333336</v>
      </c>
      <c r="K31" s="67">
        <v>0.85397653194263368</v>
      </c>
      <c r="L31" s="66">
        <v>-0.16264319860930032</v>
      </c>
    </row>
    <row r="32" spans="1:12" x14ac:dyDescent="0.4">
      <c r="A32" s="202" t="s">
        <v>156</v>
      </c>
      <c r="B32" s="163">
        <v>0</v>
      </c>
      <c r="C32" s="163">
        <v>0</v>
      </c>
      <c r="D32" s="72" t="e">
        <v>#DIV/0!</v>
      </c>
      <c r="E32" s="59">
        <v>0</v>
      </c>
      <c r="F32" s="163">
        <v>0</v>
      </c>
      <c r="G32" s="158">
        <v>0</v>
      </c>
      <c r="H32" s="72" t="e">
        <v>#DIV/0!</v>
      </c>
      <c r="I32" s="59">
        <v>0</v>
      </c>
      <c r="J32" s="72" t="e">
        <v>#DIV/0!</v>
      </c>
      <c r="K32" s="72" t="e">
        <v>#DIV/0!</v>
      </c>
      <c r="L32" s="77" t="e">
        <v>#DIV/0!</v>
      </c>
    </row>
    <row r="33" spans="1:12" x14ac:dyDescent="0.4">
      <c r="A33" s="205" t="s">
        <v>155</v>
      </c>
      <c r="B33" s="163">
        <v>1046</v>
      </c>
      <c r="C33" s="163">
        <v>812</v>
      </c>
      <c r="D33" s="72">
        <v>1.2881773399014778</v>
      </c>
      <c r="E33" s="59">
        <v>234</v>
      </c>
      <c r="F33" s="163">
        <v>1500</v>
      </c>
      <c r="G33" s="163">
        <v>1500</v>
      </c>
      <c r="H33" s="72">
        <v>1</v>
      </c>
      <c r="I33" s="59">
        <v>0</v>
      </c>
      <c r="J33" s="72">
        <v>0.69733333333333336</v>
      </c>
      <c r="K33" s="72">
        <v>0.54133333333333333</v>
      </c>
      <c r="L33" s="77">
        <v>0.15600000000000003</v>
      </c>
    </row>
    <row r="34" spans="1:12" x14ac:dyDescent="0.4">
      <c r="A34" s="108" t="s">
        <v>90</v>
      </c>
      <c r="B34" s="106">
        <v>526</v>
      </c>
      <c r="C34" s="106">
        <v>534</v>
      </c>
      <c r="D34" s="76">
        <v>0.98501872659176026</v>
      </c>
      <c r="E34" s="62">
        <v>-8</v>
      </c>
      <c r="F34" s="106">
        <v>741</v>
      </c>
      <c r="G34" s="106">
        <v>780</v>
      </c>
      <c r="H34" s="76">
        <v>0.95</v>
      </c>
      <c r="I34" s="62">
        <v>-39</v>
      </c>
      <c r="J34" s="76">
        <v>0.70985155195681515</v>
      </c>
      <c r="K34" s="76">
        <v>0.68461538461538463</v>
      </c>
      <c r="L34" s="75">
        <v>2.5236167341430527E-2</v>
      </c>
    </row>
    <row r="35" spans="1:12" x14ac:dyDescent="0.4">
      <c r="A35" s="204" t="s">
        <v>154</v>
      </c>
      <c r="B35" s="163">
        <v>290</v>
      </c>
      <c r="C35" s="163">
        <v>288</v>
      </c>
      <c r="D35" s="70">
        <v>1.0069444444444444</v>
      </c>
      <c r="E35" s="71">
        <v>2</v>
      </c>
      <c r="F35" s="163">
        <v>390</v>
      </c>
      <c r="G35" s="163">
        <v>390</v>
      </c>
      <c r="H35" s="70">
        <v>1</v>
      </c>
      <c r="I35" s="71">
        <v>0</v>
      </c>
      <c r="J35" s="70">
        <v>0.74358974358974361</v>
      </c>
      <c r="K35" s="70">
        <v>0.7384615384615385</v>
      </c>
      <c r="L35" s="69">
        <v>5.12820512820511E-3</v>
      </c>
    </row>
    <row r="36" spans="1:12" x14ac:dyDescent="0.4">
      <c r="A36" s="202" t="s">
        <v>153</v>
      </c>
      <c r="B36" s="163">
        <v>236</v>
      </c>
      <c r="C36" s="163">
        <v>246</v>
      </c>
      <c r="D36" s="72">
        <v>0.95934959349593496</v>
      </c>
      <c r="E36" s="59">
        <v>-10</v>
      </c>
      <c r="F36" s="163">
        <v>351</v>
      </c>
      <c r="G36" s="163">
        <v>390</v>
      </c>
      <c r="H36" s="72">
        <v>0.9</v>
      </c>
      <c r="I36" s="59">
        <v>-39</v>
      </c>
      <c r="J36" s="72">
        <v>0.67236467236467234</v>
      </c>
      <c r="K36" s="72">
        <v>0.63076923076923075</v>
      </c>
      <c r="L36" s="77">
        <v>4.1595441595441596E-2</v>
      </c>
    </row>
    <row r="37" spans="1:12" s="46" customFormat="1" x14ac:dyDescent="0.4">
      <c r="A37" s="200" t="s">
        <v>96</v>
      </c>
      <c r="B37" s="100">
        <v>82970</v>
      </c>
      <c r="C37" s="100">
        <v>82520</v>
      </c>
      <c r="D37" s="64">
        <v>1.0054532234609792</v>
      </c>
      <c r="E37" s="65">
        <v>450</v>
      </c>
      <c r="F37" s="100">
        <v>122748</v>
      </c>
      <c r="G37" s="100">
        <v>117097</v>
      </c>
      <c r="H37" s="64">
        <v>1.0482591355884439</v>
      </c>
      <c r="I37" s="65">
        <v>5651</v>
      </c>
      <c r="J37" s="64">
        <v>0.67593769348584087</v>
      </c>
      <c r="K37" s="64">
        <v>0.70471489448918423</v>
      </c>
      <c r="L37" s="78">
        <v>-2.8777201003343356E-2</v>
      </c>
    </row>
    <row r="38" spans="1:12" x14ac:dyDescent="0.4">
      <c r="A38" s="202" t="s">
        <v>83</v>
      </c>
      <c r="B38" s="98">
        <v>27734</v>
      </c>
      <c r="C38" s="98">
        <v>29031</v>
      </c>
      <c r="D38" s="97">
        <v>0.95532361957907064</v>
      </c>
      <c r="E38" s="58">
        <v>-1297</v>
      </c>
      <c r="F38" s="98">
        <v>43303</v>
      </c>
      <c r="G38" s="98">
        <v>41630</v>
      </c>
      <c r="H38" s="67">
        <v>1.0401873648810953</v>
      </c>
      <c r="I38" s="58">
        <v>1673</v>
      </c>
      <c r="J38" s="67">
        <v>0.64046370921183293</v>
      </c>
      <c r="K38" s="67">
        <v>0.6973576747537833</v>
      </c>
      <c r="L38" s="66">
        <v>-5.6893965541950364E-2</v>
      </c>
    </row>
    <row r="39" spans="1:12" x14ac:dyDescent="0.4">
      <c r="A39" s="202" t="s">
        <v>152</v>
      </c>
      <c r="B39" s="101">
        <v>1357</v>
      </c>
      <c r="C39" s="101">
        <v>0</v>
      </c>
      <c r="D39" s="72" t="e">
        <v>#DIV/0!</v>
      </c>
      <c r="E39" s="59">
        <v>1357</v>
      </c>
      <c r="F39" s="135">
        <v>1041</v>
      </c>
      <c r="G39" s="101">
        <v>0</v>
      </c>
      <c r="H39" s="72" t="e">
        <v>#DIV/0!</v>
      </c>
      <c r="I39" s="59">
        <v>1041</v>
      </c>
      <c r="J39" s="72">
        <v>1.3035542747358309</v>
      </c>
      <c r="K39" s="72" t="e">
        <v>#DIV/0!</v>
      </c>
      <c r="L39" s="77" t="e">
        <v>#DIV/0!</v>
      </c>
    </row>
    <row r="40" spans="1:12" x14ac:dyDescent="0.4">
      <c r="A40" s="202" t="s">
        <v>151</v>
      </c>
      <c r="B40" s="101">
        <v>4713</v>
      </c>
      <c r="C40" s="101">
        <v>4417</v>
      </c>
      <c r="D40" s="72">
        <v>1.0670138102784696</v>
      </c>
      <c r="E40" s="59">
        <v>296</v>
      </c>
      <c r="F40" s="135">
        <v>5240</v>
      </c>
      <c r="G40" s="101">
        <v>5240</v>
      </c>
      <c r="H40" s="141">
        <v>1</v>
      </c>
      <c r="I40" s="59">
        <v>0</v>
      </c>
      <c r="J40" s="72">
        <v>0.89942748091603053</v>
      </c>
      <c r="K40" s="72">
        <v>0.84293893129770991</v>
      </c>
      <c r="L40" s="77">
        <v>5.6488549618320616E-2</v>
      </c>
    </row>
    <row r="41" spans="1:12" x14ac:dyDescent="0.4">
      <c r="A41" s="202" t="s">
        <v>150</v>
      </c>
      <c r="B41" s="101">
        <v>8858</v>
      </c>
      <c r="C41" s="101">
        <v>8865</v>
      </c>
      <c r="D41" s="140">
        <v>0.99921037789058098</v>
      </c>
      <c r="E41" s="79">
        <v>-7</v>
      </c>
      <c r="F41" s="101">
        <v>13654</v>
      </c>
      <c r="G41" s="101">
        <v>12737</v>
      </c>
      <c r="H41" s="141">
        <v>1.0719949752689015</v>
      </c>
      <c r="I41" s="59">
        <v>917</v>
      </c>
      <c r="J41" s="72">
        <v>0.64874761974512962</v>
      </c>
      <c r="K41" s="72">
        <v>0.6960037685483238</v>
      </c>
      <c r="L41" s="77">
        <v>-4.7256148803194176E-2</v>
      </c>
    </row>
    <row r="42" spans="1:12" x14ac:dyDescent="0.4">
      <c r="A42" s="202" t="s">
        <v>180</v>
      </c>
      <c r="B42" s="101">
        <v>5193</v>
      </c>
      <c r="C42" s="101">
        <v>1890</v>
      </c>
      <c r="D42" s="140">
        <v>2.7476190476190476</v>
      </c>
      <c r="E42" s="79">
        <v>3303</v>
      </c>
      <c r="F42" s="101">
        <v>7240</v>
      </c>
      <c r="G42" s="101">
        <v>2286</v>
      </c>
      <c r="H42" s="141">
        <v>3.1671041119860019</v>
      </c>
      <c r="I42" s="59">
        <v>4954</v>
      </c>
      <c r="J42" s="72">
        <v>0.7172651933701657</v>
      </c>
      <c r="K42" s="72">
        <v>0.82677165354330706</v>
      </c>
      <c r="L42" s="77">
        <v>-0.10950646017314136</v>
      </c>
    </row>
    <row r="43" spans="1:12" x14ac:dyDescent="0.4">
      <c r="A43" s="202" t="s">
        <v>81</v>
      </c>
      <c r="B43" s="101">
        <v>11214</v>
      </c>
      <c r="C43" s="101">
        <v>10075</v>
      </c>
      <c r="D43" s="140">
        <v>1.1130521091811414</v>
      </c>
      <c r="E43" s="79">
        <v>1139</v>
      </c>
      <c r="F43" s="105">
        <v>19744</v>
      </c>
      <c r="G43" s="105">
        <v>16866</v>
      </c>
      <c r="H43" s="141">
        <v>1.1706391556978537</v>
      </c>
      <c r="I43" s="59">
        <v>2878</v>
      </c>
      <c r="J43" s="72">
        <v>0.56797001620745546</v>
      </c>
      <c r="K43" s="72">
        <v>0.59735562670461284</v>
      </c>
      <c r="L43" s="77">
        <v>-2.9385610497157377E-2</v>
      </c>
    </row>
    <row r="44" spans="1:12" x14ac:dyDescent="0.4">
      <c r="A44" s="202" t="s">
        <v>82</v>
      </c>
      <c r="B44" s="101">
        <v>8492</v>
      </c>
      <c r="C44" s="101">
        <v>7840</v>
      </c>
      <c r="D44" s="140">
        <v>1.0831632653061225</v>
      </c>
      <c r="E44" s="58">
        <v>652</v>
      </c>
      <c r="F44" s="135">
        <v>11090</v>
      </c>
      <c r="G44" s="101">
        <v>10030</v>
      </c>
      <c r="H44" s="141">
        <v>1.1056829511465602</v>
      </c>
      <c r="I44" s="59">
        <v>1060</v>
      </c>
      <c r="J44" s="72">
        <v>0.76573489630297564</v>
      </c>
      <c r="K44" s="72">
        <v>0.78165503489531407</v>
      </c>
      <c r="L44" s="77">
        <v>-1.5920138592338429E-2</v>
      </c>
    </row>
    <row r="45" spans="1:12" x14ac:dyDescent="0.4">
      <c r="A45" s="202" t="s">
        <v>80</v>
      </c>
      <c r="B45" s="101">
        <v>2438</v>
      </c>
      <c r="C45" s="101">
        <v>2523</v>
      </c>
      <c r="D45" s="140">
        <v>0.96630994847403884</v>
      </c>
      <c r="E45" s="58">
        <v>-85</v>
      </c>
      <c r="F45" s="137">
        <v>2790</v>
      </c>
      <c r="G45" s="136">
        <v>2790</v>
      </c>
      <c r="H45" s="138">
        <v>1</v>
      </c>
      <c r="I45" s="59">
        <v>0</v>
      </c>
      <c r="J45" s="72">
        <v>0.87383512544802866</v>
      </c>
      <c r="K45" s="72">
        <v>0.9043010752688172</v>
      </c>
      <c r="L45" s="77">
        <v>-3.046594982078854E-2</v>
      </c>
    </row>
    <row r="46" spans="1:12" x14ac:dyDescent="0.4">
      <c r="A46" s="202" t="s">
        <v>148</v>
      </c>
      <c r="B46" s="101">
        <v>1374</v>
      </c>
      <c r="C46" s="101">
        <v>1438</v>
      </c>
      <c r="D46" s="140">
        <v>0.9554937413073713</v>
      </c>
      <c r="E46" s="58">
        <v>-64</v>
      </c>
      <c r="F46" s="135">
        <v>1494</v>
      </c>
      <c r="G46" s="101">
        <v>1660</v>
      </c>
      <c r="H46" s="142">
        <v>0.9</v>
      </c>
      <c r="I46" s="59">
        <v>-166</v>
      </c>
      <c r="J46" s="72">
        <v>0.91967871485943775</v>
      </c>
      <c r="K46" s="72">
        <v>0.86626506024096384</v>
      </c>
      <c r="L46" s="77">
        <v>5.3413654618473916E-2</v>
      </c>
    </row>
    <row r="47" spans="1:12" x14ac:dyDescent="0.4">
      <c r="A47" s="202" t="s">
        <v>79</v>
      </c>
      <c r="B47" s="101">
        <v>2486</v>
      </c>
      <c r="C47" s="101">
        <v>2575</v>
      </c>
      <c r="D47" s="140">
        <v>0.96543689320388348</v>
      </c>
      <c r="E47" s="58">
        <v>-89</v>
      </c>
      <c r="F47" s="135">
        <v>2790</v>
      </c>
      <c r="G47" s="101">
        <v>2790</v>
      </c>
      <c r="H47" s="141">
        <v>1</v>
      </c>
      <c r="I47" s="59">
        <v>0</v>
      </c>
      <c r="J47" s="72">
        <v>0.89103942652329748</v>
      </c>
      <c r="K47" s="72">
        <v>0.92293906810035842</v>
      </c>
      <c r="L47" s="77">
        <v>-3.1899641577060933E-2</v>
      </c>
    </row>
    <row r="48" spans="1:12" x14ac:dyDescent="0.4">
      <c r="A48" s="203" t="s">
        <v>78</v>
      </c>
      <c r="B48" s="101">
        <v>1379</v>
      </c>
      <c r="C48" s="101">
        <v>907</v>
      </c>
      <c r="D48" s="140">
        <v>1.5203969128996693</v>
      </c>
      <c r="E48" s="58">
        <v>472</v>
      </c>
      <c r="F48" s="137">
        <v>2790</v>
      </c>
      <c r="G48" s="136">
        <v>2790</v>
      </c>
      <c r="H48" s="141">
        <v>1</v>
      </c>
      <c r="I48" s="59">
        <v>0</v>
      </c>
      <c r="J48" s="72">
        <v>0.49426523297491037</v>
      </c>
      <c r="K48" s="67">
        <v>0.32508960573476703</v>
      </c>
      <c r="L48" s="66">
        <v>0.16917562724014334</v>
      </c>
    </row>
    <row r="49" spans="1:12" x14ac:dyDescent="0.4">
      <c r="A49" s="210" t="s">
        <v>147</v>
      </c>
      <c r="B49" s="101">
        <v>788</v>
      </c>
      <c r="C49" s="101">
        <v>760</v>
      </c>
      <c r="D49" s="140">
        <v>1.0368421052631578</v>
      </c>
      <c r="E49" s="59">
        <v>28</v>
      </c>
      <c r="F49" s="135">
        <v>1660</v>
      </c>
      <c r="G49" s="101">
        <v>1660</v>
      </c>
      <c r="H49" s="141">
        <v>1</v>
      </c>
      <c r="I49" s="59">
        <v>0</v>
      </c>
      <c r="J49" s="72">
        <v>0.47469879518072289</v>
      </c>
      <c r="K49" s="72">
        <v>0.45783132530120479</v>
      </c>
      <c r="L49" s="77">
        <v>1.6867469879518093E-2</v>
      </c>
    </row>
    <row r="50" spans="1:12" x14ac:dyDescent="0.4">
      <c r="A50" s="202" t="s">
        <v>94</v>
      </c>
      <c r="B50" s="101">
        <v>2910</v>
      </c>
      <c r="C50" s="101">
        <v>2953</v>
      </c>
      <c r="D50" s="140">
        <v>0.98543853708093465</v>
      </c>
      <c r="E50" s="59">
        <v>-43</v>
      </c>
      <c r="F50" s="135">
        <v>3470</v>
      </c>
      <c r="G50" s="136">
        <v>3885</v>
      </c>
      <c r="H50" s="138">
        <v>0.89317889317889321</v>
      </c>
      <c r="I50" s="59">
        <v>-415</v>
      </c>
      <c r="J50" s="72">
        <v>0.83861671469740628</v>
      </c>
      <c r="K50" s="72">
        <v>0.76010296010296008</v>
      </c>
      <c r="L50" s="77">
        <v>7.8513754594446206E-2</v>
      </c>
    </row>
    <row r="51" spans="1:12" x14ac:dyDescent="0.4">
      <c r="A51" s="202" t="s">
        <v>75</v>
      </c>
      <c r="B51" s="101">
        <v>2369</v>
      </c>
      <c r="C51" s="101">
        <v>2262</v>
      </c>
      <c r="D51" s="140">
        <v>1.0473032714412025</v>
      </c>
      <c r="E51" s="59">
        <v>107</v>
      </c>
      <c r="F51" s="139">
        <v>3638</v>
      </c>
      <c r="G51" s="101">
        <v>3843</v>
      </c>
      <c r="H51" s="138">
        <v>0.94665625813166798</v>
      </c>
      <c r="I51" s="59">
        <v>-205</v>
      </c>
      <c r="J51" s="72">
        <v>0.65118196811434859</v>
      </c>
      <c r="K51" s="72">
        <v>0.58860265417642466</v>
      </c>
      <c r="L51" s="77">
        <v>6.257931393792393E-2</v>
      </c>
    </row>
    <row r="52" spans="1:12" x14ac:dyDescent="0.4">
      <c r="A52" s="202" t="s">
        <v>77</v>
      </c>
      <c r="B52" s="101">
        <v>642</v>
      </c>
      <c r="C52" s="101">
        <v>740</v>
      </c>
      <c r="D52" s="70">
        <v>0.86756756756756759</v>
      </c>
      <c r="E52" s="59">
        <v>-98</v>
      </c>
      <c r="F52" s="137">
        <v>1144</v>
      </c>
      <c r="G52" s="136">
        <v>1260</v>
      </c>
      <c r="H52" s="72">
        <v>0.90793650793650793</v>
      </c>
      <c r="I52" s="59">
        <v>-116</v>
      </c>
      <c r="J52" s="72">
        <v>0.56118881118881114</v>
      </c>
      <c r="K52" s="72">
        <v>0.58730158730158732</v>
      </c>
      <c r="L52" s="77">
        <v>-2.6112776112776181E-2</v>
      </c>
    </row>
    <row r="53" spans="1:12" x14ac:dyDescent="0.4">
      <c r="A53" s="202" t="s">
        <v>76</v>
      </c>
      <c r="B53" s="101">
        <v>1023</v>
      </c>
      <c r="C53" s="101">
        <v>1035</v>
      </c>
      <c r="D53" s="70">
        <v>0.98840579710144927</v>
      </c>
      <c r="E53" s="59">
        <v>-12</v>
      </c>
      <c r="F53" s="135">
        <v>1660</v>
      </c>
      <c r="G53" s="101">
        <v>1260</v>
      </c>
      <c r="H53" s="72">
        <v>1.3174603174603174</v>
      </c>
      <c r="I53" s="59">
        <v>400</v>
      </c>
      <c r="J53" s="72">
        <v>0.61626506024096384</v>
      </c>
      <c r="K53" s="72">
        <v>0.8214285714285714</v>
      </c>
      <c r="L53" s="77">
        <v>-0.20516351118760756</v>
      </c>
    </row>
    <row r="54" spans="1:12" x14ac:dyDescent="0.4">
      <c r="A54" s="202" t="s">
        <v>146</v>
      </c>
      <c r="B54" s="101">
        <v>0</v>
      </c>
      <c r="C54" s="101">
        <v>683</v>
      </c>
      <c r="D54" s="70">
        <v>0</v>
      </c>
      <c r="E54" s="59">
        <v>-683</v>
      </c>
      <c r="F54" s="136">
        <v>0</v>
      </c>
      <c r="G54" s="136">
        <v>1260</v>
      </c>
      <c r="H54" s="72">
        <v>0</v>
      </c>
      <c r="I54" s="59">
        <v>-1260</v>
      </c>
      <c r="J54" s="72" t="e">
        <v>#DIV/0!</v>
      </c>
      <c r="K54" s="72">
        <v>0.54206349206349203</v>
      </c>
      <c r="L54" s="77" t="e">
        <v>#DIV/0!</v>
      </c>
    </row>
    <row r="55" spans="1:12" x14ac:dyDescent="0.4">
      <c r="A55" s="202" t="s">
        <v>145</v>
      </c>
      <c r="B55" s="101">
        <v>0</v>
      </c>
      <c r="C55" s="101">
        <v>1162</v>
      </c>
      <c r="D55" s="70">
        <v>0</v>
      </c>
      <c r="E55" s="59">
        <v>-1162</v>
      </c>
      <c r="F55" s="101">
        <v>0</v>
      </c>
      <c r="G55" s="102">
        <v>1260</v>
      </c>
      <c r="H55" s="72">
        <v>0</v>
      </c>
      <c r="I55" s="59">
        <v>-1260</v>
      </c>
      <c r="J55" s="72" t="e">
        <v>#DIV/0!</v>
      </c>
      <c r="K55" s="72">
        <v>0.92222222222222228</v>
      </c>
      <c r="L55" s="77" t="e">
        <v>#DIV/0!</v>
      </c>
    </row>
    <row r="56" spans="1:12" x14ac:dyDescent="0.4">
      <c r="A56" s="202" t="s">
        <v>144</v>
      </c>
      <c r="B56" s="101">
        <v>0</v>
      </c>
      <c r="C56" s="101">
        <v>1225</v>
      </c>
      <c r="D56" s="70">
        <v>0</v>
      </c>
      <c r="E56" s="59">
        <v>-1225</v>
      </c>
      <c r="F56" s="136">
        <v>0</v>
      </c>
      <c r="G56" s="102">
        <v>1330</v>
      </c>
      <c r="H56" s="72">
        <v>0</v>
      </c>
      <c r="I56" s="59">
        <v>-1330</v>
      </c>
      <c r="J56" s="72" t="e">
        <v>#DIV/0!</v>
      </c>
      <c r="K56" s="72">
        <v>0.92105263157894735</v>
      </c>
      <c r="L56" s="77" t="e">
        <v>#DIV/0!</v>
      </c>
    </row>
    <row r="57" spans="1:12" x14ac:dyDescent="0.4">
      <c r="A57" s="202" t="s">
        <v>143</v>
      </c>
      <c r="B57" s="101">
        <v>0</v>
      </c>
      <c r="C57" s="101">
        <v>1074</v>
      </c>
      <c r="D57" s="70">
        <v>0</v>
      </c>
      <c r="E57" s="59">
        <v>-1074</v>
      </c>
      <c r="F57" s="102">
        <v>0</v>
      </c>
      <c r="G57" s="102">
        <v>1260</v>
      </c>
      <c r="H57" s="72">
        <v>0</v>
      </c>
      <c r="I57" s="59">
        <v>-1260</v>
      </c>
      <c r="J57" s="72" t="e">
        <v>#DIV/0!</v>
      </c>
      <c r="K57" s="72">
        <v>0.85238095238095235</v>
      </c>
      <c r="L57" s="77" t="e">
        <v>#DIV/0!</v>
      </c>
    </row>
    <row r="58" spans="1:12" x14ac:dyDescent="0.4">
      <c r="A58" s="201" t="s">
        <v>142</v>
      </c>
      <c r="B58" s="93">
        <v>0</v>
      </c>
      <c r="C58" s="93">
        <v>1065</v>
      </c>
      <c r="D58" s="151">
        <v>0</v>
      </c>
      <c r="E58" s="56">
        <v>-1065</v>
      </c>
      <c r="F58" s="93">
        <v>0</v>
      </c>
      <c r="G58" s="93">
        <v>1260</v>
      </c>
      <c r="H58" s="83">
        <v>0</v>
      </c>
      <c r="I58" s="56">
        <v>-1260</v>
      </c>
      <c r="J58" s="83" t="e">
        <v>#DIV/0!</v>
      </c>
      <c r="K58" s="83">
        <v>0.84523809523809523</v>
      </c>
      <c r="L58" s="82" t="e">
        <v>#DIV/0!</v>
      </c>
    </row>
    <row r="59" spans="1:12" x14ac:dyDescent="0.4">
      <c r="C59" s="19"/>
      <c r="D59" s="50"/>
      <c r="E59" s="50"/>
      <c r="F59" s="19"/>
      <c r="G59" s="19"/>
      <c r="H59" s="50"/>
      <c r="I59" s="50"/>
      <c r="J59" s="19"/>
      <c r="K59" s="19"/>
    </row>
    <row r="60" spans="1:12" x14ac:dyDescent="0.4">
      <c r="C60" s="19"/>
      <c r="D60" s="50"/>
      <c r="E60" s="50"/>
      <c r="F60" s="19"/>
      <c r="G60" s="19"/>
      <c r="H60" s="50"/>
      <c r="I60" s="50"/>
      <c r="J60" s="19"/>
      <c r="K60" s="19"/>
    </row>
    <row r="61" spans="1:12" x14ac:dyDescent="0.4">
      <c r="C61" s="19"/>
      <c r="E61" s="50"/>
      <c r="G61" s="19"/>
      <c r="I61" s="50"/>
      <c r="K61" s="19"/>
    </row>
    <row r="62" spans="1:12" x14ac:dyDescent="0.4">
      <c r="C62" s="19"/>
      <c r="E62" s="50"/>
      <c r="G62" s="19"/>
      <c r="I62" s="50"/>
      <c r="K62" s="19"/>
    </row>
    <row r="63" spans="1:12" x14ac:dyDescent="0.4">
      <c r="C63" s="19"/>
      <c r="E63" s="50"/>
      <c r="G63" s="19"/>
      <c r="I63" s="50"/>
      <c r="K63" s="19"/>
    </row>
    <row r="64" spans="1:12" x14ac:dyDescent="0.4">
      <c r="C64" s="19"/>
      <c r="E64" s="50"/>
      <c r="G64" s="19"/>
      <c r="I64" s="50"/>
      <c r="K64" s="19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9'!A1" display="'h19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2007年4月中旬航空旅客輸送実績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68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9" bestFit="1" customWidth="1"/>
    <col min="2" max="3" width="11.25" style="50" customWidth="1"/>
    <col min="4" max="5" width="11.25" style="19" customWidth="1"/>
    <col min="6" max="7" width="11.25" style="50" customWidth="1"/>
    <col min="8" max="9" width="11.25" style="19" customWidth="1"/>
    <col min="10" max="11" width="11.25" style="50" customWidth="1"/>
    <col min="12" max="12" width="11.25" style="19" customWidth="1"/>
    <col min="13" max="13" width="9" style="19" bestFit="1" customWidth="1"/>
    <col min="14" max="14" width="6.5" style="19" bestFit="1" customWidth="1"/>
    <col min="15" max="16384" width="15.75" style="19"/>
  </cols>
  <sheetData>
    <row r="1" spans="1:46" s="1" customFormat="1" ht="17.25" customHeight="1" x14ac:dyDescent="0.4">
      <c r="A1" s="266" t="str">
        <f>'h19'!A1</f>
        <v>平成19年度</v>
      </c>
      <c r="B1" s="267"/>
      <c r="C1" s="267"/>
      <c r="D1" s="267"/>
      <c r="E1" s="268" t="str">
        <f ca="1">RIGHT(CELL("filename",$A$1),LEN(CELL("filename",$A$1))-FIND("]",CELL("filename",$A$1)))</f>
        <v>１月(中旬)</v>
      </c>
      <c r="F1" s="269" t="s">
        <v>70</v>
      </c>
      <c r="G1" s="270"/>
      <c r="H1" s="270"/>
      <c r="I1" s="271"/>
      <c r="J1" s="270"/>
      <c r="K1" s="270"/>
      <c r="L1" s="271"/>
      <c r="M1" s="258"/>
      <c r="N1" s="258"/>
      <c r="O1" s="258"/>
      <c r="P1" s="258"/>
      <c r="Q1" s="258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</row>
    <row r="2" spans="1:46" x14ac:dyDescent="0.4">
      <c r="A2" s="240"/>
      <c r="B2" s="260" t="s">
        <v>89</v>
      </c>
      <c r="C2" s="261"/>
      <c r="D2" s="261"/>
      <c r="E2" s="262"/>
      <c r="F2" s="260" t="s">
        <v>175</v>
      </c>
      <c r="G2" s="261"/>
      <c r="H2" s="261"/>
      <c r="I2" s="262"/>
      <c r="J2" s="260" t="s">
        <v>174</v>
      </c>
      <c r="K2" s="261"/>
      <c r="L2" s="262"/>
    </row>
    <row r="3" spans="1:46" x14ac:dyDescent="0.4">
      <c r="A3" s="232"/>
      <c r="B3" s="235"/>
      <c r="C3" s="236"/>
      <c r="D3" s="236"/>
      <c r="E3" s="237"/>
      <c r="F3" s="235"/>
      <c r="G3" s="236"/>
      <c r="H3" s="236"/>
      <c r="I3" s="237"/>
      <c r="J3" s="235"/>
      <c r="K3" s="236"/>
      <c r="L3" s="237"/>
    </row>
    <row r="4" spans="1:46" x14ac:dyDescent="0.4">
      <c r="A4" s="232"/>
      <c r="B4" s="241" t="s">
        <v>131</v>
      </c>
      <c r="C4" s="241" t="s">
        <v>245</v>
      </c>
      <c r="D4" s="232" t="s">
        <v>88</v>
      </c>
      <c r="E4" s="232"/>
      <c r="F4" s="238" t="str">
        <f>+B4</f>
        <v>(08'1/11～20)</v>
      </c>
      <c r="G4" s="238" t="str">
        <f>+C4</f>
        <v>(07'1/11～20)</v>
      </c>
      <c r="H4" s="232" t="s">
        <v>88</v>
      </c>
      <c r="I4" s="232"/>
      <c r="J4" s="238" t="str">
        <f>+B4</f>
        <v>(08'1/11～20)</v>
      </c>
      <c r="K4" s="238" t="str">
        <f>+C4</f>
        <v>(07'1/11～20)</v>
      </c>
      <c r="L4" s="239" t="s">
        <v>86</v>
      </c>
    </row>
    <row r="5" spans="1:46" s="53" customFormat="1" x14ac:dyDescent="0.4">
      <c r="A5" s="232"/>
      <c r="B5" s="241"/>
      <c r="C5" s="241"/>
      <c r="D5" s="108" t="s">
        <v>87</v>
      </c>
      <c r="E5" s="108" t="s">
        <v>86</v>
      </c>
      <c r="F5" s="238"/>
      <c r="G5" s="238"/>
      <c r="H5" s="108" t="s">
        <v>87</v>
      </c>
      <c r="I5" s="108" t="s">
        <v>86</v>
      </c>
      <c r="J5" s="238"/>
      <c r="K5" s="238"/>
      <c r="L5" s="240"/>
    </row>
    <row r="6" spans="1:46" s="46" customFormat="1" x14ac:dyDescent="0.4">
      <c r="A6" s="55" t="s">
        <v>97</v>
      </c>
      <c r="B6" s="100">
        <f>+B7+B41+B63</f>
        <v>146324</v>
      </c>
      <c r="C6" s="100">
        <f>+C7+C41+C63</f>
        <v>128935</v>
      </c>
      <c r="D6" s="64">
        <f t="shared" ref="D6:D37" si="0">+B6/C6</f>
        <v>1.1348664055531856</v>
      </c>
      <c r="E6" s="65">
        <f t="shared" ref="E6:E37" si="1">+B6-C6</f>
        <v>17389</v>
      </c>
      <c r="F6" s="100">
        <f>+F7+F41+F63</f>
        <v>233369</v>
      </c>
      <c r="G6" s="100">
        <f>+G7+G41+G63</f>
        <v>239913</v>
      </c>
      <c r="H6" s="64">
        <f t="shared" ref="H6:H37" si="2">+F6/G6</f>
        <v>0.9727234455823569</v>
      </c>
      <c r="I6" s="65">
        <f t="shared" ref="I6:I37" si="3">+F6-G6</f>
        <v>-6544</v>
      </c>
      <c r="J6" s="64">
        <f t="shared" ref="J6:J37" si="4">+B6/F6</f>
        <v>0.62700701464204756</v>
      </c>
      <c r="K6" s="64">
        <f t="shared" ref="K6:K37" si="5">+C6/G6</f>
        <v>0.53742398286045356</v>
      </c>
      <c r="L6" s="78">
        <f t="shared" ref="L6:L37" si="6">+J6-K6</f>
        <v>8.9583031781593991E-2</v>
      </c>
    </row>
    <row r="7" spans="1:46" s="46" customFormat="1" x14ac:dyDescent="0.4">
      <c r="A7" s="55" t="s">
        <v>85</v>
      </c>
      <c r="B7" s="100">
        <f>+B8+B18+B38</f>
        <v>73933</v>
      </c>
      <c r="C7" s="100">
        <f>+C8+C18+C38</f>
        <v>64725</v>
      </c>
      <c r="D7" s="64">
        <f t="shared" si="0"/>
        <v>1.1422634221707222</v>
      </c>
      <c r="E7" s="65">
        <f t="shared" si="1"/>
        <v>9208</v>
      </c>
      <c r="F7" s="100">
        <f>+F8+F18+F38</f>
        <v>112046</v>
      </c>
      <c r="G7" s="100">
        <f>+G8+G18+G38</f>
        <v>117803</v>
      </c>
      <c r="H7" s="64">
        <f t="shared" si="2"/>
        <v>0.9511302768180776</v>
      </c>
      <c r="I7" s="65">
        <f t="shared" si="3"/>
        <v>-5757</v>
      </c>
      <c r="J7" s="64">
        <f t="shared" si="4"/>
        <v>0.65984506363457862</v>
      </c>
      <c r="K7" s="64">
        <f t="shared" si="5"/>
        <v>0.54943422493484884</v>
      </c>
      <c r="L7" s="78">
        <f t="shared" si="6"/>
        <v>0.11041083869972979</v>
      </c>
    </row>
    <row r="8" spans="1:46" x14ac:dyDescent="0.4">
      <c r="A8" s="89" t="s">
        <v>92</v>
      </c>
      <c r="B8" s="106">
        <f>SUM(B9:B17)</f>
        <v>61941</v>
      </c>
      <c r="C8" s="106">
        <f>SUM(C9:C17)</f>
        <v>54104</v>
      </c>
      <c r="D8" s="76">
        <f t="shared" si="0"/>
        <v>1.1448506579920155</v>
      </c>
      <c r="E8" s="62">
        <f t="shared" si="1"/>
        <v>7837</v>
      </c>
      <c r="F8" s="106">
        <f>SUM(F9:F17)</f>
        <v>90271</v>
      </c>
      <c r="G8" s="106">
        <f>SUM(G9:G17)</f>
        <v>97773</v>
      </c>
      <c r="H8" s="76">
        <f t="shared" si="2"/>
        <v>0.92327125075429817</v>
      </c>
      <c r="I8" s="62">
        <f t="shared" si="3"/>
        <v>-7502</v>
      </c>
      <c r="J8" s="76">
        <f t="shared" si="4"/>
        <v>0.68616720763035743</v>
      </c>
      <c r="K8" s="76">
        <f t="shared" si="5"/>
        <v>0.55336340298446396</v>
      </c>
      <c r="L8" s="75">
        <f t="shared" si="6"/>
        <v>0.13280380464589348</v>
      </c>
    </row>
    <row r="9" spans="1:46" x14ac:dyDescent="0.4">
      <c r="A9" s="26" t="s">
        <v>83</v>
      </c>
      <c r="B9" s="163">
        <v>38912</v>
      </c>
      <c r="C9" s="163">
        <v>31030</v>
      </c>
      <c r="D9" s="70">
        <f t="shared" si="0"/>
        <v>1.2540122462133418</v>
      </c>
      <c r="E9" s="71">
        <f t="shared" si="1"/>
        <v>7882</v>
      </c>
      <c r="F9" s="163">
        <v>52571</v>
      </c>
      <c r="G9" s="163">
        <v>51132</v>
      </c>
      <c r="H9" s="70">
        <f t="shared" si="2"/>
        <v>1.0281428459673003</v>
      </c>
      <c r="I9" s="71">
        <f t="shared" si="3"/>
        <v>1439</v>
      </c>
      <c r="J9" s="70">
        <f t="shared" si="4"/>
        <v>0.74017994711913415</v>
      </c>
      <c r="K9" s="70">
        <f t="shared" si="5"/>
        <v>0.60686067433309865</v>
      </c>
      <c r="L9" s="69">
        <f t="shared" si="6"/>
        <v>0.1333192727860355</v>
      </c>
    </row>
    <row r="10" spans="1:46" x14ac:dyDescent="0.4">
      <c r="A10" s="27" t="s">
        <v>84</v>
      </c>
      <c r="B10" s="163">
        <v>2915</v>
      </c>
      <c r="C10" s="163">
        <v>1981</v>
      </c>
      <c r="D10" s="72">
        <f t="shared" si="0"/>
        <v>1.4714790509843514</v>
      </c>
      <c r="E10" s="59">
        <f t="shared" si="1"/>
        <v>934</v>
      </c>
      <c r="F10" s="163">
        <v>5000</v>
      </c>
      <c r="G10" s="163">
        <v>3970</v>
      </c>
      <c r="H10" s="72">
        <f t="shared" si="2"/>
        <v>1.2594458438287153</v>
      </c>
      <c r="I10" s="59">
        <f t="shared" si="3"/>
        <v>1030</v>
      </c>
      <c r="J10" s="72">
        <f t="shared" si="4"/>
        <v>0.58299999999999996</v>
      </c>
      <c r="K10" s="72">
        <f t="shared" si="5"/>
        <v>0.49899244332493703</v>
      </c>
      <c r="L10" s="77">
        <f t="shared" si="6"/>
        <v>8.4007556675062933E-2</v>
      </c>
    </row>
    <row r="11" spans="1:46" x14ac:dyDescent="0.4">
      <c r="A11" s="27" t="s">
        <v>215</v>
      </c>
      <c r="B11" s="163">
        <v>5689</v>
      </c>
      <c r="C11" s="163">
        <v>2704</v>
      </c>
      <c r="D11" s="72">
        <f t="shared" si="0"/>
        <v>2.1039201183431953</v>
      </c>
      <c r="E11" s="59">
        <f t="shared" si="1"/>
        <v>2985</v>
      </c>
      <c r="F11" s="163">
        <v>9060</v>
      </c>
      <c r="G11" s="163">
        <v>6560</v>
      </c>
      <c r="H11" s="72">
        <f t="shared" si="2"/>
        <v>1.3810975609756098</v>
      </c>
      <c r="I11" s="59">
        <f t="shared" si="3"/>
        <v>2500</v>
      </c>
      <c r="J11" s="72">
        <f t="shared" si="4"/>
        <v>0.62792494481236205</v>
      </c>
      <c r="K11" s="72">
        <f t="shared" si="5"/>
        <v>0.41219512195121949</v>
      </c>
      <c r="L11" s="77">
        <f t="shared" si="6"/>
        <v>0.21572982286114256</v>
      </c>
    </row>
    <row r="12" spans="1:46" x14ac:dyDescent="0.4">
      <c r="A12" s="27" t="s">
        <v>81</v>
      </c>
      <c r="B12" s="163">
        <v>5063</v>
      </c>
      <c r="C12" s="163">
        <v>6200</v>
      </c>
      <c r="D12" s="72">
        <f t="shared" si="0"/>
        <v>0.81661290322580649</v>
      </c>
      <c r="E12" s="59">
        <f t="shared" si="1"/>
        <v>-1137</v>
      </c>
      <c r="F12" s="163">
        <v>7260</v>
      </c>
      <c r="G12" s="163">
        <v>9679</v>
      </c>
      <c r="H12" s="72">
        <f t="shared" si="2"/>
        <v>0.75007748734373381</v>
      </c>
      <c r="I12" s="59">
        <f t="shared" si="3"/>
        <v>-2419</v>
      </c>
      <c r="J12" s="72">
        <f t="shared" si="4"/>
        <v>0.69738292011019287</v>
      </c>
      <c r="K12" s="72">
        <f t="shared" si="5"/>
        <v>0.64056204153321628</v>
      </c>
      <c r="L12" s="77">
        <f t="shared" si="6"/>
        <v>5.6820878576976597E-2</v>
      </c>
    </row>
    <row r="13" spans="1:46" x14ac:dyDescent="0.4">
      <c r="A13" s="27" t="s">
        <v>82</v>
      </c>
      <c r="B13" s="163">
        <v>6772</v>
      </c>
      <c r="C13" s="163">
        <v>5347</v>
      </c>
      <c r="D13" s="72">
        <f t="shared" si="0"/>
        <v>1.2665045820086029</v>
      </c>
      <c r="E13" s="59">
        <f t="shared" si="1"/>
        <v>1425</v>
      </c>
      <c r="F13" s="163">
        <v>12370</v>
      </c>
      <c r="G13" s="163">
        <v>10920</v>
      </c>
      <c r="H13" s="72">
        <f t="shared" si="2"/>
        <v>1.1327838827838828</v>
      </c>
      <c r="I13" s="59">
        <f t="shared" si="3"/>
        <v>1450</v>
      </c>
      <c r="J13" s="72">
        <f t="shared" si="4"/>
        <v>0.54745351657235242</v>
      </c>
      <c r="K13" s="72">
        <f t="shared" si="5"/>
        <v>0.48965201465201463</v>
      </c>
      <c r="L13" s="77">
        <f t="shared" si="6"/>
        <v>5.7801501920337783E-2</v>
      </c>
    </row>
    <row r="14" spans="1:46" x14ac:dyDescent="0.4">
      <c r="A14" s="27" t="s">
        <v>206</v>
      </c>
      <c r="B14" s="163">
        <v>0</v>
      </c>
      <c r="C14" s="163">
        <v>2423</v>
      </c>
      <c r="D14" s="72">
        <f t="shared" si="0"/>
        <v>0</v>
      </c>
      <c r="E14" s="59">
        <f t="shared" si="1"/>
        <v>-2423</v>
      </c>
      <c r="F14" s="163">
        <v>0</v>
      </c>
      <c r="G14" s="163">
        <v>3970</v>
      </c>
      <c r="H14" s="72">
        <f t="shared" si="2"/>
        <v>0</v>
      </c>
      <c r="I14" s="59">
        <f t="shared" si="3"/>
        <v>-3970</v>
      </c>
      <c r="J14" s="72" t="e">
        <f t="shared" si="4"/>
        <v>#DIV/0!</v>
      </c>
      <c r="K14" s="72">
        <f t="shared" si="5"/>
        <v>0.61032745591939541</v>
      </c>
      <c r="L14" s="77" t="e">
        <f t="shared" si="6"/>
        <v>#DIV/0!</v>
      </c>
    </row>
    <row r="15" spans="1:46" x14ac:dyDescent="0.4">
      <c r="A15" s="29" t="s">
        <v>205</v>
      </c>
      <c r="B15" s="163">
        <v>755</v>
      </c>
      <c r="C15" s="163">
        <v>739</v>
      </c>
      <c r="D15" s="72">
        <f t="shared" si="0"/>
        <v>1.0216508795669823</v>
      </c>
      <c r="E15" s="73">
        <f t="shared" si="1"/>
        <v>16</v>
      </c>
      <c r="F15" s="163">
        <v>1400</v>
      </c>
      <c r="G15" s="163">
        <v>1260</v>
      </c>
      <c r="H15" s="70">
        <f t="shared" si="2"/>
        <v>1.1111111111111112</v>
      </c>
      <c r="I15" s="71">
        <f t="shared" si="3"/>
        <v>140</v>
      </c>
      <c r="J15" s="72">
        <f t="shared" si="4"/>
        <v>0.53928571428571426</v>
      </c>
      <c r="K15" s="72">
        <f t="shared" si="5"/>
        <v>0.58650793650793653</v>
      </c>
      <c r="L15" s="143">
        <f t="shared" si="6"/>
        <v>-4.7222222222222276E-2</v>
      </c>
    </row>
    <row r="16" spans="1:46" x14ac:dyDescent="0.4">
      <c r="A16" s="33" t="s">
        <v>149</v>
      </c>
      <c r="B16" s="163">
        <v>1835</v>
      </c>
      <c r="C16" s="163">
        <v>3293</v>
      </c>
      <c r="D16" s="72">
        <f t="shared" si="0"/>
        <v>0.55724263589432133</v>
      </c>
      <c r="E16" s="59">
        <f t="shared" si="1"/>
        <v>-1458</v>
      </c>
      <c r="F16" s="163">
        <v>2610</v>
      </c>
      <c r="G16" s="163">
        <v>7770</v>
      </c>
      <c r="H16" s="70">
        <f t="shared" si="2"/>
        <v>0.3359073359073359</v>
      </c>
      <c r="I16" s="71">
        <f t="shared" si="3"/>
        <v>-5160</v>
      </c>
      <c r="J16" s="74">
        <f t="shared" si="4"/>
        <v>0.70306513409961691</v>
      </c>
      <c r="K16" s="74">
        <f t="shared" si="5"/>
        <v>0.4238095238095238</v>
      </c>
      <c r="L16" s="66">
        <f t="shared" si="6"/>
        <v>0.2792556102900931</v>
      </c>
    </row>
    <row r="17" spans="1:12" x14ac:dyDescent="0.4">
      <c r="A17" s="22" t="s">
        <v>177</v>
      </c>
      <c r="B17" s="163">
        <v>0</v>
      </c>
      <c r="C17" s="163">
        <v>387</v>
      </c>
      <c r="D17" s="72">
        <f t="shared" si="0"/>
        <v>0</v>
      </c>
      <c r="E17" s="73">
        <f t="shared" si="1"/>
        <v>-387</v>
      </c>
      <c r="F17" s="163">
        <v>0</v>
      </c>
      <c r="G17" s="163">
        <v>2512</v>
      </c>
      <c r="H17" s="70">
        <f t="shared" si="2"/>
        <v>0</v>
      </c>
      <c r="I17" s="71">
        <f t="shared" si="3"/>
        <v>-2512</v>
      </c>
      <c r="J17" s="83" t="e">
        <f t="shared" si="4"/>
        <v>#DIV/0!</v>
      </c>
      <c r="K17" s="83">
        <f t="shared" si="5"/>
        <v>0.15406050955414013</v>
      </c>
      <c r="L17" s="82" t="e">
        <f t="shared" si="6"/>
        <v>#DIV/0!</v>
      </c>
    </row>
    <row r="18" spans="1:12" x14ac:dyDescent="0.4">
      <c r="A18" s="89" t="s">
        <v>91</v>
      </c>
      <c r="B18" s="106">
        <f>SUM(B19:B37)</f>
        <v>11492</v>
      </c>
      <c r="C18" s="106">
        <f>SUM(C19:C37)</f>
        <v>10237</v>
      </c>
      <c r="D18" s="76">
        <f t="shared" si="0"/>
        <v>1.1225945101103838</v>
      </c>
      <c r="E18" s="62">
        <f t="shared" si="1"/>
        <v>1255</v>
      </c>
      <c r="F18" s="106">
        <f>SUM(F19:F37)</f>
        <v>20885</v>
      </c>
      <c r="G18" s="106">
        <f>SUM(G19:G37)</f>
        <v>19250</v>
      </c>
      <c r="H18" s="76">
        <f t="shared" si="2"/>
        <v>1.0849350649350649</v>
      </c>
      <c r="I18" s="62">
        <f t="shared" si="3"/>
        <v>1635</v>
      </c>
      <c r="J18" s="76">
        <f t="shared" si="4"/>
        <v>0.5502513765860666</v>
      </c>
      <c r="K18" s="76">
        <f t="shared" si="5"/>
        <v>0.53179220779220782</v>
      </c>
      <c r="L18" s="75">
        <f t="shared" si="6"/>
        <v>1.8459168793858782E-2</v>
      </c>
    </row>
    <row r="19" spans="1:12" x14ac:dyDescent="0.4">
      <c r="A19" s="26" t="s">
        <v>168</v>
      </c>
      <c r="B19" s="163">
        <v>853</v>
      </c>
      <c r="C19" s="163">
        <v>707</v>
      </c>
      <c r="D19" s="70">
        <f t="shared" si="0"/>
        <v>1.2065063649222065</v>
      </c>
      <c r="E19" s="71">
        <f t="shared" si="1"/>
        <v>146</v>
      </c>
      <c r="F19" s="163">
        <v>1495</v>
      </c>
      <c r="G19" s="158">
        <v>1500</v>
      </c>
      <c r="H19" s="70">
        <f t="shared" si="2"/>
        <v>0.9966666666666667</v>
      </c>
      <c r="I19" s="71">
        <f t="shared" si="3"/>
        <v>-5</v>
      </c>
      <c r="J19" s="70">
        <f t="shared" si="4"/>
        <v>0.57056856187290972</v>
      </c>
      <c r="K19" s="70">
        <f t="shared" si="5"/>
        <v>0.47133333333333333</v>
      </c>
      <c r="L19" s="69">
        <f t="shared" si="6"/>
        <v>9.9235228539576392E-2</v>
      </c>
    </row>
    <row r="20" spans="1:12" x14ac:dyDescent="0.4">
      <c r="A20" s="27" t="s">
        <v>215</v>
      </c>
      <c r="B20" s="163">
        <v>816</v>
      </c>
      <c r="C20" s="163">
        <v>744</v>
      </c>
      <c r="D20" s="72">
        <f t="shared" si="0"/>
        <v>1.096774193548387</v>
      </c>
      <c r="E20" s="59">
        <f t="shared" si="1"/>
        <v>72</v>
      </c>
      <c r="F20" s="163">
        <v>1495</v>
      </c>
      <c r="G20" s="158">
        <v>1500</v>
      </c>
      <c r="H20" s="72">
        <f t="shared" si="2"/>
        <v>0.9966666666666667</v>
      </c>
      <c r="I20" s="59">
        <f t="shared" si="3"/>
        <v>-5</v>
      </c>
      <c r="J20" s="72">
        <f t="shared" si="4"/>
        <v>0.54581939799331103</v>
      </c>
      <c r="K20" s="72">
        <f t="shared" si="5"/>
        <v>0.496</v>
      </c>
      <c r="L20" s="77">
        <f t="shared" si="6"/>
        <v>4.9819397993311032E-2</v>
      </c>
    </row>
    <row r="21" spans="1:12" x14ac:dyDescent="0.4">
      <c r="A21" s="27" t="s">
        <v>167</v>
      </c>
      <c r="B21" s="163">
        <v>803</v>
      </c>
      <c r="C21" s="163">
        <v>552</v>
      </c>
      <c r="D21" s="72">
        <f t="shared" si="0"/>
        <v>1.4547101449275361</v>
      </c>
      <c r="E21" s="59">
        <f t="shared" si="1"/>
        <v>251</v>
      </c>
      <c r="F21" s="163">
        <v>1450</v>
      </c>
      <c r="G21" s="158">
        <v>1450</v>
      </c>
      <c r="H21" s="72">
        <f t="shared" si="2"/>
        <v>1</v>
      </c>
      <c r="I21" s="59">
        <f t="shared" si="3"/>
        <v>0</v>
      </c>
      <c r="J21" s="72">
        <f t="shared" si="4"/>
        <v>0.55379310344827581</v>
      </c>
      <c r="K21" s="72">
        <f t="shared" si="5"/>
        <v>0.38068965517241377</v>
      </c>
      <c r="L21" s="77">
        <f t="shared" si="6"/>
        <v>0.17310344827586205</v>
      </c>
    </row>
    <row r="22" spans="1:12" x14ac:dyDescent="0.4">
      <c r="A22" s="27" t="s">
        <v>166</v>
      </c>
      <c r="B22" s="163">
        <v>2002</v>
      </c>
      <c r="C22" s="163">
        <v>2013</v>
      </c>
      <c r="D22" s="72">
        <f t="shared" si="0"/>
        <v>0.99453551912568305</v>
      </c>
      <c r="E22" s="59">
        <f t="shared" si="1"/>
        <v>-11</v>
      </c>
      <c r="F22" s="163">
        <v>2995</v>
      </c>
      <c r="G22" s="158">
        <v>2840</v>
      </c>
      <c r="H22" s="72">
        <f t="shared" si="2"/>
        <v>1.0545774647887325</v>
      </c>
      <c r="I22" s="59">
        <f t="shared" si="3"/>
        <v>155</v>
      </c>
      <c r="J22" s="72">
        <f t="shared" si="4"/>
        <v>0.66844741235392324</v>
      </c>
      <c r="K22" s="72">
        <f t="shared" si="5"/>
        <v>0.70880281690140845</v>
      </c>
      <c r="L22" s="77">
        <f t="shared" si="6"/>
        <v>-4.0355404547485207E-2</v>
      </c>
    </row>
    <row r="23" spans="1:12" x14ac:dyDescent="0.4">
      <c r="A23" s="27" t="s">
        <v>165</v>
      </c>
      <c r="B23" s="163">
        <v>1007</v>
      </c>
      <c r="C23" s="163">
        <v>1138</v>
      </c>
      <c r="D23" s="67">
        <f t="shared" si="0"/>
        <v>0.88488576449912126</v>
      </c>
      <c r="E23" s="58">
        <f t="shared" si="1"/>
        <v>-131</v>
      </c>
      <c r="F23" s="163">
        <v>1490</v>
      </c>
      <c r="G23" s="158">
        <v>1500</v>
      </c>
      <c r="H23" s="67">
        <f t="shared" si="2"/>
        <v>0.99333333333333329</v>
      </c>
      <c r="I23" s="58">
        <f t="shared" si="3"/>
        <v>-10</v>
      </c>
      <c r="J23" s="67">
        <f t="shared" si="4"/>
        <v>0.67583892617449659</v>
      </c>
      <c r="K23" s="67">
        <f t="shared" si="5"/>
        <v>0.75866666666666671</v>
      </c>
      <c r="L23" s="66">
        <f t="shared" si="6"/>
        <v>-8.2827740492170121E-2</v>
      </c>
    </row>
    <row r="24" spans="1:12" x14ac:dyDescent="0.4">
      <c r="A24" s="33" t="s">
        <v>164</v>
      </c>
      <c r="B24" s="163">
        <v>0</v>
      </c>
      <c r="C24" s="163">
        <v>0</v>
      </c>
      <c r="D24" s="72" t="e">
        <f t="shared" si="0"/>
        <v>#DIV/0!</v>
      </c>
      <c r="E24" s="59">
        <f t="shared" si="1"/>
        <v>0</v>
      </c>
      <c r="F24" s="163">
        <v>0</v>
      </c>
      <c r="G24" s="158">
        <v>0</v>
      </c>
      <c r="H24" s="72" t="e">
        <f t="shared" si="2"/>
        <v>#DIV/0!</v>
      </c>
      <c r="I24" s="59">
        <f t="shared" si="3"/>
        <v>0</v>
      </c>
      <c r="J24" s="72" t="e">
        <f t="shared" si="4"/>
        <v>#DIV/0!</v>
      </c>
      <c r="K24" s="72" t="e">
        <f t="shared" si="5"/>
        <v>#DIV/0!</v>
      </c>
      <c r="L24" s="77" t="e">
        <f t="shared" si="6"/>
        <v>#DIV/0!</v>
      </c>
    </row>
    <row r="25" spans="1:12" x14ac:dyDescent="0.4">
      <c r="A25" s="33" t="s">
        <v>216</v>
      </c>
      <c r="B25" s="163">
        <v>694</v>
      </c>
      <c r="C25" s="163">
        <v>488</v>
      </c>
      <c r="D25" s="72">
        <f t="shared" si="0"/>
        <v>1.4221311475409837</v>
      </c>
      <c r="E25" s="59">
        <f t="shared" si="1"/>
        <v>206</v>
      </c>
      <c r="F25" s="163">
        <v>1495</v>
      </c>
      <c r="G25" s="158">
        <v>1500</v>
      </c>
      <c r="H25" s="72">
        <f t="shared" si="2"/>
        <v>0.9966666666666667</v>
      </c>
      <c r="I25" s="59">
        <f t="shared" si="3"/>
        <v>-5</v>
      </c>
      <c r="J25" s="72">
        <f t="shared" si="4"/>
        <v>0.46421404682274248</v>
      </c>
      <c r="K25" s="72">
        <f t="shared" si="5"/>
        <v>0.32533333333333331</v>
      </c>
      <c r="L25" s="77">
        <f t="shared" si="6"/>
        <v>0.13888071348940917</v>
      </c>
    </row>
    <row r="26" spans="1:12" x14ac:dyDescent="0.4">
      <c r="A26" s="27" t="s">
        <v>211</v>
      </c>
      <c r="B26" s="163">
        <v>447</v>
      </c>
      <c r="C26" s="163">
        <v>0</v>
      </c>
      <c r="D26" s="72" t="e">
        <f t="shared" si="0"/>
        <v>#DIV/0!</v>
      </c>
      <c r="E26" s="59">
        <f t="shared" si="1"/>
        <v>447</v>
      </c>
      <c r="F26" s="163">
        <v>1500</v>
      </c>
      <c r="G26" s="158">
        <v>0</v>
      </c>
      <c r="H26" s="72" t="e">
        <f t="shared" si="2"/>
        <v>#DIV/0!</v>
      </c>
      <c r="I26" s="59">
        <f t="shared" si="3"/>
        <v>1500</v>
      </c>
      <c r="J26" s="72">
        <f t="shared" si="4"/>
        <v>0.29799999999999999</v>
      </c>
      <c r="K26" s="72" t="e">
        <f t="shared" si="5"/>
        <v>#DIV/0!</v>
      </c>
      <c r="L26" s="77" t="e">
        <f t="shared" si="6"/>
        <v>#DIV/0!</v>
      </c>
    </row>
    <row r="27" spans="1:12" x14ac:dyDescent="0.4">
      <c r="A27" s="27" t="s">
        <v>191</v>
      </c>
      <c r="B27" s="163">
        <v>0</v>
      </c>
      <c r="C27" s="163">
        <v>737</v>
      </c>
      <c r="D27" s="72">
        <f t="shared" si="0"/>
        <v>0</v>
      </c>
      <c r="E27" s="59">
        <f t="shared" si="1"/>
        <v>-737</v>
      </c>
      <c r="F27" s="163">
        <v>0</v>
      </c>
      <c r="G27" s="158">
        <v>1500</v>
      </c>
      <c r="H27" s="72">
        <f t="shared" si="2"/>
        <v>0</v>
      </c>
      <c r="I27" s="59">
        <f t="shared" si="3"/>
        <v>-1500</v>
      </c>
      <c r="J27" s="72" t="e">
        <f t="shared" si="4"/>
        <v>#DIV/0!</v>
      </c>
      <c r="K27" s="72">
        <f t="shared" si="5"/>
        <v>0.49133333333333334</v>
      </c>
      <c r="L27" s="77" t="e">
        <f t="shared" si="6"/>
        <v>#DIV/0!</v>
      </c>
    </row>
    <row r="28" spans="1:12" x14ac:dyDescent="0.4">
      <c r="A28" s="27" t="s">
        <v>161</v>
      </c>
      <c r="B28" s="163">
        <v>510</v>
      </c>
      <c r="C28" s="163">
        <v>344</v>
      </c>
      <c r="D28" s="67">
        <f t="shared" si="0"/>
        <v>1.4825581395348837</v>
      </c>
      <c r="E28" s="58">
        <f t="shared" si="1"/>
        <v>166</v>
      </c>
      <c r="F28" s="163">
        <v>895</v>
      </c>
      <c r="G28" s="158">
        <v>750</v>
      </c>
      <c r="H28" s="67">
        <f t="shared" si="2"/>
        <v>1.1933333333333334</v>
      </c>
      <c r="I28" s="58">
        <f t="shared" si="3"/>
        <v>145</v>
      </c>
      <c r="J28" s="67">
        <f t="shared" si="4"/>
        <v>0.56983240223463683</v>
      </c>
      <c r="K28" s="67">
        <f t="shared" si="5"/>
        <v>0.45866666666666667</v>
      </c>
      <c r="L28" s="66">
        <f t="shared" si="6"/>
        <v>0.11116573556797016</v>
      </c>
    </row>
    <row r="29" spans="1:12" x14ac:dyDescent="0.4">
      <c r="A29" s="33" t="s">
        <v>160</v>
      </c>
      <c r="B29" s="163">
        <v>290</v>
      </c>
      <c r="C29" s="163">
        <v>276</v>
      </c>
      <c r="D29" s="72">
        <f t="shared" si="0"/>
        <v>1.0507246376811594</v>
      </c>
      <c r="E29" s="59">
        <f t="shared" si="1"/>
        <v>14</v>
      </c>
      <c r="F29" s="163">
        <v>600</v>
      </c>
      <c r="G29" s="158">
        <v>750</v>
      </c>
      <c r="H29" s="72">
        <f t="shared" si="2"/>
        <v>0.8</v>
      </c>
      <c r="I29" s="59">
        <f t="shared" si="3"/>
        <v>-150</v>
      </c>
      <c r="J29" s="72">
        <f t="shared" si="4"/>
        <v>0.48333333333333334</v>
      </c>
      <c r="K29" s="72">
        <f t="shared" si="5"/>
        <v>0.36799999999999999</v>
      </c>
      <c r="L29" s="77">
        <f t="shared" si="6"/>
        <v>0.11533333333333334</v>
      </c>
    </row>
    <row r="30" spans="1:12" x14ac:dyDescent="0.4">
      <c r="A30" s="27" t="s">
        <v>159</v>
      </c>
      <c r="B30" s="163">
        <v>908</v>
      </c>
      <c r="C30" s="163">
        <v>1065</v>
      </c>
      <c r="D30" s="72">
        <f t="shared" si="0"/>
        <v>0.85258215962441319</v>
      </c>
      <c r="E30" s="59">
        <f t="shared" si="1"/>
        <v>-157</v>
      </c>
      <c r="F30" s="163">
        <v>1480</v>
      </c>
      <c r="G30" s="158">
        <v>1485</v>
      </c>
      <c r="H30" s="72">
        <f t="shared" si="2"/>
        <v>0.99663299663299665</v>
      </c>
      <c r="I30" s="59">
        <f t="shared" si="3"/>
        <v>-5</v>
      </c>
      <c r="J30" s="72">
        <f t="shared" si="4"/>
        <v>0.61351351351351346</v>
      </c>
      <c r="K30" s="72">
        <f t="shared" si="5"/>
        <v>0.71717171717171713</v>
      </c>
      <c r="L30" s="77">
        <f t="shared" si="6"/>
        <v>-0.10365820365820366</v>
      </c>
    </row>
    <row r="31" spans="1:12" x14ac:dyDescent="0.4">
      <c r="A31" s="33" t="s">
        <v>158</v>
      </c>
      <c r="B31" s="163">
        <v>819</v>
      </c>
      <c r="C31" s="163">
        <v>577</v>
      </c>
      <c r="D31" s="67">
        <f t="shared" si="0"/>
        <v>1.4194107452339688</v>
      </c>
      <c r="E31" s="58">
        <f t="shared" si="1"/>
        <v>242</v>
      </c>
      <c r="F31" s="163">
        <v>1500</v>
      </c>
      <c r="G31" s="158">
        <v>1480</v>
      </c>
      <c r="H31" s="67">
        <f t="shared" si="2"/>
        <v>1.0135135135135136</v>
      </c>
      <c r="I31" s="58">
        <f t="shared" si="3"/>
        <v>20</v>
      </c>
      <c r="J31" s="67">
        <f t="shared" si="4"/>
        <v>0.54600000000000004</v>
      </c>
      <c r="K31" s="67">
        <f t="shared" si="5"/>
        <v>0.38986486486486488</v>
      </c>
      <c r="L31" s="66">
        <f t="shared" si="6"/>
        <v>0.15613513513513516</v>
      </c>
    </row>
    <row r="32" spans="1:12" x14ac:dyDescent="0.4">
      <c r="A32" s="33" t="s">
        <v>157</v>
      </c>
      <c r="B32" s="163">
        <v>882</v>
      </c>
      <c r="C32" s="163">
        <v>929</v>
      </c>
      <c r="D32" s="67">
        <f t="shared" si="0"/>
        <v>0.94940796555435958</v>
      </c>
      <c r="E32" s="58">
        <f t="shared" si="1"/>
        <v>-47</v>
      </c>
      <c r="F32" s="163">
        <v>1495</v>
      </c>
      <c r="G32" s="158">
        <v>1495</v>
      </c>
      <c r="H32" s="67">
        <f t="shared" si="2"/>
        <v>1</v>
      </c>
      <c r="I32" s="58">
        <f t="shared" si="3"/>
        <v>0</v>
      </c>
      <c r="J32" s="67">
        <f t="shared" si="4"/>
        <v>0.58996655518394647</v>
      </c>
      <c r="K32" s="67">
        <f t="shared" si="5"/>
        <v>0.6214046822742475</v>
      </c>
      <c r="L32" s="66">
        <f t="shared" si="6"/>
        <v>-3.1438127090301027E-2</v>
      </c>
    </row>
    <row r="33" spans="1:12" x14ac:dyDescent="0.4">
      <c r="A33" s="27" t="s">
        <v>156</v>
      </c>
      <c r="B33" s="163">
        <v>0</v>
      </c>
      <c r="C33" s="163">
        <v>0</v>
      </c>
      <c r="D33" s="72" t="e">
        <f t="shared" si="0"/>
        <v>#DIV/0!</v>
      </c>
      <c r="E33" s="59">
        <f t="shared" si="1"/>
        <v>0</v>
      </c>
      <c r="F33" s="163">
        <v>0</v>
      </c>
      <c r="G33" s="158">
        <v>0</v>
      </c>
      <c r="H33" s="72" t="e">
        <f t="shared" si="2"/>
        <v>#DIV/0!</v>
      </c>
      <c r="I33" s="59">
        <f t="shared" si="3"/>
        <v>0</v>
      </c>
      <c r="J33" s="72" t="e">
        <f t="shared" si="4"/>
        <v>#DIV/0!</v>
      </c>
      <c r="K33" s="72" t="e">
        <f t="shared" si="5"/>
        <v>#DIV/0!</v>
      </c>
      <c r="L33" s="77" t="e">
        <f t="shared" si="6"/>
        <v>#DIV/0!</v>
      </c>
    </row>
    <row r="34" spans="1:12" x14ac:dyDescent="0.4">
      <c r="A34" s="29" t="s">
        <v>155</v>
      </c>
      <c r="B34" s="163">
        <v>767</v>
      </c>
      <c r="C34" s="163">
        <v>667</v>
      </c>
      <c r="D34" s="72">
        <f t="shared" si="0"/>
        <v>1.1499250374812593</v>
      </c>
      <c r="E34" s="59">
        <f t="shared" si="1"/>
        <v>100</v>
      </c>
      <c r="F34" s="163">
        <v>1495</v>
      </c>
      <c r="G34" s="163">
        <v>1500</v>
      </c>
      <c r="H34" s="72">
        <f t="shared" si="2"/>
        <v>0.9966666666666667</v>
      </c>
      <c r="I34" s="59">
        <f t="shared" si="3"/>
        <v>-5</v>
      </c>
      <c r="J34" s="72">
        <f t="shared" si="4"/>
        <v>0.5130434782608696</v>
      </c>
      <c r="K34" s="72">
        <f t="shared" si="5"/>
        <v>0.44466666666666665</v>
      </c>
      <c r="L34" s="77">
        <f t="shared" si="6"/>
        <v>6.8376811594202946E-2</v>
      </c>
    </row>
    <row r="35" spans="1:12" x14ac:dyDescent="0.4">
      <c r="A35" s="33" t="s">
        <v>210</v>
      </c>
      <c r="B35" s="163">
        <v>694</v>
      </c>
      <c r="C35" s="163">
        <v>0</v>
      </c>
      <c r="D35" s="72" t="e">
        <f t="shared" si="0"/>
        <v>#DIV/0!</v>
      </c>
      <c r="E35" s="59">
        <f t="shared" si="1"/>
        <v>694</v>
      </c>
      <c r="F35" s="163">
        <v>1500</v>
      </c>
      <c r="G35" s="158">
        <v>0</v>
      </c>
      <c r="H35" s="72" t="e">
        <f t="shared" si="2"/>
        <v>#DIV/0!</v>
      </c>
      <c r="I35" s="59">
        <f t="shared" si="3"/>
        <v>1500</v>
      </c>
      <c r="J35" s="72">
        <f t="shared" si="4"/>
        <v>0.46266666666666667</v>
      </c>
      <c r="K35" s="72" t="e">
        <f t="shared" si="5"/>
        <v>#DIV/0!</v>
      </c>
      <c r="L35" s="77" t="e">
        <f t="shared" si="6"/>
        <v>#DIV/0!</v>
      </c>
    </row>
    <row r="36" spans="1:12" s="16" customFormat="1" x14ac:dyDescent="0.4">
      <c r="A36" s="27" t="s">
        <v>234</v>
      </c>
      <c r="B36" s="154">
        <v>0</v>
      </c>
      <c r="C36" s="154">
        <v>0</v>
      </c>
      <c r="D36" s="24" t="e">
        <f t="shared" si="0"/>
        <v>#DIV/0!</v>
      </c>
      <c r="E36" s="25">
        <f t="shared" si="1"/>
        <v>0</v>
      </c>
      <c r="F36" s="154">
        <v>0</v>
      </c>
      <c r="G36" s="154">
        <v>0</v>
      </c>
      <c r="H36" s="24" t="e">
        <f t="shared" si="2"/>
        <v>#DIV/0!</v>
      </c>
      <c r="I36" s="25">
        <f t="shared" si="3"/>
        <v>0</v>
      </c>
      <c r="J36" s="24" t="e">
        <f t="shared" si="4"/>
        <v>#DIV/0!</v>
      </c>
      <c r="K36" s="24" t="e">
        <f t="shared" si="5"/>
        <v>#DIV/0!</v>
      </c>
      <c r="L36" s="23" t="e">
        <f t="shared" si="6"/>
        <v>#DIV/0!</v>
      </c>
    </row>
    <row r="37" spans="1:12" s="16" customFormat="1" x14ac:dyDescent="0.4">
      <c r="A37" s="22" t="s">
        <v>233</v>
      </c>
      <c r="B37" s="179">
        <v>0</v>
      </c>
      <c r="C37" s="179">
        <v>0</v>
      </c>
      <c r="D37" s="20" t="e">
        <f t="shared" si="0"/>
        <v>#DIV/0!</v>
      </c>
      <c r="E37" s="21">
        <f t="shared" si="1"/>
        <v>0</v>
      </c>
      <c r="F37" s="179">
        <v>0</v>
      </c>
      <c r="G37" s="179">
        <v>0</v>
      </c>
      <c r="H37" s="24" t="e">
        <f t="shared" si="2"/>
        <v>#DIV/0!</v>
      </c>
      <c r="I37" s="25">
        <f t="shared" si="3"/>
        <v>0</v>
      </c>
      <c r="J37" s="24" t="e">
        <f t="shared" si="4"/>
        <v>#DIV/0!</v>
      </c>
      <c r="K37" s="24" t="e">
        <f t="shared" si="5"/>
        <v>#DIV/0!</v>
      </c>
      <c r="L37" s="23" t="e">
        <f t="shared" si="6"/>
        <v>#DIV/0!</v>
      </c>
    </row>
    <row r="38" spans="1:12" x14ac:dyDescent="0.4">
      <c r="A38" s="89" t="s">
        <v>90</v>
      </c>
      <c r="B38" s="106">
        <f>SUM(B39:B40)</f>
        <v>500</v>
      </c>
      <c r="C38" s="106">
        <f>SUM(C39:C40)</f>
        <v>384</v>
      </c>
      <c r="D38" s="76">
        <f t="shared" ref="D38:D62" si="7">+B38/C38</f>
        <v>1.3020833333333333</v>
      </c>
      <c r="E38" s="62">
        <f t="shared" ref="E38:E62" si="8">+B38-C38</f>
        <v>116</v>
      </c>
      <c r="F38" s="106">
        <f>SUM(F39:F40)</f>
        <v>890</v>
      </c>
      <c r="G38" s="106">
        <f>SUM(G39:G40)</f>
        <v>780</v>
      </c>
      <c r="H38" s="76">
        <f t="shared" ref="H38:H62" si="9">+F38/G38</f>
        <v>1.141025641025641</v>
      </c>
      <c r="I38" s="62">
        <f t="shared" ref="I38:I62" si="10">+F38-G38</f>
        <v>110</v>
      </c>
      <c r="J38" s="76">
        <f t="shared" ref="J38:J62" si="11">+B38/F38</f>
        <v>0.5617977528089888</v>
      </c>
      <c r="K38" s="76">
        <f t="shared" ref="K38:K62" si="12">+C38/G38</f>
        <v>0.49230769230769234</v>
      </c>
      <c r="L38" s="75">
        <f t="shared" ref="L38:L62" si="13">+J38-K38</f>
        <v>6.9490060501296469E-2</v>
      </c>
    </row>
    <row r="39" spans="1:12" x14ac:dyDescent="0.4">
      <c r="A39" s="26" t="s">
        <v>154</v>
      </c>
      <c r="B39" s="163">
        <v>289</v>
      </c>
      <c r="C39" s="163">
        <v>196</v>
      </c>
      <c r="D39" s="70">
        <f t="shared" si="7"/>
        <v>1.4744897959183674</v>
      </c>
      <c r="E39" s="71">
        <f t="shared" si="8"/>
        <v>93</v>
      </c>
      <c r="F39" s="163">
        <v>489</v>
      </c>
      <c r="G39" s="163">
        <v>390</v>
      </c>
      <c r="H39" s="70">
        <f t="shared" si="9"/>
        <v>1.2538461538461538</v>
      </c>
      <c r="I39" s="71">
        <f t="shared" si="10"/>
        <v>99</v>
      </c>
      <c r="J39" s="70">
        <f t="shared" si="11"/>
        <v>0.59100204498977504</v>
      </c>
      <c r="K39" s="70">
        <f t="shared" si="12"/>
        <v>0.50256410256410255</v>
      </c>
      <c r="L39" s="69">
        <f t="shared" si="13"/>
        <v>8.8437942425672489E-2</v>
      </c>
    </row>
    <row r="40" spans="1:12" x14ac:dyDescent="0.4">
      <c r="A40" s="27" t="s">
        <v>153</v>
      </c>
      <c r="B40" s="163">
        <v>211</v>
      </c>
      <c r="C40" s="163">
        <v>188</v>
      </c>
      <c r="D40" s="72">
        <f t="shared" si="7"/>
        <v>1.1223404255319149</v>
      </c>
      <c r="E40" s="59">
        <f t="shared" si="8"/>
        <v>23</v>
      </c>
      <c r="F40" s="163">
        <v>401</v>
      </c>
      <c r="G40" s="163">
        <v>390</v>
      </c>
      <c r="H40" s="72">
        <f t="shared" si="9"/>
        <v>1.0282051282051281</v>
      </c>
      <c r="I40" s="59">
        <f t="shared" si="10"/>
        <v>11</v>
      </c>
      <c r="J40" s="72">
        <f t="shared" si="11"/>
        <v>0.52618453865336656</v>
      </c>
      <c r="K40" s="72">
        <f t="shared" si="12"/>
        <v>0.48205128205128206</v>
      </c>
      <c r="L40" s="77">
        <f t="shared" si="13"/>
        <v>4.4133256602084503E-2</v>
      </c>
    </row>
    <row r="41" spans="1:12" s="46" customFormat="1" x14ac:dyDescent="0.4">
      <c r="A41" s="55" t="s">
        <v>96</v>
      </c>
      <c r="B41" s="100">
        <f>SUM(B42:B62)</f>
        <v>72391</v>
      </c>
      <c r="C41" s="100">
        <f>SUM(C42:C62)</f>
        <v>64210</v>
      </c>
      <c r="D41" s="64">
        <f t="shared" si="7"/>
        <v>1.1274100607382027</v>
      </c>
      <c r="E41" s="65">
        <f t="shared" si="8"/>
        <v>8181</v>
      </c>
      <c r="F41" s="100">
        <f>SUM(F42:F62)</f>
        <v>121323</v>
      </c>
      <c r="G41" s="100">
        <f>SUM(G42:G62)</f>
        <v>122110</v>
      </c>
      <c r="H41" s="64">
        <f t="shared" si="9"/>
        <v>0.99355499140119563</v>
      </c>
      <c r="I41" s="65">
        <f t="shared" si="10"/>
        <v>-787</v>
      </c>
      <c r="J41" s="64">
        <f t="shared" si="11"/>
        <v>0.59667993702760402</v>
      </c>
      <c r="K41" s="64">
        <f t="shared" si="12"/>
        <v>0.5258373597575956</v>
      </c>
      <c r="L41" s="78">
        <f t="shared" si="13"/>
        <v>7.0842577270008422E-2</v>
      </c>
    </row>
    <row r="42" spans="1:12" x14ac:dyDescent="0.4">
      <c r="A42" s="27" t="s">
        <v>83</v>
      </c>
      <c r="B42" s="98">
        <f>'[9]1月動向(20)'!B41-'１月(上旬)'!B42</f>
        <v>29476</v>
      </c>
      <c r="C42" s="98">
        <f>'[9]1月動向(20)'!C41-'１月(上旬)'!C42</f>
        <v>24685</v>
      </c>
      <c r="D42" s="97">
        <f t="shared" si="7"/>
        <v>1.1940854770103302</v>
      </c>
      <c r="E42" s="58">
        <f t="shared" si="8"/>
        <v>4791</v>
      </c>
      <c r="F42" s="98">
        <f>'[9]1月動向(20)'!F41-'１月(上旬)'!F42</f>
        <v>44011</v>
      </c>
      <c r="G42" s="98">
        <f>'[9]1月動向(20)'!G41-'１月(上旬)'!G42</f>
        <v>43122</v>
      </c>
      <c r="H42" s="67">
        <f t="shared" si="9"/>
        <v>1.0206159269050601</v>
      </c>
      <c r="I42" s="58">
        <f t="shared" si="10"/>
        <v>889</v>
      </c>
      <c r="J42" s="67">
        <f t="shared" si="11"/>
        <v>0.66974165549521714</v>
      </c>
      <c r="K42" s="67">
        <f t="shared" si="12"/>
        <v>0.57244561940540795</v>
      </c>
      <c r="L42" s="66">
        <f t="shared" si="13"/>
        <v>9.729603608980919E-2</v>
      </c>
    </row>
    <row r="43" spans="1:12" x14ac:dyDescent="0.4">
      <c r="A43" s="27" t="s">
        <v>176</v>
      </c>
      <c r="B43" s="101">
        <f>'[9]1月動向(20)'!B42-'１月(上旬)'!B43</f>
        <v>1424</v>
      </c>
      <c r="C43" s="101">
        <f>'[9]1月動向(20)'!C42-'１月(上旬)'!C43</f>
        <v>809</v>
      </c>
      <c r="D43" s="72">
        <f t="shared" si="7"/>
        <v>1.7601977750309024</v>
      </c>
      <c r="E43" s="59">
        <f t="shared" si="8"/>
        <v>615</v>
      </c>
      <c r="F43" s="135">
        <f>'[9]1月動向(20)'!F42-'１月(上旬)'!F43</f>
        <v>2152</v>
      </c>
      <c r="G43" s="101">
        <f>'[9]1月動向(20)'!G42-'１月(上旬)'!G43</f>
        <v>1360</v>
      </c>
      <c r="H43" s="72">
        <f t="shared" si="9"/>
        <v>1.5823529411764705</v>
      </c>
      <c r="I43" s="59">
        <f t="shared" si="10"/>
        <v>792</v>
      </c>
      <c r="J43" s="72">
        <f t="shared" si="11"/>
        <v>0.66171003717472121</v>
      </c>
      <c r="K43" s="72">
        <f t="shared" si="12"/>
        <v>0.59485294117647058</v>
      </c>
      <c r="L43" s="77">
        <f t="shared" si="13"/>
        <v>6.6857095998250626E-2</v>
      </c>
    </row>
    <row r="44" spans="1:12" x14ac:dyDescent="0.4">
      <c r="A44" s="27" t="s">
        <v>151</v>
      </c>
      <c r="B44" s="101">
        <f>'[9]1月動向(20)'!B43-'１月(上旬)'!B44</f>
        <v>1851</v>
      </c>
      <c r="C44" s="101">
        <f>'[9]1月動向(20)'!C43-'１月(上旬)'!C44</f>
        <v>3439</v>
      </c>
      <c r="D44" s="72">
        <f t="shared" si="7"/>
        <v>0.53823785984297756</v>
      </c>
      <c r="E44" s="59">
        <f t="shared" si="8"/>
        <v>-1588</v>
      </c>
      <c r="F44" s="135">
        <f>'[9]1月動向(20)'!F43-'１月(上旬)'!F44</f>
        <v>4150</v>
      </c>
      <c r="G44" s="101">
        <f>'[9]1月動向(20)'!G43-'１月(上旬)'!G44</f>
        <v>5240</v>
      </c>
      <c r="H44" s="141">
        <f t="shared" si="9"/>
        <v>0.7919847328244275</v>
      </c>
      <c r="I44" s="59">
        <f t="shared" si="10"/>
        <v>-1090</v>
      </c>
      <c r="J44" s="72">
        <f t="shared" si="11"/>
        <v>0.44602409638554219</v>
      </c>
      <c r="K44" s="72">
        <f t="shared" si="12"/>
        <v>0.6562977099236641</v>
      </c>
      <c r="L44" s="77">
        <f t="shared" si="13"/>
        <v>-0.21027361353812191</v>
      </c>
    </row>
    <row r="45" spans="1:12" x14ac:dyDescent="0.4">
      <c r="A45" s="33" t="s">
        <v>215</v>
      </c>
      <c r="B45" s="101">
        <f>'[9]1月動向(20)'!B44-'１月(上旬)'!B45</f>
        <v>6758</v>
      </c>
      <c r="C45" s="101">
        <f>'[9]1月動向(20)'!C44-'１月(上旬)'!C45</f>
        <v>6508</v>
      </c>
      <c r="D45" s="140">
        <f t="shared" si="7"/>
        <v>1.0384142593730792</v>
      </c>
      <c r="E45" s="79">
        <f t="shared" si="8"/>
        <v>250</v>
      </c>
      <c r="F45" s="101">
        <f>'[9]1月動向(20)'!F44-'１月(上旬)'!F45</f>
        <v>12440</v>
      </c>
      <c r="G45" s="101">
        <f>'[9]1月動向(20)'!G44-'１月(上旬)'!G45</f>
        <v>13779</v>
      </c>
      <c r="H45" s="141">
        <f t="shared" si="9"/>
        <v>0.90282313665723202</v>
      </c>
      <c r="I45" s="59">
        <f t="shared" si="10"/>
        <v>-1339</v>
      </c>
      <c r="J45" s="72">
        <f t="shared" si="11"/>
        <v>0.54324758842443732</v>
      </c>
      <c r="K45" s="72">
        <f t="shared" si="12"/>
        <v>0.47231293998113072</v>
      </c>
      <c r="L45" s="77">
        <f t="shared" si="13"/>
        <v>7.0934648443306603E-2</v>
      </c>
    </row>
    <row r="46" spans="1:12" x14ac:dyDescent="0.4">
      <c r="A46" s="33" t="s">
        <v>149</v>
      </c>
      <c r="B46" s="101">
        <f>'[9]1月動向(20)'!B45-'１月(上旬)'!B46</f>
        <v>4347</v>
      </c>
      <c r="C46" s="101">
        <f>'[9]1月動向(20)'!C45-'１月(上旬)'!C46</f>
        <v>2901</v>
      </c>
      <c r="D46" s="140">
        <f t="shared" si="7"/>
        <v>1.4984488107549121</v>
      </c>
      <c r="E46" s="79">
        <f t="shared" si="8"/>
        <v>1446</v>
      </c>
      <c r="F46" s="101">
        <f>'[9]1月動向(20)'!F45-'１月(上旬)'!F46</f>
        <v>7240</v>
      </c>
      <c r="G46" s="101">
        <f>'[9]1月動向(20)'!G45-'１月(上旬)'!G46</f>
        <v>6940</v>
      </c>
      <c r="H46" s="141">
        <f t="shared" si="9"/>
        <v>1.043227665706052</v>
      </c>
      <c r="I46" s="59">
        <f t="shared" si="10"/>
        <v>300</v>
      </c>
      <c r="J46" s="72">
        <f t="shared" si="11"/>
        <v>0.60041436464088394</v>
      </c>
      <c r="K46" s="72">
        <f t="shared" si="12"/>
        <v>0.41801152737752162</v>
      </c>
      <c r="L46" s="77">
        <f t="shared" si="13"/>
        <v>0.18240283726336232</v>
      </c>
    </row>
    <row r="47" spans="1:12" x14ac:dyDescent="0.4">
      <c r="A47" s="27" t="s">
        <v>81</v>
      </c>
      <c r="B47" s="101">
        <f>'[9]1月動向(20)'!B46-'１月(上旬)'!B47</f>
        <v>10278</v>
      </c>
      <c r="C47" s="101">
        <f>'[9]1月動向(20)'!C46-'１月(上旬)'!C47</f>
        <v>9326</v>
      </c>
      <c r="D47" s="140">
        <f t="shared" si="7"/>
        <v>1.1020802058760455</v>
      </c>
      <c r="E47" s="79">
        <f t="shared" si="8"/>
        <v>952</v>
      </c>
      <c r="F47" s="105">
        <f>'[9]1月動向(20)'!F46-'１月(上旬)'!F47</f>
        <v>20620</v>
      </c>
      <c r="G47" s="105">
        <f>'[9]1月動向(20)'!G46-'１月(上旬)'!G47</f>
        <v>19230</v>
      </c>
      <c r="H47" s="141">
        <f t="shared" si="9"/>
        <v>1.0722828913156526</v>
      </c>
      <c r="I47" s="59">
        <f t="shared" si="10"/>
        <v>1390</v>
      </c>
      <c r="J47" s="72">
        <f t="shared" si="11"/>
        <v>0.49844810863239575</v>
      </c>
      <c r="K47" s="72">
        <f t="shared" si="12"/>
        <v>0.48497139885595425</v>
      </c>
      <c r="L47" s="77">
        <f t="shared" si="13"/>
        <v>1.3476709776441498E-2</v>
      </c>
    </row>
    <row r="48" spans="1:12" x14ac:dyDescent="0.4">
      <c r="A48" s="27" t="s">
        <v>82</v>
      </c>
      <c r="B48" s="101">
        <f>'[9]1月動向(20)'!B47-'１月(上旬)'!B48</f>
        <v>7804</v>
      </c>
      <c r="C48" s="101">
        <f>'[9]1月動向(20)'!C47-'１月(上旬)'!C48</f>
        <v>6767</v>
      </c>
      <c r="D48" s="140">
        <f t="shared" si="7"/>
        <v>1.153243682577213</v>
      </c>
      <c r="E48" s="58">
        <f t="shared" si="8"/>
        <v>1037</v>
      </c>
      <c r="F48" s="135">
        <f>'[9]1月動向(20)'!F47-'１月(上旬)'!F48</f>
        <v>11090</v>
      </c>
      <c r="G48" s="101">
        <f>'[9]1月動向(20)'!G47-'１月(上旬)'!G48</f>
        <v>11160</v>
      </c>
      <c r="H48" s="141">
        <f t="shared" si="9"/>
        <v>0.99372759856630821</v>
      </c>
      <c r="I48" s="59">
        <f t="shared" si="10"/>
        <v>-70</v>
      </c>
      <c r="J48" s="72">
        <f t="shared" si="11"/>
        <v>0.70369702434625792</v>
      </c>
      <c r="K48" s="72">
        <f t="shared" si="12"/>
        <v>0.60636200716845878</v>
      </c>
      <c r="L48" s="77">
        <f t="shared" si="13"/>
        <v>9.7335017177799132E-2</v>
      </c>
    </row>
    <row r="49" spans="1:12" x14ac:dyDescent="0.4">
      <c r="A49" s="27" t="s">
        <v>80</v>
      </c>
      <c r="B49" s="101">
        <f>'[9]1月動向(20)'!B48-'１月(上旬)'!B49</f>
        <v>1323</v>
      </c>
      <c r="C49" s="101">
        <f>'[9]1月動向(20)'!C48-'１月(上旬)'!C49</f>
        <v>1416</v>
      </c>
      <c r="D49" s="140">
        <f t="shared" si="7"/>
        <v>0.93432203389830504</v>
      </c>
      <c r="E49" s="58">
        <f t="shared" si="8"/>
        <v>-93</v>
      </c>
      <c r="F49" s="137">
        <f>'[9]1月動向(20)'!F48-'１月(上旬)'!F49</f>
        <v>2790</v>
      </c>
      <c r="G49" s="136">
        <f>'[9]1月動向(20)'!G48-'１月(上旬)'!G49</f>
        <v>2790</v>
      </c>
      <c r="H49" s="138">
        <f t="shared" si="9"/>
        <v>1</v>
      </c>
      <c r="I49" s="59">
        <f t="shared" si="10"/>
        <v>0</v>
      </c>
      <c r="J49" s="72">
        <f t="shared" si="11"/>
        <v>0.47419354838709676</v>
      </c>
      <c r="K49" s="72">
        <f t="shared" si="12"/>
        <v>0.50752688172043015</v>
      </c>
      <c r="L49" s="77">
        <f t="shared" si="13"/>
        <v>-3.3333333333333381E-2</v>
      </c>
    </row>
    <row r="50" spans="1:12" x14ac:dyDescent="0.4">
      <c r="A50" s="27" t="s">
        <v>148</v>
      </c>
      <c r="B50" s="101">
        <f>'[9]1月動向(20)'!B49-'１月(上旬)'!B50</f>
        <v>784</v>
      </c>
      <c r="C50" s="101">
        <f>'[9]1月動向(20)'!C49-'１月(上旬)'!C50</f>
        <v>748</v>
      </c>
      <c r="D50" s="140">
        <f t="shared" si="7"/>
        <v>1.0481283422459893</v>
      </c>
      <c r="E50" s="58">
        <f t="shared" si="8"/>
        <v>36</v>
      </c>
      <c r="F50" s="135">
        <f>'[9]1月動向(20)'!F49-'１月(上旬)'!F50</f>
        <v>1660</v>
      </c>
      <c r="G50" s="101">
        <f>'[9]1月動向(20)'!G49-'１月(上旬)'!G50</f>
        <v>1660</v>
      </c>
      <c r="H50" s="142">
        <f t="shared" si="9"/>
        <v>1</v>
      </c>
      <c r="I50" s="59">
        <f t="shared" si="10"/>
        <v>0</v>
      </c>
      <c r="J50" s="72">
        <f t="shared" si="11"/>
        <v>0.472289156626506</v>
      </c>
      <c r="K50" s="72">
        <f t="shared" si="12"/>
        <v>0.45060240963855419</v>
      </c>
      <c r="L50" s="77">
        <f t="shared" si="13"/>
        <v>2.168674698795181E-2</v>
      </c>
    </row>
    <row r="51" spans="1:12" x14ac:dyDescent="0.4">
      <c r="A51" s="27" t="s">
        <v>79</v>
      </c>
      <c r="B51" s="101">
        <f>'[9]1月動向(20)'!B50-'１月(上旬)'!B51</f>
        <v>2192</v>
      </c>
      <c r="C51" s="101">
        <f>'[9]1月動向(20)'!C50-'１月(上旬)'!C51</f>
        <v>1821</v>
      </c>
      <c r="D51" s="140">
        <f t="shared" si="7"/>
        <v>1.2037342119714443</v>
      </c>
      <c r="E51" s="58">
        <f t="shared" si="8"/>
        <v>371</v>
      </c>
      <c r="F51" s="135">
        <f>'[9]1月動向(20)'!F50-'１月(上旬)'!F51</f>
        <v>2790</v>
      </c>
      <c r="G51" s="101">
        <f>'[9]1月動向(20)'!G50-'１月(上旬)'!G51</f>
        <v>2790</v>
      </c>
      <c r="H51" s="141">
        <f t="shared" si="9"/>
        <v>1</v>
      </c>
      <c r="I51" s="59">
        <f t="shared" si="10"/>
        <v>0</v>
      </c>
      <c r="J51" s="72">
        <f t="shared" si="11"/>
        <v>0.78566308243727601</v>
      </c>
      <c r="K51" s="72">
        <f t="shared" si="12"/>
        <v>0.65268817204301077</v>
      </c>
      <c r="L51" s="77">
        <f t="shared" si="13"/>
        <v>0.13297491039426523</v>
      </c>
    </row>
    <row r="52" spans="1:12" x14ac:dyDescent="0.4">
      <c r="A52" s="33" t="s">
        <v>78</v>
      </c>
      <c r="B52" s="101">
        <f>'[9]1月動向(20)'!B51-'１月(上旬)'!B52</f>
        <v>1254</v>
      </c>
      <c r="C52" s="101">
        <f>'[9]1月動向(20)'!C51-'１月(上旬)'!C52</f>
        <v>1396</v>
      </c>
      <c r="D52" s="140">
        <f t="shared" si="7"/>
        <v>0.89828080229226359</v>
      </c>
      <c r="E52" s="58">
        <f t="shared" si="8"/>
        <v>-142</v>
      </c>
      <c r="F52" s="137">
        <f>'[9]1月動向(20)'!F51-'１月(上旬)'!F52</f>
        <v>2790</v>
      </c>
      <c r="G52" s="136">
        <f>'[9]1月動向(20)'!G51-'１月(上旬)'!G52</f>
        <v>2789</v>
      </c>
      <c r="H52" s="141">
        <f t="shared" si="9"/>
        <v>1.0003585514521334</v>
      </c>
      <c r="I52" s="59">
        <f t="shared" si="10"/>
        <v>1</v>
      </c>
      <c r="J52" s="72">
        <f t="shared" si="11"/>
        <v>0.44946236559139785</v>
      </c>
      <c r="K52" s="67">
        <f t="shared" si="12"/>
        <v>0.50053782717820006</v>
      </c>
      <c r="L52" s="66">
        <f t="shared" si="13"/>
        <v>-5.1075461586802207E-2</v>
      </c>
    </row>
    <row r="53" spans="1:12" x14ac:dyDescent="0.4">
      <c r="A53" s="27" t="s">
        <v>95</v>
      </c>
      <c r="B53" s="101">
        <f>'[9]1月動向(20)'!B52-'１月(上旬)'!B53</f>
        <v>0</v>
      </c>
      <c r="C53" s="101">
        <f>'[9]1月動向(20)'!C52-'１月(上旬)'!C53</f>
        <v>486</v>
      </c>
      <c r="D53" s="140">
        <f t="shared" si="7"/>
        <v>0</v>
      </c>
      <c r="E53" s="59">
        <f t="shared" si="8"/>
        <v>-486</v>
      </c>
      <c r="F53" s="135">
        <f>'[9]1月動向(20)'!F52-'１月(上旬)'!F53</f>
        <v>0</v>
      </c>
      <c r="G53" s="101">
        <f>'[9]1月動向(20)'!G52-'１月(上旬)'!G53</f>
        <v>1660</v>
      </c>
      <c r="H53" s="141">
        <f t="shared" si="9"/>
        <v>0</v>
      </c>
      <c r="I53" s="59">
        <f t="shared" si="10"/>
        <v>-1660</v>
      </c>
      <c r="J53" s="72" t="e">
        <f t="shared" si="11"/>
        <v>#DIV/0!</v>
      </c>
      <c r="K53" s="72">
        <f t="shared" si="12"/>
        <v>0.29277108433734939</v>
      </c>
      <c r="L53" s="77" t="e">
        <f t="shared" si="13"/>
        <v>#DIV/0!</v>
      </c>
    </row>
    <row r="54" spans="1:12" x14ac:dyDescent="0.4">
      <c r="A54" s="27" t="s">
        <v>94</v>
      </c>
      <c r="B54" s="101">
        <f>'[9]1月動向(20)'!B53-'１月(上旬)'!B54</f>
        <v>1148</v>
      </c>
      <c r="C54" s="101">
        <f>'[9]1月動向(20)'!C53-'１月(上旬)'!C54</f>
        <v>723</v>
      </c>
      <c r="D54" s="140">
        <f t="shared" si="7"/>
        <v>1.5878284923928077</v>
      </c>
      <c r="E54" s="59">
        <f t="shared" si="8"/>
        <v>425</v>
      </c>
      <c r="F54" s="135">
        <f>'[9]1月動向(20)'!F53-'１月(上旬)'!F54</f>
        <v>2790</v>
      </c>
      <c r="G54" s="136">
        <f>'[9]1月動向(20)'!G53-'１月(上旬)'!G54</f>
        <v>2790</v>
      </c>
      <c r="H54" s="138">
        <f t="shared" si="9"/>
        <v>1</v>
      </c>
      <c r="I54" s="59">
        <f t="shared" si="10"/>
        <v>0</v>
      </c>
      <c r="J54" s="72">
        <f t="shared" si="11"/>
        <v>0.41146953405017922</v>
      </c>
      <c r="K54" s="72">
        <f t="shared" si="12"/>
        <v>0.25913978494623657</v>
      </c>
      <c r="L54" s="77">
        <f t="shared" si="13"/>
        <v>0.15232974910394265</v>
      </c>
    </row>
    <row r="55" spans="1:12" x14ac:dyDescent="0.4">
      <c r="A55" s="27" t="s">
        <v>75</v>
      </c>
      <c r="B55" s="101">
        <f>'[9]1月動向(20)'!B54-'１月(上旬)'!B55</f>
        <v>2201</v>
      </c>
      <c r="C55" s="101">
        <f>'[9]1月動向(20)'!C54-'１月(上旬)'!C55</f>
        <v>1839</v>
      </c>
      <c r="D55" s="140">
        <f t="shared" si="7"/>
        <v>1.1968461120174008</v>
      </c>
      <c r="E55" s="59">
        <f t="shared" si="8"/>
        <v>362</v>
      </c>
      <c r="F55" s="139">
        <f>'[9]1月動向(20)'!F54-'１月(上旬)'!F55</f>
        <v>3780</v>
      </c>
      <c r="G55" s="101">
        <f>'[9]1月動向(20)'!G54-'１月(上旬)'!G55</f>
        <v>3880</v>
      </c>
      <c r="H55" s="138">
        <f t="shared" si="9"/>
        <v>0.97422680412371132</v>
      </c>
      <c r="I55" s="59">
        <f t="shared" si="10"/>
        <v>-100</v>
      </c>
      <c r="J55" s="72">
        <f t="shared" si="11"/>
        <v>0.58227513227513228</v>
      </c>
      <c r="K55" s="72">
        <f t="shared" si="12"/>
        <v>0.47396907216494844</v>
      </c>
      <c r="L55" s="77">
        <f t="shared" si="13"/>
        <v>0.10830606011018384</v>
      </c>
    </row>
    <row r="56" spans="1:12" x14ac:dyDescent="0.4">
      <c r="A56" s="27" t="s">
        <v>77</v>
      </c>
      <c r="B56" s="101">
        <f>'[9]1月動向(20)'!B55-'１月(上旬)'!B56</f>
        <v>743</v>
      </c>
      <c r="C56" s="101">
        <f>'[9]1月動向(20)'!C55-'１月(上旬)'!C56</f>
        <v>674</v>
      </c>
      <c r="D56" s="70">
        <f t="shared" si="7"/>
        <v>1.1023738872403561</v>
      </c>
      <c r="E56" s="59">
        <f t="shared" si="8"/>
        <v>69</v>
      </c>
      <c r="F56" s="137">
        <f>'[9]1月動向(20)'!F55-'１月(上旬)'!F56</f>
        <v>1360</v>
      </c>
      <c r="G56" s="136">
        <f>'[9]1月動向(20)'!G55-'１月(上旬)'!G56</f>
        <v>1260</v>
      </c>
      <c r="H56" s="72">
        <f t="shared" si="9"/>
        <v>1.0793650793650793</v>
      </c>
      <c r="I56" s="59">
        <f t="shared" si="10"/>
        <v>100</v>
      </c>
      <c r="J56" s="72">
        <f t="shared" si="11"/>
        <v>0.54632352941176465</v>
      </c>
      <c r="K56" s="72">
        <f t="shared" si="12"/>
        <v>0.53492063492063491</v>
      </c>
      <c r="L56" s="77">
        <f t="shared" si="13"/>
        <v>1.1402894491129745E-2</v>
      </c>
    </row>
    <row r="57" spans="1:12" x14ac:dyDescent="0.4">
      <c r="A57" s="27" t="s">
        <v>76</v>
      </c>
      <c r="B57" s="101">
        <f>'[9]1月動向(20)'!B56-'１月(上旬)'!B57</f>
        <v>808</v>
      </c>
      <c r="C57" s="101">
        <f>'[9]1月動向(20)'!C56-'１月(上旬)'!C57</f>
        <v>672</v>
      </c>
      <c r="D57" s="70">
        <f t="shared" si="7"/>
        <v>1.2023809523809523</v>
      </c>
      <c r="E57" s="59">
        <f t="shared" si="8"/>
        <v>136</v>
      </c>
      <c r="F57" s="135">
        <f>'[9]1月動向(20)'!F56-'１月(上旬)'!F57</f>
        <v>1660</v>
      </c>
      <c r="G57" s="101">
        <f>'[9]1月動向(20)'!G56-'１月(上旬)'!G57</f>
        <v>1660</v>
      </c>
      <c r="H57" s="72">
        <f t="shared" si="9"/>
        <v>1</v>
      </c>
      <c r="I57" s="59">
        <f t="shared" si="10"/>
        <v>0</v>
      </c>
      <c r="J57" s="72">
        <f t="shared" si="11"/>
        <v>0.48674698795180721</v>
      </c>
      <c r="K57" s="72">
        <f t="shared" si="12"/>
        <v>0.40481927710843374</v>
      </c>
      <c r="L57" s="77">
        <f t="shared" si="13"/>
        <v>8.1927710843373469E-2</v>
      </c>
    </row>
    <row r="58" spans="1:12" x14ac:dyDescent="0.4">
      <c r="A58" s="27" t="s">
        <v>146</v>
      </c>
      <c r="B58" s="101">
        <f>'[9]1月動向(20)'!B57-'１月(上旬)'!B58</f>
        <v>0</v>
      </c>
      <c r="C58" s="101">
        <f>'[9]1月動向(20)'!C57-'１月(上旬)'!C58</f>
        <v>0</v>
      </c>
      <c r="D58" s="70" t="e">
        <f t="shared" si="7"/>
        <v>#DIV/0!</v>
      </c>
      <c r="E58" s="59">
        <f t="shared" si="8"/>
        <v>0</v>
      </c>
      <c r="F58" s="136">
        <f>'[9]1月動向(20)'!F57-'１月(上旬)'!F58</f>
        <v>0</v>
      </c>
      <c r="G58" s="136">
        <f>'[9]1月動向(20)'!G57-'１月(上旬)'!G58</f>
        <v>0</v>
      </c>
      <c r="H58" s="72" t="e">
        <f t="shared" si="9"/>
        <v>#DIV/0!</v>
      </c>
      <c r="I58" s="59">
        <f t="shared" si="10"/>
        <v>0</v>
      </c>
      <c r="J58" s="72" t="e">
        <f t="shared" si="11"/>
        <v>#DIV/0!</v>
      </c>
      <c r="K58" s="72" t="e">
        <f t="shared" si="12"/>
        <v>#DIV/0!</v>
      </c>
      <c r="L58" s="77" t="e">
        <f t="shared" si="13"/>
        <v>#DIV/0!</v>
      </c>
    </row>
    <row r="59" spans="1:12" x14ac:dyDescent="0.4">
      <c r="A59" s="27" t="s">
        <v>145</v>
      </c>
      <c r="B59" s="101">
        <f>'[9]1月動向(20)'!B58-'１月(上旬)'!B59</f>
        <v>0</v>
      </c>
      <c r="C59" s="101">
        <f>'[9]1月動向(20)'!C58-'１月(上旬)'!C59</f>
        <v>0</v>
      </c>
      <c r="D59" s="70" t="e">
        <f t="shared" si="7"/>
        <v>#DIV/0!</v>
      </c>
      <c r="E59" s="59">
        <f t="shared" si="8"/>
        <v>0</v>
      </c>
      <c r="F59" s="101">
        <f>'[9]1月動向(20)'!F58-'１月(上旬)'!F59</f>
        <v>0</v>
      </c>
      <c r="G59" s="102">
        <f>'[9]1月動向(20)'!G58-'１月(上旬)'!G59</f>
        <v>0</v>
      </c>
      <c r="H59" s="72" t="e">
        <f t="shared" si="9"/>
        <v>#DIV/0!</v>
      </c>
      <c r="I59" s="59">
        <f t="shared" si="10"/>
        <v>0</v>
      </c>
      <c r="J59" s="72" t="e">
        <f t="shared" si="11"/>
        <v>#DIV/0!</v>
      </c>
      <c r="K59" s="72" t="e">
        <f t="shared" si="12"/>
        <v>#DIV/0!</v>
      </c>
      <c r="L59" s="77" t="e">
        <f t="shared" si="13"/>
        <v>#DIV/0!</v>
      </c>
    </row>
    <row r="60" spans="1:12" x14ac:dyDescent="0.4">
      <c r="A60" s="27" t="s">
        <v>144</v>
      </c>
      <c r="B60" s="101">
        <f>'[9]1月動向(20)'!B59-'１月(上旬)'!B60</f>
        <v>0</v>
      </c>
      <c r="C60" s="101">
        <f>'[9]1月動向(20)'!C59-'１月(上旬)'!C60</f>
        <v>0</v>
      </c>
      <c r="D60" s="70" t="e">
        <f t="shared" si="7"/>
        <v>#DIV/0!</v>
      </c>
      <c r="E60" s="59">
        <f t="shared" si="8"/>
        <v>0</v>
      </c>
      <c r="F60" s="136">
        <f>'[9]1月動向(20)'!F59-'１月(上旬)'!F60</f>
        <v>0</v>
      </c>
      <c r="G60" s="102">
        <f>'[9]1月動向(20)'!G59-'１月(上旬)'!G60</f>
        <v>0</v>
      </c>
      <c r="H60" s="72" t="e">
        <f t="shared" si="9"/>
        <v>#DIV/0!</v>
      </c>
      <c r="I60" s="59">
        <f t="shared" si="10"/>
        <v>0</v>
      </c>
      <c r="J60" s="72" t="e">
        <f t="shared" si="11"/>
        <v>#DIV/0!</v>
      </c>
      <c r="K60" s="72" t="e">
        <f t="shared" si="12"/>
        <v>#DIV/0!</v>
      </c>
      <c r="L60" s="77" t="e">
        <f t="shared" si="13"/>
        <v>#DIV/0!</v>
      </c>
    </row>
    <row r="61" spans="1:12" x14ac:dyDescent="0.4">
      <c r="A61" s="27" t="s">
        <v>143</v>
      </c>
      <c r="B61" s="101">
        <f>'[9]1月動向(20)'!B60-'１月(上旬)'!B61</f>
        <v>0</v>
      </c>
      <c r="C61" s="101">
        <f>'[9]1月動向(20)'!C60-'１月(上旬)'!C61</f>
        <v>0</v>
      </c>
      <c r="D61" s="70" t="e">
        <f t="shared" si="7"/>
        <v>#DIV/0!</v>
      </c>
      <c r="E61" s="59">
        <f t="shared" si="8"/>
        <v>0</v>
      </c>
      <c r="F61" s="102">
        <f>'[9]1月動向(20)'!F60-'１月(上旬)'!F61</f>
        <v>0</v>
      </c>
      <c r="G61" s="102">
        <f>'[9]1月動向(20)'!G60-'１月(上旬)'!G61</f>
        <v>0</v>
      </c>
      <c r="H61" s="72" t="e">
        <f t="shared" si="9"/>
        <v>#DIV/0!</v>
      </c>
      <c r="I61" s="59">
        <f t="shared" si="10"/>
        <v>0</v>
      </c>
      <c r="J61" s="72" t="e">
        <f t="shared" si="11"/>
        <v>#DIV/0!</v>
      </c>
      <c r="K61" s="72" t="e">
        <f t="shared" si="12"/>
        <v>#DIV/0!</v>
      </c>
      <c r="L61" s="77" t="e">
        <f t="shared" si="13"/>
        <v>#DIV/0!</v>
      </c>
    </row>
    <row r="62" spans="1:12" x14ac:dyDescent="0.4">
      <c r="A62" s="22" t="s">
        <v>142</v>
      </c>
      <c r="B62" s="93">
        <f>'[9]1月動向(20)'!B61-'１月(上旬)'!B62</f>
        <v>0</v>
      </c>
      <c r="C62" s="93">
        <f>'[9]1月動向(20)'!C61-'１月(上旬)'!C62</f>
        <v>0</v>
      </c>
      <c r="D62" s="151" t="e">
        <f t="shared" si="7"/>
        <v>#DIV/0!</v>
      </c>
      <c r="E62" s="56">
        <f t="shared" si="8"/>
        <v>0</v>
      </c>
      <c r="F62" s="93">
        <f>'[9]1月動向(20)'!F61-'１月(上旬)'!F62</f>
        <v>0</v>
      </c>
      <c r="G62" s="93">
        <f>'[9]1月動向(20)'!G61-'１月(上旬)'!G62</f>
        <v>0</v>
      </c>
      <c r="H62" s="83" t="e">
        <f t="shared" si="9"/>
        <v>#DIV/0!</v>
      </c>
      <c r="I62" s="56">
        <f t="shared" si="10"/>
        <v>0</v>
      </c>
      <c r="J62" s="83" t="e">
        <f t="shared" si="11"/>
        <v>#DIV/0!</v>
      </c>
      <c r="K62" s="83" t="e">
        <f t="shared" si="12"/>
        <v>#DIV/0!</v>
      </c>
      <c r="L62" s="82" t="e">
        <f t="shared" si="13"/>
        <v>#DIV/0!</v>
      </c>
    </row>
    <row r="63" spans="1:12" x14ac:dyDescent="0.4">
      <c r="A63" s="55" t="s">
        <v>93</v>
      </c>
      <c r="B63" s="134"/>
      <c r="C63" s="134"/>
      <c r="D63" s="132"/>
      <c r="E63" s="133"/>
      <c r="F63" s="134"/>
      <c r="G63" s="134"/>
      <c r="H63" s="132"/>
      <c r="I63" s="133"/>
      <c r="J63" s="132"/>
      <c r="K63" s="132"/>
      <c r="L63" s="131"/>
    </row>
    <row r="64" spans="1:12" x14ac:dyDescent="0.4">
      <c r="A64" s="99" t="s">
        <v>209</v>
      </c>
      <c r="B64" s="176"/>
      <c r="C64" s="175"/>
      <c r="D64" s="130"/>
      <c r="E64" s="129"/>
      <c r="F64" s="176"/>
      <c r="G64" s="175"/>
      <c r="H64" s="130"/>
      <c r="I64" s="129"/>
      <c r="J64" s="128"/>
      <c r="K64" s="128"/>
      <c r="L64" s="127"/>
    </row>
    <row r="65" spans="1:12" x14ac:dyDescent="0.4">
      <c r="A65" s="22" t="s">
        <v>208</v>
      </c>
      <c r="B65" s="174"/>
      <c r="C65" s="173"/>
      <c r="D65" s="126"/>
      <c r="E65" s="125"/>
      <c r="F65" s="174"/>
      <c r="G65" s="173"/>
      <c r="H65" s="126"/>
      <c r="I65" s="125"/>
      <c r="J65" s="124"/>
      <c r="K65" s="124"/>
      <c r="L65" s="123"/>
    </row>
    <row r="66" spans="1:12" x14ac:dyDescent="0.4">
      <c r="C66" s="19"/>
      <c r="E66" s="50"/>
      <c r="G66" s="19"/>
      <c r="I66" s="50"/>
      <c r="K66" s="19"/>
    </row>
    <row r="67" spans="1:12" x14ac:dyDescent="0.4">
      <c r="C67" s="19"/>
      <c r="E67" s="50"/>
      <c r="G67" s="19"/>
      <c r="I67" s="50"/>
      <c r="K67" s="19"/>
    </row>
    <row r="68" spans="1:12" x14ac:dyDescent="0.4">
      <c r="C68" s="19"/>
      <c r="E68" s="50"/>
      <c r="G68" s="19"/>
      <c r="I68" s="50"/>
      <c r="K68" s="19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9'!A1" display="'h19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2008年1月中旬航空旅客輸送実績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68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9" bestFit="1" customWidth="1"/>
    <col min="2" max="3" width="11.25" style="50" customWidth="1"/>
    <col min="4" max="5" width="11.25" style="19" customWidth="1"/>
    <col min="6" max="7" width="11.25" style="50" customWidth="1"/>
    <col min="8" max="9" width="11.25" style="19" customWidth="1"/>
    <col min="10" max="11" width="11.25" style="50" customWidth="1"/>
    <col min="12" max="12" width="11.25" style="19" customWidth="1"/>
    <col min="13" max="13" width="9" style="19" bestFit="1" customWidth="1"/>
    <col min="14" max="14" width="6.5" style="19" bestFit="1" customWidth="1"/>
    <col min="15" max="16384" width="15.75" style="19"/>
  </cols>
  <sheetData>
    <row r="1" spans="1:46" s="1" customFormat="1" ht="17.25" customHeight="1" x14ac:dyDescent="0.4">
      <c r="A1" s="266" t="str">
        <f>'h19'!A1</f>
        <v>平成19年度</v>
      </c>
      <c r="B1" s="267"/>
      <c r="C1" s="267"/>
      <c r="D1" s="267"/>
      <c r="E1" s="268" t="str">
        <f ca="1">RIGHT(CELL("filename",$A$1),LEN(CELL("filename",$A$1))-FIND("]",CELL("filename",$A$1)))</f>
        <v>１月(下旬)</v>
      </c>
      <c r="F1" s="269" t="s">
        <v>70</v>
      </c>
      <c r="G1" s="270"/>
      <c r="H1" s="270"/>
      <c r="I1" s="271"/>
      <c r="J1" s="270"/>
      <c r="K1" s="270"/>
      <c r="L1" s="271"/>
      <c r="M1" s="258"/>
      <c r="N1" s="258"/>
      <c r="O1" s="258"/>
      <c r="P1" s="258"/>
      <c r="Q1" s="258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</row>
    <row r="2" spans="1:46" x14ac:dyDescent="0.4">
      <c r="A2" s="240"/>
      <c r="B2" s="261" t="s">
        <v>89</v>
      </c>
      <c r="C2" s="261"/>
      <c r="D2" s="261"/>
      <c r="E2" s="262"/>
      <c r="F2" s="260" t="s">
        <v>175</v>
      </c>
      <c r="G2" s="261"/>
      <c r="H2" s="261"/>
      <c r="I2" s="262"/>
      <c r="J2" s="260" t="s">
        <v>174</v>
      </c>
      <c r="K2" s="261"/>
      <c r="L2" s="262"/>
    </row>
    <row r="3" spans="1:46" x14ac:dyDescent="0.4">
      <c r="A3" s="232"/>
      <c r="B3" s="236"/>
      <c r="C3" s="236"/>
      <c r="D3" s="236"/>
      <c r="E3" s="237"/>
      <c r="F3" s="235"/>
      <c r="G3" s="236"/>
      <c r="H3" s="236"/>
      <c r="I3" s="237"/>
      <c r="J3" s="235"/>
      <c r="K3" s="236"/>
      <c r="L3" s="237"/>
    </row>
    <row r="4" spans="1:46" x14ac:dyDescent="0.4">
      <c r="A4" s="232"/>
      <c r="B4" s="242" t="s">
        <v>132</v>
      </c>
      <c r="C4" s="241" t="s">
        <v>132</v>
      </c>
      <c r="D4" s="232" t="s">
        <v>88</v>
      </c>
      <c r="E4" s="232"/>
      <c r="F4" s="238" t="str">
        <f>+B4</f>
        <v>(08'1/21～31)</v>
      </c>
      <c r="G4" s="238" t="str">
        <f>+C4</f>
        <v>(08'1/21～31)</v>
      </c>
      <c r="H4" s="232" t="s">
        <v>88</v>
      </c>
      <c r="I4" s="232"/>
      <c r="J4" s="238" t="str">
        <f>+B4</f>
        <v>(08'1/21～31)</v>
      </c>
      <c r="K4" s="238" t="str">
        <f>+C4</f>
        <v>(08'1/21～31)</v>
      </c>
      <c r="L4" s="239" t="s">
        <v>86</v>
      </c>
    </row>
    <row r="5" spans="1:46" s="53" customFormat="1" x14ac:dyDescent="0.4">
      <c r="A5" s="232"/>
      <c r="B5" s="242"/>
      <c r="C5" s="241"/>
      <c r="D5" s="108" t="s">
        <v>87</v>
      </c>
      <c r="E5" s="108" t="s">
        <v>86</v>
      </c>
      <c r="F5" s="238"/>
      <c r="G5" s="238"/>
      <c r="H5" s="108" t="s">
        <v>87</v>
      </c>
      <c r="I5" s="108" t="s">
        <v>86</v>
      </c>
      <c r="J5" s="238"/>
      <c r="K5" s="238"/>
      <c r="L5" s="240"/>
    </row>
    <row r="6" spans="1:46" s="46" customFormat="1" x14ac:dyDescent="0.4">
      <c r="A6" s="55" t="s">
        <v>97</v>
      </c>
      <c r="B6" s="100">
        <f>+B7+B41+B63</f>
        <v>172966</v>
      </c>
      <c r="C6" s="100">
        <f>+C7+C41+C63</f>
        <v>176758</v>
      </c>
      <c r="D6" s="64">
        <f t="shared" ref="D6:D37" si="0">+B6/C6</f>
        <v>0.97854693988390906</v>
      </c>
      <c r="E6" s="65">
        <f t="shared" ref="E6:E37" si="1">+B6-C6</f>
        <v>-3792</v>
      </c>
      <c r="F6" s="100">
        <f>+F7+F41+F63</f>
        <v>256913</v>
      </c>
      <c r="G6" s="100">
        <f>+G7+G41+G63</f>
        <v>263890</v>
      </c>
      <c r="H6" s="64">
        <f t="shared" ref="H6:H37" si="2">+F6/G6</f>
        <v>0.97356095342756455</v>
      </c>
      <c r="I6" s="65">
        <f t="shared" ref="I6:I37" si="3">+F6-G6</f>
        <v>-6977</v>
      </c>
      <c r="J6" s="64">
        <f t="shared" ref="J6:J37" si="4">+B6/F6</f>
        <v>0.67324736389361384</v>
      </c>
      <c r="K6" s="64">
        <f t="shared" ref="K6:K37" si="5">+C6/G6</f>
        <v>0.66981696919170863</v>
      </c>
      <c r="L6" s="78">
        <f t="shared" ref="L6:L37" si="6">+J6-K6</f>
        <v>3.4303947019052039E-3</v>
      </c>
    </row>
    <row r="7" spans="1:46" s="46" customFormat="1" x14ac:dyDescent="0.4">
      <c r="A7" s="55" t="s">
        <v>85</v>
      </c>
      <c r="B7" s="148">
        <f>+B8+B18+B38</f>
        <v>84540</v>
      </c>
      <c r="C7" s="100">
        <f>+C8+C18+C38</f>
        <v>88227</v>
      </c>
      <c r="D7" s="64">
        <f t="shared" si="0"/>
        <v>0.95821007174674422</v>
      </c>
      <c r="E7" s="65">
        <f t="shared" si="1"/>
        <v>-3687</v>
      </c>
      <c r="F7" s="100">
        <f>+F8+F18+F38</f>
        <v>123399</v>
      </c>
      <c r="G7" s="100">
        <f>+G8+G18+G38</f>
        <v>129720</v>
      </c>
      <c r="H7" s="64">
        <f t="shared" si="2"/>
        <v>0.95127197039777989</v>
      </c>
      <c r="I7" s="147">
        <f t="shared" si="3"/>
        <v>-6321</v>
      </c>
      <c r="J7" s="64">
        <f t="shared" si="4"/>
        <v>0.68509469282571167</v>
      </c>
      <c r="K7" s="64">
        <f t="shared" si="5"/>
        <v>0.68013413506012954</v>
      </c>
      <c r="L7" s="78">
        <f t="shared" si="6"/>
        <v>4.9605577655821298E-3</v>
      </c>
    </row>
    <row r="8" spans="1:46" x14ac:dyDescent="0.4">
      <c r="A8" s="89" t="s">
        <v>92</v>
      </c>
      <c r="B8" s="149">
        <f>SUM(B9:B17)</f>
        <v>70644</v>
      </c>
      <c r="C8" s="106">
        <f>SUM(C9:C17)</f>
        <v>73732</v>
      </c>
      <c r="D8" s="76">
        <f t="shared" si="0"/>
        <v>0.95811859165626867</v>
      </c>
      <c r="E8" s="81">
        <f t="shared" si="1"/>
        <v>-3088</v>
      </c>
      <c r="F8" s="106">
        <f>SUM(F9:F17)</f>
        <v>99163</v>
      </c>
      <c r="G8" s="106">
        <f>SUM(G9:G17)</f>
        <v>107637</v>
      </c>
      <c r="H8" s="76">
        <f t="shared" si="2"/>
        <v>0.92127242490965</v>
      </c>
      <c r="I8" s="81">
        <f t="shared" si="3"/>
        <v>-8474</v>
      </c>
      <c r="J8" s="76">
        <f t="shared" si="4"/>
        <v>0.71240281153252727</v>
      </c>
      <c r="K8" s="76">
        <f t="shared" si="5"/>
        <v>0.68500608526807694</v>
      </c>
      <c r="L8" s="75">
        <f t="shared" si="6"/>
        <v>2.7396726264450333E-2</v>
      </c>
    </row>
    <row r="9" spans="1:46" x14ac:dyDescent="0.4">
      <c r="A9" s="26" t="s">
        <v>83</v>
      </c>
      <c r="B9" s="139">
        <f>'１月(月間)'!B9-'[9]1月動向(20)'!B8</f>
        <v>41700</v>
      </c>
      <c r="C9" s="105">
        <f>'１月(月間)'!C9-'[9]1月動向(20)'!C8</f>
        <v>41497</v>
      </c>
      <c r="D9" s="70">
        <f t="shared" si="0"/>
        <v>1.0048919198978239</v>
      </c>
      <c r="E9" s="80">
        <f t="shared" si="1"/>
        <v>203</v>
      </c>
      <c r="F9" s="105">
        <f>'１月(月間)'!F9-'[9]1月動向(20)'!F8</f>
        <v>57456</v>
      </c>
      <c r="G9" s="105">
        <f>'１月(月間)'!G9-'[9]1月動向(20)'!G8</f>
        <v>57016</v>
      </c>
      <c r="H9" s="70">
        <f t="shared" si="2"/>
        <v>1.0077171320331135</v>
      </c>
      <c r="I9" s="80">
        <f t="shared" si="3"/>
        <v>440</v>
      </c>
      <c r="J9" s="70">
        <f t="shared" si="4"/>
        <v>0.7257727652464494</v>
      </c>
      <c r="K9" s="70">
        <f t="shared" si="5"/>
        <v>0.72781324540479864</v>
      </c>
      <c r="L9" s="69">
        <f t="shared" si="6"/>
        <v>-2.0404801583492338E-3</v>
      </c>
    </row>
    <row r="10" spans="1:46" x14ac:dyDescent="0.4">
      <c r="A10" s="27" t="s">
        <v>84</v>
      </c>
      <c r="B10" s="139">
        <f>'１月(月間)'!B10-'[9]1月動向(20)'!B9</f>
        <v>4551</v>
      </c>
      <c r="C10" s="105">
        <f>'１月(月間)'!C10-'[9]1月動向(20)'!C9</f>
        <v>2806</v>
      </c>
      <c r="D10" s="72">
        <f t="shared" si="0"/>
        <v>1.6218816821097648</v>
      </c>
      <c r="E10" s="79">
        <f t="shared" si="1"/>
        <v>1745</v>
      </c>
      <c r="F10" s="105">
        <f>'１月(月間)'!F10-'[9]1月動向(20)'!F9</f>
        <v>5500</v>
      </c>
      <c r="G10" s="105">
        <f>'１月(月間)'!G10-'[9]1月動向(20)'!G9</f>
        <v>4367</v>
      </c>
      <c r="H10" s="72">
        <f t="shared" si="2"/>
        <v>1.2594458438287153</v>
      </c>
      <c r="I10" s="79">
        <f t="shared" si="3"/>
        <v>1133</v>
      </c>
      <c r="J10" s="72">
        <f t="shared" si="4"/>
        <v>0.82745454545454544</v>
      </c>
      <c r="K10" s="72">
        <f t="shared" si="5"/>
        <v>0.64254637050606822</v>
      </c>
      <c r="L10" s="77">
        <f t="shared" si="6"/>
        <v>0.18490817494847722</v>
      </c>
    </row>
    <row r="11" spans="1:46" x14ac:dyDescent="0.4">
      <c r="A11" s="27" t="s">
        <v>215</v>
      </c>
      <c r="B11" s="139">
        <f>'１月(月間)'!B11-'[9]1月動向(20)'!B10</f>
        <v>5981</v>
      </c>
      <c r="C11" s="105">
        <f>'１月(月間)'!C11-'[9]1月動向(20)'!C10</f>
        <v>4345</v>
      </c>
      <c r="D11" s="72">
        <f t="shared" si="0"/>
        <v>1.3765247410817032</v>
      </c>
      <c r="E11" s="79">
        <f t="shared" si="1"/>
        <v>1636</v>
      </c>
      <c r="F11" s="105">
        <f>'１月(月間)'!F11-'[9]1月動向(20)'!F10</f>
        <v>9966</v>
      </c>
      <c r="G11" s="105">
        <f>'１月(月間)'!G11-'[9]1月動向(20)'!G10</f>
        <v>7082</v>
      </c>
      <c r="H11" s="72">
        <f t="shared" si="2"/>
        <v>1.4072295961592771</v>
      </c>
      <c r="I11" s="79">
        <f t="shared" si="3"/>
        <v>2884</v>
      </c>
      <c r="J11" s="72">
        <f t="shared" si="4"/>
        <v>0.60014047762392131</v>
      </c>
      <c r="K11" s="72">
        <f t="shared" si="5"/>
        <v>0.61352725218864723</v>
      </c>
      <c r="L11" s="77">
        <f t="shared" si="6"/>
        <v>-1.3386774564725923E-2</v>
      </c>
    </row>
    <row r="12" spans="1:46" x14ac:dyDescent="0.4">
      <c r="A12" s="27" t="s">
        <v>81</v>
      </c>
      <c r="B12" s="139">
        <f>'１月(月間)'!B12-'[9]1月動向(20)'!B11</f>
        <v>6174</v>
      </c>
      <c r="C12" s="105">
        <f>'１月(月間)'!C12-'[9]1月動向(20)'!C11</f>
        <v>8156</v>
      </c>
      <c r="D12" s="72">
        <f t="shared" si="0"/>
        <v>0.75698871996076511</v>
      </c>
      <c r="E12" s="79">
        <f t="shared" si="1"/>
        <v>-1982</v>
      </c>
      <c r="F12" s="105">
        <f>'１月(月間)'!F12-'[9]1月動向(20)'!F11</f>
        <v>7985</v>
      </c>
      <c r="G12" s="105">
        <f>'１月(月間)'!G12-'[9]1月動向(20)'!G11</f>
        <v>10368</v>
      </c>
      <c r="H12" s="72">
        <f t="shared" si="2"/>
        <v>0.77015817901234573</v>
      </c>
      <c r="I12" s="79">
        <f t="shared" si="3"/>
        <v>-2383</v>
      </c>
      <c r="J12" s="72">
        <f t="shared" si="4"/>
        <v>0.77319974953036941</v>
      </c>
      <c r="K12" s="72">
        <f t="shared" si="5"/>
        <v>0.7866512345679012</v>
      </c>
      <c r="L12" s="77">
        <f t="shared" si="6"/>
        <v>-1.3451485037531796E-2</v>
      </c>
    </row>
    <row r="13" spans="1:46" x14ac:dyDescent="0.4">
      <c r="A13" s="27" t="s">
        <v>82</v>
      </c>
      <c r="B13" s="139">
        <f>'１月(月間)'!B13-'[9]1月動向(20)'!B12</f>
        <v>8731</v>
      </c>
      <c r="C13" s="105">
        <f>'１月(月間)'!C13-'[9]1月動向(20)'!C12</f>
        <v>8016</v>
      </c>
      <c r="D13" s="72">
        <f t="shared" si="0"/>
        <v>1.0891966067864272</v>
      </c>
      <c r="E13" s="79">
        <f t="shared" si="1"/>
        <v>715</v>
      </c>
      <c r="F13" s="105">
        <f>'１月(月間)'!F13-'[9]1月動向(20)'!F12</f>
        <v>13607</v>
      </c>
      <c r="G13" s="105">
        <f>'１月(月間)'!G13-'[9]1月動向(20)'!G12</f>
        <v>12012</v>
      </c>
      <c r="H13" s="72">
        <f t="shared" si="2"/>
        <v>1.1327838827838828</v>
      </c>
      <c r="I13" s="79">
        <f t="shared" si="3"/>
        <v>1595</v>
      </c>
      <c r="J13" s="72">
        <f t="shared" si="4"/>
        <v>0.64165503049900785</v>
      </c>
      <c r="K13" s="72">
        <f t="shared" si="5"/>
        <v>0.66733266733266738</v>
      </c>
      <c r="L13" s="77">
        <f t="shared" si="6"/>
        <v>-2.5677636833659534E-2</v>
      </c>
    </row>
    <row r="14" spans="1:46" x14ac:dyDescent="0.4">
      <c r="A14" s="27" t="s">
        <v>206</v>
      </c>
      <c r="B14" s="139">
        <f>'１月(月間)'!B14-'[9]1月動向(20)'!B13</f>
        <v>0</v>
      </c>
      <c r="C14" s="105">
        <f>'１月(月間)'!C14-'[9]1月動向(20)'!C13</f>
        <v>2832</v>
      </c>
      <c r="D14" s="72">
        <f t="shared" si="0"/>
        <v>0</v>
      </c>
      <c r="E14" s="79">
        <f t="shared" si="1"/>
        <v>-2832</v>
      </c>
      <c r="F14" s="105">
        <f>'１月(月間)'!F14-'[9]1月動向(20)'!F13</f>
        <v>0</v>
      </c>
      <c r="G14" s="105">
        <f>'１月(月間)'!G14-'[9]1月動向(20)'!G13</f>
        <v>4030</v>
      </c>
      <c r="H14" s="72">
        <f t="shared" si="2"/>
        <v>0</v>
      </c>
      <c r="I14" s="79">
        <f t="shared" si="3"/>
        <v>-4030</v>
      </c>
      <c r="J14" s="72" t="e">
        <f t="shared" si="4"/>
        <v>#DIV/0!</v>
      </c>
      <c r="K14" s="72">
        <f t="shared" si="5"/>
        <v>0.70272952853598014</v>
      </c>
      <c r="L14" s="77" t="e">
        <f t="shared" si="6"/>
        <v>#DIV/0!</v>
      </c>
    </row>
    <row r="15" spans="1:46" x14ac:dyDescent="0.4">
      <c r="A15" s="29" t="s">
        <v>205</v>
      </c>
      <c r="B15" s="139">
        <f>'１月(月間)'!B15-'[9]1月動向(20)'!B14</f>
        <v>1021</v>
      </c>
      <c r="C15" s="105">
        <f>'１月(月間)'!C15-'[9]1月動向(20)'!C14</f>
        <v>1074</v>
      </c>
      <c r="D15" s="24">
        <f t="shared" si="0"/>
        <v>0.95065176908752325</v>
      </c>
      <c r="E15" s="37">
        <f t="shared" si="1"/>
        <v>-53</v>
      </c>
      <c r="F15" s="105">
        <f>'１月(月間)'!F15-'[9]1月動向(20)'!F14</f>
        <v>1540</v>
      </c>
      <c r="G15" s="105">
        <f>'１月(月間)'!G15-'[9]1月動向(20)'!G14</f>
        <v>1540</v>
      </c>
      <c r="H15" s="72">
        <f t="shared" si="2"/>
        <v>1</v>
      </c>
      <c r="I15" s="79">
        <f t="shared" si="3"/>
        <v>0</v>
      </c>
      <c r="J15" s="72">
        <f t="shared" si="4"/>
        <v>0.66298701298701301</v>
      </c>
      <c r="K15" s="72">
        <f t="shared" si="5"/>
        <v>0.69740259740259736</v>
      </c>
      <c r="L15" s="77">
        <f t="shared" si="6"/>
        <v>-3.4415584415584344E-2</v>
      </c>
    </row>
    <row r="16" spans="1:46" s="16" customFormat="1" x14ac:dyDescent="0.4">
      <c r="A16" s="33" t="s">
        <v>149</v>
      </c>
      <c r="B16" s="139">
        <f>'１月(月間)'!B16-'[9]1月動向(20)'!B15</f>
        <v>2486</v>
      </c>
      <c r="C16" s="105">
        <f>'１月(月間)'!C16-'[9]1月動向(20)'!C15</f>
        <v>4251</v>
      </c>
      <c r="D16" s="72">
        <f t="shared" si="0"/>
        <v>0.58480357562926366</v>
      </c>
      <c r="E16" s="79">
        <f t="shared" si="1"/>
        <v>-1765</v>
      </c>
      <c r="F16" s="105">
        <f>'１月(月間)'!F16-'[9]1月動向(20)'!F15</f>
        <v>3109</v>
      </c>
      <c r="G16" s="105">
        <f>'１月(月間)'!G16-'[9]1月動向(20)'!G15</f>
        <v>8547</v>
      </c>
      <c r="H16" s="24">
        <f t="shared" si="2"/>
        <v>0.36375336375336376</v>
      </c>
      <c r="I16" s="37">
        <f t="shared" si="3"/>
        <v>-5438</v>
      </c>
      <c r="J16" s="24">
        <f t="shared" si="4"/>
        <v>0.79961402380186553</v>
      </c>
      <c r="K16" s="24">
        <f t="shared" si="5"/>
        <v>0.49736749736749736</v>
      </c>
      <c r="L16" s="23">
        <f t="shared" si="6"/>
        <v>0.30224652643436817</v>
      </c>
    </row>
    <row r="17" spans="1:12" s="16" customFormat="1" x14ac:dyDescent="0.4">
      <c r="A17" s="22" t="s">
        <v>177</v>
      </c>
      <c r="B17" s="139">
        <f>'１月(月間)'!B17-'[9]1月動向(20)'!B16</f>
        <v>0</v>
      </c>
      <c r="C17" s="105">
        <f>'１月(月間)'!C17-'[9]1月動向(20)'!C16</f>
        <v>755</v>
      </c>
      <c r="D17" s="24">
        <f t="shared" si="0"/>
        <v>0</v>
      </c>
      <c r="E17" s="37">
        <f t="shared" si="1"/>
        <v>-755</v>
      </c>
      <c r="F17" s="105">
        <f>'１月(月間)'!F17-'[9]1月動向(20)'!F16</f>
        <v>0</v>
      </c>
      <c r="G17" s="105">
        <f>'１月(月間)'!G17-'[9]1月動向(20)'!G16</f>
        <v>2675</v>
      </c>
      <c r="H17" s="34">
        <f t="shared" si="2"/>
        <v>0</v>
      </c>
      <c r="I17" s="37">
        <f t="shared" si="3"/>
        <v>-2675</v>
      </c>
      <c r="J17" s="24" t="e">
        <f t="shared" si="4"/>
        <v>#DIV/0!</v>
      </c>
      <c r="K17" s="24">
        <f t="shared" si="5"/>
        <v>0.28224299065420561</v>
      </c>
      <c r="L17" s="23" t="e">
        <f t="shared" si="6"/>
        <v>#DIV/0!</v>
      </c>
    </row>
    <row r="18" spans="1:12" x14ac:dyDescent="0.4">
      <c r="A18" s="89" t="s">
        <v>91</v>
      </c>
      <c r="B18" s="149">
        <f>SUM(B19:B37)</f>
        <v>13396</v>
      </c>
      <c r="C18" s="149">
        <f>SUM(C19:C37)</f>
        <v>14060</v>
      </c>
      <c r="D18" s="76">
        <f t="shared" si="0"/>
        <v>0.95277382645803699</v>
      </c>
      <c r="E18" s="81">
        <f t="shared" si="1"/>
        <v>-664</v>
      </c>
      <c r="F18" s="106">
        <f>SUM(F19:F37)</f>
        <v>23285</v>
      </c>
      <c r="G18" s="106">
        <f>SUM(G19:G37)</f>
        <v>21225</v>
      </c>
      <c r="H18" s="76">
        <f t="shared" si="2"/>
        <v>1.097055359246172</v>
      </c>
      <c r="I18" s="81">
        <f t="shared" si="3"/>
        <v>2060</v>
      </c>
      <c r="J18" s="76">
        <f t="shared" si="4"/>
        <v>0.5753059909813184</v>
      </c>
      <c r="K18" s="76">
        <f t="shared" si="5"/>
        <v>0.66242638398115428</v>
      </c>
      <c r="L18" s="75">
        <f t="shared" si="6"/>
        <v>-8.7120392999835872E-2</v>
      </c>
    </row>
    <row r="19" spans="1:12" x14ac:dyDescent="0.4">
      <c r="A19" s="26" t="s">
        <v>168</v>
      </c>
      <c r="B19" s="139">
        <f>'１月(月間)'!B19-'[9]1月動向(20)'!B18</f>
        <v>685</v>
      </c>
      <c r="C19" s="105">
        <f>'１月(月間)'!C19-'[9]1月動向(20)'!C18</f>
        <v>700</v>
      </c>
      <c r="D19" s="70">
        <f t="shared" si="0"/>
        <v>0.97857142857142854</v>
      </c>
      <c r="E19" s="80">
        <f t="shared" si="1"/>
        <v>-15</v>
      </c>
      <c r="F19" s="105">
        <f>'１月(月間)'!F19-'[9]1月動向(20)'!F18</f>
        <v>1650</v>
      </c>
      <c r="G19" s="105">
        <f>'１月(月間)'!G19-'[9]1月動向(20)'!G18</f>
        <v>1645</v>
      </c>
      <c r="H19" s="70">
        <f t="shared" si="2"/>
        <v>1.0030395136778116</v>
      </c>
      <c r="I19" s="80">
        <f t="shared" si="3"/>
        <v>5</v>
      </c>
      <c r="J19" s="70">
        <f t="shared" si="4"/>
        <v>0.41515151515151516</v>
      </c>
      <c r="K19" s="70">
        <f t="shared" si="5"/>
        <v>0.42553191489361702</v>
      </c>
      <c r="L19" s="69">
        <f t="shared" si="6"/>
        <v>-1.0380399742101865E-2</v>
      </c>
    </row>
    <row r="20" spans="1:12" x14ac:dyDescent="0.4">
      <c r="A20" s="27" t="s">
        <v>215</v>
      </c>
      <c r="B20" s="139">
        <f>'１月(月間)'!B20-'[9]1月動向(20)'!B19</f>
        <v>700</v>
      </c>
      <c r="C20" s="105">
        <f>'１月(月間)'!C20-'[9]1月動向(20)'!C19</f>
        <v>844</v>
      </c>
      <c r="D20" s="72">
        <f t="shared" si="0"/>
        <v>0.82938388625592419</v>
      </c>
      <c r="E20" s="79">
        <f t="shared" si="1"/>
        <v>-144</v>
      </c>
      <c r="F20" s="105">
        <f>'１月(月間)'!F20-'[9]1月動向(20)'!F19</f>
        <v>1640</v>
      </c>
      <c r="G20" s="105">
        <f>'１月(月間)'!G20-'[9]1月動向(20)'!G19</f>
        <v>1650</v>
      </c>
      <c r="H20" s="72">
        <f t="shared" si="2"/>
        <v>0.9939393939393939</v>
      </c>
      <c r="I20" s="79">
        <f t="shared" si="3"/>
        <v>-10</v>
      </c>
      <c r="J20" s="72">
        <f t="shared" si="4"/>
        <v>0.42682926829268292</v>
      </c>
      <c r="K20" s="72">
        <f t="shared" si="5"/>
        <v>0.51151515151515148</v>
      </c>
      <c r="L20" s="77">
        <f t="shared" si="6"/>
        <v>-8.4685883222468561E-2</v>
      </c>
    </row>
    <row r="21" spans="1:12" x14ac:dyDescent="0.4">
      <c r="A21" s="27" t="s">
        <v>167</v>
      </c>
      <c r="B21" s="139">
        <f>'１月(月間)'!B21-'[9]1月動向(20)'!B20</f>
        <v>956</v>
      </c>
      <c r="C21" s="105">
        <f>'１月(月間)'!C21-'[9]1月動向(20)'!C20</f>
        <v>919</v>
      </c>
      <c r="D21" s="72">
        <f t="shared" si="0"/>
        <v>1.0402611534276387</v>
      </c>
      <c r="E21" s="79">
        <f t="shared" si="1"/>
        <v>37</v>
      </c>
      <c r="F21" s="105">
        <f>'１月(月間)'!F21-'[9]1月動向(20)'!F20</f>
        <v>1595</v>
      </c>
      <c r="G21" s="105">
        <f>'１月(月間)'!G21-'[9]1月動向(20)'!G20</f>
        <v>1595</v>
      </c>
      <c r="H21" s="72">
        <f t="shared" si="2"/>
        <v>1</v>
      </c>
      <c r="I21" s="79">
        <f t="shared" si="3"/>
        <v>0</v>
      </c>
      <c r="J21" s="72">
        <f t="shared" si="4"/>
        <v>0.59937304075235109</v>
      </c>
      <c r="K21" s="72">
        <f t="shared" si="5"/>
        <v>0.57617554858934172</v>
      </c>
      <c r="L21" s="77">
        <f t="shared" si="6"/>
        <v>2.319749216300937E-2</v>
      </c>
    </row>
    <row r="22" spans="1:12" x14ac:dyDescent="0.4">
      <c r="A22" s="27" t="s">
        <v>166</v>
      </c>
      <c r="B22" s="139">
        <f>'１月(月間)'!B22-'[9]1月動向(20)'!B21</f>
        <v>2292</v>
      </c>
      <c r="C22" s="105">
        <f>'１月(月間)'!C22-'[9]1月動向(20)'!C21</f>
        <v>2845</v>
      </c>
      <c r="D22" s="72">
        <f t="shared" si="0"/>
        <v>0.80562390158172237</v>
      </c>
      <c r="E22" s="79">
        <f t="shared" si="1"/>
        <v>-553</v>
      </c>
      <c r="F22" s="105">
        <f>'１月(月間)'!F22-'[9]1月動向(20)'!F21</f>
        <v>3290</v>
      </c>
      <c r="G22" s="105">
        <f>'１月(月間)'!G22-'[9]1月動向(20)'!G21</f>
        <v>3300</v>
      </c>
      <c r="H22" s="72">
        <f t="shared" si="2"/>
        <v>0.99696969696969695</v>
      </c>
      <c r="I22" s="79">
        <f t="shared" si="3"/>
        <v>-10</v>
      </c>
      <c r="J22" s="72">
        <f t="shared" si="4"/>
        <v>0.69665653495440727</v>
      </c>
      <c r="K22" s="72">
        <f t="shared" si="5"/>
        <v>0.86212121212121207</v>
      </c>
      <c r="L22" s="77">
        <f t="shared" si="6"/>
        <v>-0.1654646771668048</v>
      </c>
    </row>
    <row r="23" spans="1:12" x14ac:dyDescent="0.4">
      <c r="A23" s="27" t="s">
        <v>165</v>
      </c>
      <c r="B23" s="139">
        <f>'１月(月間)'!B23-'[9]1月動向(20)'!B22</f>
        <v>1243</v>
      </c>
      <c r="C23" s="105">
        <f>'１月(月間)'!C23-'[9]1月動向(20)'!C22</f>
        <v>1544</v>
      </c>
      <c r="D23" s="67">
        <f t="shared" si="0"/>
        <v>0.80505181347150256</v>
      </c>
      <c r="E23" s="85">
        <f t="shared" si="1"/>
        <v>-301</v>
      </c>
      <c r="F23" s="105">
        <f>'１月(月間)'!F23-'[9]1月動向(20)'!F22</f>
        <v>1645</v>
      </c>
      <c r="G23" s="105">
        <f>'１月(月間)'!G23-'[9]1月動向(20)'!G22</f>
        <v>1650</v>
      </c>
      <c r="H23" s="67">
        <f t="shared" si="2"/>
        <v>0.99696969696969695</v>
      </c>
      <c r="I23" s="85">
        <f t="shared" si="3"/>
        <v>-5</v>
      </c>
      <c r="J23" s="67">
        <f t="shared" si="4"/>
        <v>0.75562310030395141</v>
      </c>
      <c r="K23" s="67">
        <f t="shared" si="5"/>
        <v>0.93575757575757579</v>
      </c>
      <c r="L23" s="66">
        <f t="shared" si="6"/>
        <v>-0.18013447545362438</v>
      </c>
    </row>
    <row r="24" spans="1:12" x14ac:dyDescent="0.4">
      <c r="A24" s="33" t="s">
        <v>164</v>
      </c>
      <c r="B24" s="139">
        <f>'１月(月間)'!B24-'[9]1月動向(20)'!B23</f>
        <v>0</v>
      </c>
      <c r="C24" s="105">
        <f>'１月(月間)'!C24-'[9]1月動向(20)'!C23</f>
        <v>0</v>
      </c>
      <c r="D24" s="72" t="e">
        <f t="shared" si="0"/>
        <v>#DIV/0!</v>
      </c>
      <c r="E24" s="79">
        <f t="shared" si="1"/>
        <v>0</v>
      </c>
      <c r="F24" s="105">
        <f>'１月(月間)'!F24-'[9]1月動向(20)'!F23</f>
        <v>0</v>
      </c>
      <c r="G24" s="105">
        <f>'１月(月間)'!G24-'[9]1月動向(20)'!G23</f>
        <v>0</v>
      </c>
      <c r="H24" s="72" t="e">
        <f t="shared" si="2"/>
        <v>#DIV/0!</v>
      </c>
      <c r="I24" s="79">
        <f t="shared" si="3"/>
        <v>0</v>
      </c>
      <c r="J24" s="72" t="e">
        <f t="shared" si="4"/>
        <v>#DIV/0!</v>
      </c>
      <c r="K24" s="72" t="e">
        <f t="shared" si="5"/>
        <v>#DIV/0!</v>
      </c>
      <c r="L24" s="77" t="e">
        <f t="shared" si="6"/>
        <v>#DIV/0!</v>
      </c>
    </row>
    <row r="25" spans="1:12" x14ac:dyDescent="0.4">
      <c r="A25" s="33" t="s">
        <v>216</v>
      </c>
      <c r="B25" s="139">
        <f>'１月(月間)'!B25-'[9]1月動向(20)'!B24</f>
        <v>1025</v>
      </c>
      <c r="C25" s="105">
        <f>'１月(月間)'!C25-'[9]1月動向(20)'!C24</f>
        <v>726</v>
      </c>
      <c r="D25" s="72">
        <f t="shared" si="0"/>
        <v>1.4118457300275482</v>
      </c>
      <c r="E25" s="79">
        <f t="shared" si="1"/>
        <v>299</v>
      </c>
      <c r="F25" s="105">
        <f>'１月(月間)'!F25-'[9]1月動向(20)'!F24</f>
        <v>1650</v>
      </c>
      <c r="G25" s="105">
        <f>'１月(月間)'!G25-'[9]1月動向(20)'!G24</f>
        <v>1650</v>
      </c>
      <c r="H25" s="72">
        <f t="shared" si="2"/>
        <v>1</v>
      </c>
      <c r="I25" s="79">
        <f t="shared" si="3"/>
        <v>0</v>
      </c>
      <c r="J25" s="72">
        <f t="shared" si="4"/>
        <v>0.62121212121212122</v>
      </c>
      <c r="K25" s="72">
        <f t="shared" si="5"/>
        <v>0.44</v>
      </c>
      <c r="L25" s="77">
        <f t="shared" si="6"/>
        <v>0.18121212121212121</v>
      </c>
    </row>
    <row r="26" spans="1:12" x14ac:dyDescent="0.4">
      <c r="A26" s="27" t="s">
        <v>211</v>
      </c>
      <c r="B26" s="139">
        <f>'１月(月間)'!B26-'[9]1月動向(20)'!B25</f>
        <v>715</v>
      </c>
      <c r="C26" s="105">
        <f>'１月(月間)'!C26-'[9]1月動向(20)'!C25</f>
        <v>0</v>
      </c>
      <c r="D26" s="72" t="e">
        <f t="shared" si="0"/>
        <v>#DIV/0!</v>
      </c>
      <c r="E26" s="79">
        <f t="shared" si="1"/>
        <v>715</v>
      </c>
      <c r="F26" s="105">
        <f>'１月(月間)'!F26-'[9]1月動向(20)'!F25</f>
        <v>1645</v>
      </c>
      <c r="G26" s="105">
        <f>'１月(月間)'!G26-'[9]1月動向(20)'!G25</f>
        <v>0</v>
      </c>
      <c r="H26" s="72" t="e">
        <f t="shared" si="2"/>
        <v>#DIV/0!</v>
      </c>
      <c r="I26" s="79">
        <f t="shared" si="3"/>
        <v>1645</v>
      </c>
      <c r="J26" s="72">
        <f t="shared" si="4"/>
        <v>0.43465045592705165</v>
      </c>
      <c r="K26" s="72" t="e">
        <f t="shared" si="5"/>
        <v>#DIV/0!</v>
      </c>
      <c r="L26" s="77" t="e">
        <f t="shared" si="6"/>
        <v>#DIV/0!</v>
      </c>
    </row>
    <row r="27" spans="1:12" x14ac:dyDescent="0.4">
      <c r="A27" s="27" t="s">
        <v>191</v>
      </c>
      <c r="B27" s="139">
        <f>'１月(月間)'!B27-'[9]1月動向(20)'!B26</f>
        <v>0</v>
      </c>
      <c r="C27" s="105">
        <f>'１月(月間)'!C27-'[9]1月動向(20)'!C26</f>
        <v>1079</v>
      </c>
      <c r="D27" s="72">
        <f t="shared" si="0"/>
        <v>0</v>
      </c>
      <c r="E27" s="79">
        <f t="shared" si="1"/>
        <v>-1079</v>
      </c>
      <c r="F27" s="105">
        <f>'１月(月間)'!F27-'[9]1月動向(20)'!F26</f>
        <v>0</v>
      </c>
      <c r="G27" s="105">
        <f>'１月(月間)'!G27-'[9]1月動向(20)'!G26</f>
        <v>1645</v>
      </c>
      <c r="H27" s="72">
        <f t="shared" si="2"/>
        <v>0</v>
      </c>
      <c r="I27" s="79">
        <f t="shared" si="3"/>
        <v>-1645</v>
      </c>
      <c r="J27" s="72" t="e">
        <f t="shared" si="4"/>
        <v>#DIV/0!</v>
      </c>
      <c r="K27" s="72">
        <f t="shared" si="5"/>
        <v>0.65592705167173249</v>
      </c>
      <c r="L27" s="77" t="e">
        <f t="shared" si="6"/>
        <v>#DIV/0!</v>
      </c>
    </row>
    <row r="28" spans="1:12" x14ac:dyDescent="0.4">
      <c r="A28" s="27" t="s">
        <v>161</v>
      </c>
      <c r="B28" s="139">
        <f>'１月(月間)'!B28-'[9]1月動向(20)'!B27</f>
        <v>479</v>
      </c>
      <c r="C28" s="105">
        <f>'１月(月間)'!C28-'[9]1月動向(20)'!C27</f>
        <v>690</v>
      </c>
      <c r="D28" s="67">
        <f t="shared" si="0"/>
        <v>0.69420289855072459</v>
      </c>
      <c r="E28" s="85">
        <f t="shared" si="1"/>
        <v>-211</v>
      </c>
      <c r="F28" s="105">
        <f>'１月(月間)'!F28-'[9]1月動向(20)'!F27</f>
        <v>890</v>
      </c>
      <c r="G28" s="103">
        <f>'１月(月間)'!G28-'[9]1月動向(20)'!G27</f>
        <v>1045</v>
      </c>
      <c r="H28" s="67">
        <f t="shared" si="2"/>
        <v>0.85167464114832536</v>
      </c>
      <c r="I28" s="85">
        <f t="shared" si="3"/>
        <v>-155</v>
      </c>
      <c r="J28" s="67">
        <f t="shared" si="4"/>
        <v>0.53820224719101128</v>
      </c>
      <c r="K28" s="67">
        <f t="shared" si="5"/>
        <v>0.66028708133971292</v>
      </c>
      <c r="L28" s="66">
        <f t="shared" si="6"/>
        <v>-0.12208483414870164</v>
      </c>
    </row>
    <row r="29" spans="1:12" x14ac:dyDescent="0.4">
      <c r="A29" s="33" t="s">
        <v>160</v>
      </c>
      <c r="B29" s="139">
        <f>'１月(月間)'!B29-'[9]1月動向(20)'!B28</f>
        <v>395</v>
      </c>
      <c r="C29" s="105">
        <f>'１月(月間)'!C29-'[9]1月動向(20)'!C28</f>
        <v>166</v>
      </c>
      <c r="D29" s="72">
        <f t="shared" si="0"/>
        <v>2.3795180722891565</v>
      </c>
      <c r="E29" s="79">
        <f t="shared" si="1"/>
        <v>229</v>
      </c>
      <c r="F29" s="105">
        <f>'１月(月間)'!F29-'[9]1月動向(20)'!F28</f>
        <v>750</v>
      </c>
      <c r="G29" s="103">
        <f>'１月(月間)'!G29-'[9]1月動向(20)'!G28</f>
        <v>595</v>
      </c>
      <c r="H29" s="72">
        <f t="shared" si="2"/>
        <v>1.2605042016806722</v>
      </c>
      <c r="I29" s="79">
        <f t="shared" si="3"/>
        <v>155</v>
      </c>
      <c r="J29" s="72">
        <f t="shared" si="4"/>
        <v>0.52666666666666662</v>
      </c>
      <c r="K29" s="72">
        <f t="shared" si="5"/>
        <v>0.27899159663865547</v>
      </c>
      <c r="L29" s="77">
        <f t="shared" si="6"/>
        <v>0.24767507002801115</v>
      </c>
    </row>
    <row r="30" spans="1:12" x14ac:dyDescent="0.4">
      <c r="A30" s="27" t="s">
        <v>159</v>
      </c>
      <c r="B30" s="139">
        <f>'１月(月間)'!B30-'[9]1月動向(20)'!B29</f>
        <v>1320</v>
      </c>
      <c r="C30" s="105">
        <f>'１月(月間)'!C30-'[9]1月動向(20)'!C29</f>
        <v>1317</v>
      </c>
      <c r="D30" s="72">
        <f t="shared" si="0"/>
        <v>1.0022779043280183</v>
      </c>
      <c r="E30" s="79">
        <f t="shared" si="1"/>
        <v>3</v>
      </c>
      <c r="F30" s="105">
        <f>'１月(月間)'!F30-'[9]1月動向(20)'!F29</f>
        <v>1940</v>
      </c>
      <c r="G30" s="103">
        <f>'１月(月間)'!G30-'[9]1月動向(20)'!G29</f>
        <v>1650</v>
      </c>
      <c r="H30" s="72">
        <f t="shared" si="2"/>
        <v>1.1757575757575758</v>
      </c>
      <c r="I30" s="79">
        <f t="shared" si="3"/>
        <v>290</v>
      </c>
      <c r="J30" s="72">
        <f t="shared" si="4"/>
        <v>0.68041237113402064</v>
      </c>
      <c r="K30" s="72">
        <f t="shared" si="5"/>
        <v>0.79818181818181821</v>
      </c>
      <c r="L30" s="77">
        <f t="shared" si="6"/>
        <v>-0.11776944704779757</v>
      </c>
    </row>
    <row r="31" spans="1:12" x14ac:dyDescent="0.4">
      <c r="A31" s="33" t="s">
        <v>158</v>
      </c>
      <c r="B31" s="139">
        <f>'１月(月間)'!B31-'[9]1月動向(20)'!B30</f>
        <v>1111</v>
      </c>
      <c r="C31" s="105">
        <f>'１月(月間)'!C31-'[9]1月動向(20)'!C30</f>
        <v>1180</v>
      </c>
      <c r="D31" s="67">
        <f t="shared" si="0"/>
        <v>0.94152542372881354</v>
      </c>
      <c r="E31" s="85">
        <f t="shared" si="1"/>
        <v>-69</v>
      </c>
      <c r="F31" s="105">
        <f>'１月(月間)'!F31-'[9]1月動向(20)'!F30</f>
        <v>1645</v>
      </c>
      <c r="G31" s="105">
        <f>'１月(月間)'!G31-'[9]1月動向(20)'!G30</f>
        <v>1650</v>
      </c>
      <c r="H31" s="67">
        <f t="shared" si="2"/>
        <v>0.99696969696969695</v>
      </c>
      <c r="I31" s="85">
        <f t="shared" si="3"/>
        <v>-5</v>
      </c>
      <c r="J31" s="67">
        <f t="shared" si="4"/>
        <v>0.6753799392097265</v>
      </c>
      <c r="K31" s="67">
        <f t="shared" si="5"/>
        <v>0.7151515151515152</v>
      </c>
      <c r="L31" s="66">
        <f t="shared" si="6"/>
        <v>-3.9771575941788706E-2</v>
      </c>
    </row>
    <row r="32" spans="1:12" x14ac:dyDescent="0.4">
      <c r="A32" s="33" t="s">
        <v>157</v>
      </c>
      <c r="B32" s="139">
        <f>'１月(月間)'!B32-'[9]1月動向(20)'!B31</f>
        <v>1041</v>
      </c>
      <c r="C32" s="105">
        <f>'１月(月間)'!C32-'[9]1月動向(20)'!C31</f>
        <v>1102</v>
      </c>
      <c r="D32" s="67">
        <f t="shared" si="0"/>
        <v>0.94464609800362975</v>
      </c>
      <c r="E32" s="85">
        <f t="shared" si="1"/>
        <v>-61</v>
      </c>
      <c r="F32" s="105">
        <f>'１月(月間)'!F32-'[9]1月動向(20)'!F31</f>
        <v>1650</v>
      </c>
      <c r="G32" s="105">
        <f>'１月(月間)'!G32-'[9]1月動向(20)'!G31</f>
        <v>1650</v>
      </c>
      <c r="H32" s="67">
        <f t="shared" si="2"/>
        <v>1</v>
      </c>
      <c r="I32" s="85">
        <f t="shared" si="3"/>
        <v>0</v>
      </c>
      <c r="J32" s="67">
        <f t="shared" si="4"/>
        <v>0.63090909090909086</v>
      </c>
      <c r="K32" s="67">
        <f t="shared" si="5"/>
        <v>0.66787878787878785</v>
      </c>
      <c r="L32" s="66">
        <f t="shared" si="6"/>
        <v>-3.6969696969696986E-2</v>
      </c>
    </row>
    <row r="33" spans="1:12" x14ac:dyDescent="0.4">
      <c r="A33" s="27" t="s">
        <v>156</v>
      </c>
      <c r="B33" s="139">
        <f>'１月(月間)'!B33-'[9]1月動向(20)'!B32</f>
        <v>0</v>
      </c>
      <c r="C33" s="105">
        <f>'１月(月間)'!C33-'[9]1月動向(20)'!C32</f>
        <v>0</v>
      </c>
      <c r="D33" s="72" t="e">
        <f t="shared" si="0"/>
        <v>#DIV/0!</v>
      </c>
      <c r="E33" s="79">
        <f t="shared" si="1"/>
        <v>0</v>
      </c>
      <c r="F33" s="105">
        <f>'１月(月間)'!F33-'[9]1月動向(20)'!F32</f>
        <v>0</v>
      </c>
      <c r="G33" s="105">
        <f>'１月(月間)'!G33-'[9]1月動向(20)'!G32</f>
        <v>0</v>
      </c>
      <c r="H33" s="72" t="e">
        <f t="shared" si="2"/>
        <v>#DIV/0!</v>
      </c>
      <c r="I33" s="79">
        <f t="shared" si="3"/>
        <v>0</v>
      </c>
      <c r="J33" s="72" t="e">
        <f t="shared" si="4"/>
        <v>#DIV/0!</v>
      </c>
      <c r="K33" s="72" t="e">
        <f t="shared" si="5"/>
        <v>#DIV/0!</v>
      </c>
      <c r="L33" s="77" t="e">
        <f t="shared" si="6"/>
        <v>#DIV/0!</v>
      </c>
    </row>
    <row r="34" spans="1:12" x14ac:dyDescent="0.4">
      <c r="A34" s="29" t="s">
        <v>155</v>
      </c>
      <c r="B34" s="139">
        <f>'１月(月間)'!B34-'[9]1月動向(20)'!B33</f>
        <v>932</v>
      </c>
      <c r="C34" s="105">
        <f>'１月(月間)'!C34-'[9]1月動向(20)'!C33</f>
        <v>948</v>
      </c>
      <c r="D34" s="72">
        <f t="shared" si="0"/>
        <v>0.9831223628691983</v>
      </c>
      <c r="E34" s="79">
        <f t="shared" si="1"/>
        <v>-16</v>
      </c>
      <c r="F34" s="105">
        <f>'１月(月間)'!F34-'[9]1月動向(20)'!F33</f>
        <v>1650</v>
      </c>
      <c r="G34" s="105">
        <f>'１月(月間)'!G34-'[9]1月動向(20)'!G33</f>
        <v>1500</v>
      </c>
      <c r="H34" s="72">
        <f t="shared" si="2"/>
        <v>1.1000000000000001</v>
      </c>
      <c r="I34" s="79">
        <f t="shared" si="3"/>
        <v>150</v>
      </c>
      <c r="J34" s="72">
        <f t="shared" si="4"/>
        <v>0.56484848484848482</v>
      </c>
      <c r="K34" s="72">
        <f t="shared" si="5"/>
        <v>0.63200000000000001</v>
      </c>
      <c r="L34" s="77">
        <f t="shared" si="6"/>
        <v>-6.7151515151515184E-2</v>
      </c>
    </row>
    <row r="35" spans="1:12" x14ac:dyDescent="0.4">
      <c r="A35" s="33" t="s">
        <v>210</v>
      </c>
      <c r="B35" s="139">
        <f>'１月(月間)'!B35-'[9]1月動向(20)'!B34</f>
        <v>502</v>
      </c>
      <c r="C35" s="105">
        <f>'１月(月間)'!C35-'[9]1月動向(20)'!C34</f>
        <v>0</v>
      </c>
      <c r="D35" s="72" t="e">
        <f t="shared" si="0"/>
        <v>#DIV/0!</v>
      </c>
      <c r="E35" s="79">
        <f t="shared" si="1"/>
        <v>502</v>
      </c>
      <c r="F35" s="105">
        <f>'１月(月間)'!F35-'[9]1月動向(20)'!F34</f>
        <v>1645</v>
      </c>
      <c r="G35" s="105">
        <f>'１月(月間)'!G35-'[9]1月動向(20)'!G34</f>
        <v>0</v>
      </c>
      <c r="H35" s="72" t="e">
        <f t="shared" si="2"/>
        <v>#DIV/0!</v>
      </c>
      <c r="I35" s="79">
        <f t="shared" si="3"/>
        <v>1645</v>
      </c>
      <c r="J35" s="72">
        <f t="shared" si="4"/>
        <v>0.30516717325227966</v>
      </c>
      <c r="K35" s="72" t="e">
        <f t="shared" si="5"/>
        <v>#DIV/0!</v>
      </c>
      <c r="L35" s="77" t="e">
        <f t="shared" si="6"/>
        <v>#DIV/0!</v>
      </c>
    </row>
    <row r="36" spans="1:12" s="16" customFormat="1" x14ac:dyDescent="0.4">
      <c r="A36" s="27" t="s">
        <v>234</v>
      </c>
      <c r="B36" s="139">
        <f>'１月(月間)'!B36-'[9]1月動向(20)'!B35</f>
        <v>0</v>
      </c>
      <c r="C36" s="105">
        <f>'１月(月間)'!C36-'[9]1月動向(20)'!C35</f>
        <v>0</v>
      </c>
      <c r="D36" s="24" t="e">
        <f t="shared" si="0"/>
        <v>#DIV/0!</v>
      </c>
      <c r="E36" s="25">
        <f t="shared" si="1"/>
        <v>0</v>
      </c>
      <c r="F36" s="105">
        <f>'１月(月間)'!F36-'[9]1月動向(20)'!F35</f>
        <v>0</v>
      </c>
      <c r="G36" s="105">
        <f>'１月(月間)'!G36-'[9]1月動向(20)'!G35</f>
        <v>0</v>
      </c>
      <c r="H36" s="24" t="e">
        <f t="shared" si="2"/>
        <v>#DIV/0!</v>
      </c>
      <c r="I36" s="25">
        <f t="shared" si="3"/>
        <v>0</v>
      </c>
      <c r="J36" s="24" t="e">
        <f t="shared" si="4"/>
        <v>#DIV/0!</v>
      </c>
      <c r="K36" s="24" t="e">
        <f t="shared" si="5"/>
        <v>#DIV/0!</v>
      </c>
      <c r="L36" s="23" t="e">
        <f t="shared" si="6"/>
        <v>#DIV/0!</v>
      </c>
    </row>
    <row r="37" spans="1:12" s="16" customFormat="1" x14ac:dyDescent="0.4">
      <c r="A37" s="22" t="s">
        <v>233</v>
      </c>
      <c r="B37" s="139">
        <f>'１月(月間)'!B37-'[9]1月動向(20)'!B36</f>
        <v>0</v>
      </c>
      <c r="C37" s="105">
        <f>'１月(月間)'!C37-'[9]1月動向(20)'!C36</f>
        <v>0</v>
      </c>
      <c r="D37" s="20" t="e">
        <f t="shared" si="0"/>
        <v>#DIV/0!</v>
      </c>
      <c r="E37" s="21">
        <f t="shared" si="1"/>
        <v>0</v>
      </c>
      <c r="F37" s="105">
        <f>'１月(月間)'!F37-'[9]1月動向(20)'!F36</f>
        <v>0</v>
      </c>
      <c r="G37" s="105">
        <f>'１月(月間)'!G37-'[9]1月動向(20)'!G36</f>
        <v>0</v>
      </c>
      <c r="H37" s="24" t="e">
        <f t="shared" si="2"/>
        <v>#DIV/0!</v>
      </c>
      <c r="I37" s="25">
        <f t="shared" si="3"/>
        <v>0</v>
      </c>
      <c r="J37" s="24" t="e">
        <f t="shared" si="4"/>
        <v>#DIV/0!</v>
      </c>
      <c r="K37" s="24" t="e">
        <f t="shared" si="5"/>
        <v>#DIV/0!</v>
      </c>
      <c r="L37" s="23" t="e">
        <f t="shared" si="6"/>
        <v>#DIV/0!</v>
      </c>
    </row>
    <row r="38" spans="1:12" x14ac:dyDescent="0.4">
      <c r="A38" s="89" t="s">
        <v>90</v>
      </c>
      <c r="B38" s="149">
        <f>SUM(B39:B40)</f>
        <v>500</v>
      </c>
      <c r="C38" s="106">
        <f>SUM(C39:C40)</f>
        <v>435</v>
      </c>
      <c r="D38" s="76">
        <f t="shared" ref="D38:D62" si="7">+B38/C38</f>
        <v>1.1494252873563218</v>
      </c>
      <c r="E38" s="81">
        <f t="shared" ref="E38:E62" si="8">+B38-C38</f>
        <v>65</v>
      </c>
      <c r="F38" s="106">
        <f>SUM(F39:F40)</f>
        <v>951</v>
      </c>
      <c r="G38" s="106">
        <f>SUM(G39:G40)</f>
        <v>858</v>
      </c>
      <c r="H38" s="76">
        <f t="shared" ref="H38:H62" si="9">+F38/G38</f>
        <v>1.1083916083916083</v>
      </c>
      <c r="I38" s="81">
        <f t="shared" ref="I38:I62" si="10">+F38-G38</f>
        <v>93</v>
      </c>
      <c r="J38" s="76">
        <f t="shared" ref="J38:J62" si="11">+B38/F38</f>
        <v>0.52576235541535221</v>
      </c>
      <c r="K38" s="76">
        <f t="shared" ref="K38:K62" si="12">+C38/G38</f>
        <v>0.50699300699300698</v>
      </c>
      <c r="L38" s="75">
        <f t="shared" ref="L38:L62" si="13">+J38-K38</f>
        <v>1.8769348422345233E-2</v>
      </c>
    </row>
    <row r="39" spans="1:12" x14ac:dyDescent="0.4">
      <c r="A39" s="26" t="s">
        <v>154</v>
      </c>
      <c r="B39" s="139">
        <f>'１月(月間)'!B39-'[9]1月動向(20)'!B38</f>
        <v>302</v>
      </c>
      <c r="C39" s="105">
        <f>'１月(月間)'!C39-'[9]1月動向(20)'!C38</f>
        <v>275</v>
      </c>
      <c r="D39" s="70">
        <f t="shared" si="7"/>
        <v>1.0981818181818181</v>
      </c>
      <c r="E39" s="80">
        <f t="shared" si="8"/>
        <v>27</v>
      </c>
      <c r="F39" s="105">
        <f>'１月(月間)'!F39-'[9]1月動向(20)'!F38</f>
        <v>561</v>
      </c>
      <c r="G39" s="105">
        <f>'１月(月間)'!G39-'[9]1月動向(20)'!G38</f>
        <v>429</v>
      </c>
      <c r="H39" s="70">
        <f t="shared" si="9"/>
        <v>1.3076923076923077</v>
      </c>
      <c r="I39" s="80">
        <f t="shared" si="10"/>
        <v>132</v>
      </c>
      <c r="J39" s="70">
        <f t="shared" si="11"/>
        <v>0.53832442067736186</v>
      </c>
      <c r="K39" s="70">
        <f t="shared" si="12"/>
        <v>0.64102564102564108</v>
      </c>
      <c r="L39" s="69">
        <f t="shared" si="13"/>
        <v>-0.10270122034827922</v>
      </c>
    </row>
    <row r="40" spans="1:12" x14ac:dyDescent="0.4">
      <c r="A40" s="27" t="s">
        <v>153</v>
      </c>
      <c r="B40" s="139">
        <f>'１月(月間)'!B40-'[9]1月動向(20)'!B39</f>
        <v>198</v>
      </c>
      <c r="C40" s="105">
        <f>'１月(月間)'!C40-'[9]1月動向(20)'!C39</f>
        <v>160</v>
      </c>
      <c r="D40" s="72">
        <f t="shared" si="7"/>
        <v>1.2375</v>
      </c>
      <c r="E40" s="79">
        <f t="shared" si="8"/>
        <v>38</v>
      </c>
      <c r="F40" s="105">
        <f>'１月(月間)'!F40-'[9]1月動向(20)'!F39</f>
        <v>390</v>
      </c>
      <c r="G40" s="105">
        <f>'１月(月間)'!G40-'[9]1月動向(20)'!G39</f>
        <v>429</v>
      </c>
      <c r="H40" s="72">
        <f t="shared" si="9"/>
        <v>0.90909090909090906</v>
      </c>
      <c r="I40" s="79">
        <f t="shared" si="10"/>
        <v>-39</v>
      </c>
      <c r="J40" s="72">
        <f t="shared" si="11"/>
        <v>0.50769230769230766</v>
      </c>
      <c r="K40" s="72">
        <f t="shared" si="12"/>
        <v>0.37296037296037299</v>
      </c>
      <c r="L40" s="77">
        <f t="shared" si="13"/>
        <v>0.13473193473193468</v>
      </c>
    </row>
    <row r="41" spans="1:12" s="46" customFormat="1" x14ac:dyDescent="0.4">
      <c r="A41" s="55" t="s">
        <v>96</v>
      </c>
      <c r="B41" s="148">
        <f>SUM(B42:B62)</f>
        <v>88426</v>
      </c>
      <c r="C41" s="100">
        <f>SUM(C42:C62)</f>
        <v>88531</v>
      </c>
      <c r="D41" s="64">
        <f t="shared" si="7"/>
        <v>0.99881397476590117</v>
      </c>
      <c r="E41" s="147">
        <f t="shared" si="8"/>
        <v>-105</v>
      </c>
      <c r="F41" s="148">
        <f>SUM(F42:F62)</f>
        <v>133514</v>
      </c>
      <c r="G41" s="100">
        <f>SUM(G42:G62)</f>
        <v>134170</v>
      </c>
      <c r="H41" s="64">
        <f t="shared" si="9"/>
        <v>0.99511068047998807</v>
      </c>
      <c r="I41" s="147">
        <f t="shared" si="10"/>
        <v>-656</v>
      </c>
      <c r="J41" s="64">
        <f t="shared" si="11"/>
        <v>0.66229758676992678</v>
      </c>
      <c r="K41" s="64">
        <f t="shared" si="12"/>
        <v>0.65984199150331668</v>
      </c>
      <c r="L41" s="78">
        <f t="shared" si="13"/>
        <v>2.4555952666101E-3</v>
      </c>
    </row>
    <row r="42" spans="1:12" x14ac:dyDescent="0.4">
      <c r="A42" s="27" t="s">
        <v>83</v>
      </c>
      <c r="B42" s="146">
        <f>'１月(月間)'!B42-'[9]1月動向(20)'!B41</f>
        <v>32355</v>
      </c>
      <c r="C42" s="104">
        <f>'１月(月間)'!C42-'[9]1月動向(20)'!C41</f>
        <v>31332</v>
      </c>
      <c r="D42" s="86">
        <f t="shared" si="7"/>
        <v>1.032650325545768</v>
      </c>
      <c r="E42" s="85">
        <f t="shared" si="8"/>
        <v>1023</v>
      </c>
      <c r="F42" s="145">
        <f>'１月(月間)'!F42-'[9]1月動向(20)'!F41</f>
        <v>48508</v>
      </c>
      <c r="G42" s="145">
        <f>'１月(月間)'!G42-'[9]1月動向(20)'!G41</f>
        <v>47311</v>
      </c>
      <c r="H42" s="67">
        <f t="shared" si="9"/>
        <v>1.0253006700344529</v>
      </c>
      <c r="I42" s="79">
        <f t="shared" si="10"/>
        <v>1197</v>
      </c>
      <c r="J42" s="72">
        <f t="shared" si="11"/>
        <v>0.66700338088562716</v>
      </c>
      <c r="K42" s="72">
        <f t="shared" si="12"/>
        <v>0.66225613493690683</v>
      </c>
      <c r="L42" s="77">
        <f t="shared" si="13"/>
        <v>4.7472459487203356E-3</v>
      </c>
    </row>
    <row r="43" spans="1:12" x14ac:dyDescent="0.4">
      <c r="A43" s="27" t="s">
        <v>176</v>
      </c>
      <c r="B43" s="135">
        <f>'１月(月間)'!B43-'[9]1月動向(20)'!B42</f>
        <v>1158</v>
      </c>
      <c r="C43" s="101">
        <f>'１月(月間)'!C43-'[9]1月動向(20)'!C42</f>
        <v>867</v>
      </c>
      <c r="D43" s="70">
        <f t="shared" si="7"/>
        <v>1.3356401384083045</v>
      </c>
      <c r="E43" s="85">
        <f t="shared" si="8"/>
        <v>291</v>
      </c>
      <c r="F43" s="135">
        <f>'１月(月間)'!F43-'[9]1月動向(20)'!F42</f>
        <v>2369</v>
      </c>
      <c r="G43" s="135">
        <f>'１月(月間)'!G43-'[9]1月動向(20)'!G42</f>
        <v>1496</v>
      </c>
      <c r="H43" s="67">
        <f t="shared" si="9"/>
        <v>1.5835561497326203</v>
      </c>
      <c r="I43" s="79">
        <f t="shared" si="10"/>
        <v>873</v>
      </c>
      <c r="J43" s="72">
        <f t="shared" si="11"/>
        <v>0.48881384550443224</v>
      </c>
      <c r="K43" s="72">
        <f t="shared" si="12"/>
        <v>0.57954545454545459</v>
      </c>
      <c r="L43" s="77">
        <f t="shared" si="13"/>
        <v>-9.0731609041022343E-2</v>
      </c>
    </row>
    <row r="44" spans="1:12" x14ac:dyDescent="0.4">
      <c r="A44" s="27" t="s">
        <v>151</v>
      </c>
      <c r="B44" s="135">
        <f>'１月(月間)'!B44-'[9]1月動向(20)'!B43</f>
        <v>3115</v>
      </c>
      <c r="C44" s="101">
        <f>'１月(月間)'!C44-'[9]1月動向(20)'!C43</f>
        <v>5102</v>
      </c>
      <c r="D44" s="70">
        <f t="shared" si="7"/>
        <v>0.61054488435907484</v>
      </c>
      <c r="E44" s="85">
        <f t="shared" si="8"/>
        <v>-1987</v>
      </c>
      <c r="F44" s="135">
        <f>'１月(月間)'!F44-'[9]1月動向(20)'!F43</f>
        <v>4565</v>
      </c>
      <c r="G44" s="135">
        <f>'１月(月間)'!G44-'[9]1月動向(20)'!G43</f>
        <v>5764</v>
      </c>
      <c r="H44" s="67">
        <f t="shared" si="9"/>
        <v>0.7919847328244275</v>
      </c>
      <c r="I44" s="79">
        <f t="shared" si="10"/>
        <v>-1199</v>
      </c>
      <c r="J44" s="72">
        <f t="shared" si="11"/>
        <v>0.68236582694414016</v>
      </c>
      <c r="K44" s="72">
        <f t="shared" si="12"/>
        <v>0.8851492019430951</v>
      </c>
      <c r="L44" s="77">
        <f t="shared" si="13"/>
        <v>-0.20278337499895494</v>
      </c>
    </row>
    <row r="45" spans="1:12" x14ac:dyDescent="0.4">
      <c r="A45" s="33" t="s">
        <v>215</v>
      </c>
      <c r="B45" s="135">
        <f>'１月(月間)'!B45-'[9]1月動向(20)'!B44</f>
        <v>8298</v>
      </c>
      <c r="C45" s="101">
        <f>'１月(月間)'!C45-'[9]1月動向(20)'!C44</f>
        <v>8375</v>
      </c>
      <c r="D45" s="70">
        <f t="shared" si="7"/>
        <v>0.99080597014925376</v>
      </c>
      <c r="E45" s="85">
        <f t="shared" si="8"/>
        <v>-77</v>
      </c>
      <c r="F45" s="137">
        <f>'１月(月間)'!F45-'[9]1月動向(20)'!F44</f>
        <v>13804</v>
      </c>
      <c r="G45" s="137">
        <f>'１月(月間)'!G45-'[9]1月動向(20)'!G44</f>
        <v>15158</v>
      </c>
      <c r="H45" s="67">
        <f t="shared" si="9"/>
        <v>0.91067423142894843</v>
      </c>
      <c r="I45" s="79">
        <f t="shared" si="10"/>
        <v>-1354</v>
      </c>
      <c r="J45" s="72">
        <f t="shared" si="11"/>
        <v>0.60113010721529991</v>
      </c>
      <c r="K45" s="72">
        <f t="shared" si="12"/>
        <v>0.55251352421163746</v>
      </c>
      <c r="L45" s="77">
        <f t="shared" si="13"/>
        <v>4.861658300366245E-2</v>
      </c>
    </row>
    <row r="46" spans="1:12" x14ac:dyDescent="0.4">
      <c r="A46" s="33" t="s">
        <v>149</v>
      </c>
      <c r="B46" s="137">
        <f>'１月(月間)'!B46-'[9]1月動向(20)'!B45</f>
        <v>5605</v>
      </c>
      <c r="C46" s="136">
        <f>'１月(月間)'!C46-'[9]1月動向(20)'!C45</f>
        <v>4336</v>
      </c>
      <c r="D46" s="70">
        <f t="shared" si="7"/>
        <v>1.2926660516605166</v>
      </c>
      <c r="E46" s="85">
        <f t="shared" si="8"/>
        <v>1269</v>
      </c>
      <c r="F46" s="144">
        <f>'１月(月間)'!F46-'[9]1月動向(20)'!F45</f>
        <v>7964</v>
      </c>
      <c r="G46" s="144">
        <f>'１月(月間)'!G46-'[9]1月動向(20)'!G45</f>
        <v>7634</v>
      </c>
      <c r="H46" s="67">
        <f t="shared" si="9"/>
        <v>1.043227665706052</v>
      </c>
      <c r="I46" s="79">
        <f t="shared" si="10"/>
        <v>330</v>
      </c>
      <c r="J46" s="72">
        <f t="shared" si="11"/>
        <v>0.70379206428930186</v>
      </c>
      <c r="K46" s="72">
        <f t="shared" si="12"/>
        <v>0.56798532879224517</v>
      </c>
      <c r="L46" s="77">
        <f t="shared" si="13"/>
        <v>0.13580673549705669</v>
      </c>
    </row>
    <row r="47" spans="1:12" x14ac:dyDescent="0.4">
      <c r="A47" s="27" t="s">
        <v>81</v>
      </c>
      <c r="B47" s="135">
        <f>'１月(月間)'!B47-'[9]1月動向(20)'!B46</f>
        <v>14522</v>
      </c>
      <c r="C47" s="101">
        <f>'１月(月間)'!C47-'[9]1月動向(20)'!C46</f>
        <v>13959</v>
      </c>
      <c r="D47" s="70">
        <f t="shared" si="7"/>
        <v>1.0403324020345297</v>
      </c>
      <c r="E47" s="85">
        <f t="shared" si="8"/>
        <v>563</v>
      </c>
      <c r="F47" s="135">
        <f>'１月(月間)'!F47-'[9]1月動向(20)'!F46</f>
        <v>22689</v>
      </c>
      <c r="G47" s="135">
        <f>'１月(月間)'!G47-'[9]1月動向(20)'!G46</f>
        <v>21125</v>
      </c>
      <c r="H47" s="67">
        <f t="shared" si="9"/>
        <v>1.07403550295858</v>
      </c>
      <c r="I47" s="79">
        <f t="shared" si="10"/>
        <v>1564</v>
      </c>
      <c r="J47" s="72">
        <f t="shared" si="11"/>
        <v>0.64004583718982766</v>
      </c>
      <c r="K47" s="72">
        <f t="shared" si="12"/>
        <v>0.66078106508875745</v>
      </c>
      <c r="L47" s="77">
        <f t="shared" si="13"/>
        <v>-2.0735227898929787E-2</v>
      </c>
    </row>
    <row r="48" spans="1:12" x14ac:dyDescent="0.4">
      <c r="A48" s="27" t="s">
        <v>82</v>
      </c>
      <c r="B48" s="137">
        <f>'１月(月間)'!B48-'[9]1月動向(20)'!B47</f>
        <v>9949</v>
      </c>
      <c r="C48" s="136">
        <f>'１月(月間)'!C48-'[9]1月動向(20)'!C47</f>
        <v>10141</v>
      </c>
      <c r="D48" s="74">
        <f t="shared" si="7"/>
        <v>0.98106695592150672</v>
      </c>
      <c r="E48" s="85">
        <f t="shared" si="8"/>
        <v>-192</v>
      </c>
      <c r="F48" s="135">
        <f>'１月(月間)'!F48-'[9]1月動向(20)'!F47</f>
        <v>12199</v>
      </c>
      <c r="G48" s="135">
        <f>'１月(月間)'!G48-'[9]1月動向(20)'!G47</f>
        <v>12276</v>
      </c>
      <c r="H48" s="67">
        <f t="shared" si="9"/>
        <v>0.99372759856630821</v>
      </c>
      <c r="I48" s="79">
        <f t="shared" si="10"/>
        <v>-77</v>
      </c>
      <c r="J48" s="72">
        <f t="shared" si="11"/>
        <v>0.81555865234855318</v>
      </c>
      <c r="K48" s="72">
        <f t="shared" si="12"/>
        <v>0.82608341479309222</v>
      </c>
      <c r="L48" s="77">
        <f t="shared" si="13"/>
        <v>-1.0524762444539038E-2</v>
      </c>
    </row>
    <row r="49" spans="1:12" x14ac:dyDescent="0.4">
      <c r="A49" s="27" t="s">
        <v>80</v>
      </c>
      <c r="B49" s="135">
        <f>'１月(月間)'!B49-'[9]1月動向(20)'!B48</f>
        <v>2042</v>
      </c>
      <c r="C49" s="101">
        <f>'１月(月間)'!C49-'[9]1月動向(20)'!C48</f>
        <v>1783</v>
      </c>
      <c r="D49" s="72">
        <f t="shared" si="7"/>
        <v>1.1452607964105441</v>
      </c>
      <c r="E49" s="85">
        <f t="shared" si="8"/>
        <v>259</v>
      </c>
      <c r="F49" s="139">
        <f>'１月(月間)'!F49-'[9]1月動向(20)'!F48</f>
        <v>3069</v>
      </c>
      <c r="G49" s="139">
        <f>'１月(月間)'!G49-'[9]1月動向(20)'!G48</f>
        <v>3069</v>
      </c>
      <c r="H49" s="67">
        <f t="shared" si="9"/>
        <v>1</v>
      </c>
      <c r="I49" s="79">
        <f t="shared" si="10"/>
        <v>0</v>
      </c>
      <c r="J49" s="72">
        <f t="shared" si="11"/>
        <v>0.66536331052460085</v>
      </c>
      <c r="K49" s="72">
        <f t="shared" si="12"/>
        <v>0.58097100032583904</v>
      </c>
      <c r="L49" s="77">
        <f t="shared" si="13"/>
        <v>8.4392310198761811E-2</v>
      </c>
    </row>
    <row r="50" spans="1:12" x14ac:dyDescent="0.4">
      <c r="A50" s="27" t="s">
        <v>148</v>
      </c>
      <c r="B50" s="137">
        <f>'１月(月間)'!B50-'[9]1月動向(20)'!B49</f>
        <v>822</v>
      </c>
      <c r="C50" s="136">
        <f>'１月(月間)'!C50-'[9]1月動向(20)'!C49</f>
        <v>979</v>
      </c>
      <c r="D50" s="70">
        <f t="shared" si="7"/>
        <v>0.83963227783452499</v>
      </c>
      <c r="E50" s="85">
        <f t="shared" si="8"/>
        <v>-157</v>
      </c>
      <c r="F50" s="137">
        <f>'１月(月間)'!F50-'[9]1月動向(20)'!F49</f>
        <v>1660</v>
      </c>
      <c r="G50" s="135">
        <f>'１月(月間)'!G50-'[9]1月動向(20)'!G49</f>
        <v>1826</v>
      </c>
      <c r="H50" s="67">
        <f t="shared" si="9"/>
        <v>0.90909090909090906</v>
      </c>
      <c r="I50" s="79">
        <f t="shared" si="10"/>
        <v>-166</v>
      </c>
      <c r="J50" s="72">
        <f t="shared" si="11"/>
        <v>0.49518072289156628</v>
      </c>
      <c r="K50" s="72">
        <f t="shared" si="12"/>
        <v>0.53614457831325302</v>
      </c>
      <c r="L50" s="77">
        <f t="shared" si="13"/>
        <v>-4.0963855421686735E-2</v>
      </c>
    </row>
    <row r="51" spans="1:12" x14ac:dyDescent="0.4">
      <c r="A51" s="27" t="s">
        <v>79</v>
      </c>
      <c r="B51" s="135">
        <f>'１月(月間)'!B51-'[9]1月動向(20)'!B50</f>
        <v>2759</v>
      </c>
      <c r="C51" s="101">
        <f>'１月(月間)'!C51-'[9]1月動向(20)'!C50</f>
        <v>2918</v>
      </c>
      <c r="D51" s="70">
        <f t="shared" si="7"/>
        <v>0.94551062371487316</v>
      </c>
      <c r="E51" s="85">
        <f t="shared" si="8"/>
        <v>-159</v>
      </c>
      <c r="F51" s="135">
        <f>'１月(月間)'!F51-'[9]1月動向(20)'!F50</f>
        <v>3069</v>
      </c>
      <c r="G51" s="135">
        <f>'１月(月間)'!G51-'[9]1月動向(20)'!G50</f>
        <v>3067</v>
      </c>
      <c r="H51" s="67">
        <f t="shared" si="9"/>
        <v>1.000652103032279</v>
      </c>
      <c r="I51" s="79">
        <f t="shared" si="10"/>
        <v>2</v>
      </c>
      <c r="J51" s="72">
        <f t="shared" si="11"/>
        <v>0.89898989898989901</v>
      </c>
      <c r="K51" s="72">
        <f t="shared" si="12"/>
        <v>0.95141832409520699</v>
      </c>
      <c r="L51" s="77">
        <f t="shared" si="13"/>
        <v>-5.2428425105307985E-2</v>
      </c>
    </row>
    <row r="52" spans="1:12" x14ac:dyDescent="0.4">
      <c r="A52" s="33" t="s">
        <v>78</v>
      </c>
      <c r="B52" s="137">
        <f>'１月(月間)'!B52-'[9]1月動向(20)'!B51</f>
        <v>2212</v>
      </c>
      <c r="C52" s="136">
        <f>'１月(月間)'!C52-'[9]1月動向(20)'!C51</f>
        <v>2075</v>
      </c>
      <c r="D52" s="70">
        <f t="shared" si="7"/>
        <v>1.0660240963855421</v>
      </c>
      <c r="E52" s="85">
        <f t="shared" si="8"/>
        <v>137</v>
      </c>
      <c r="F52" s="135">
        <f>'１月(月間)'!F52-'[9]1月動向(20)'!F51</f>
        <v>3069</v>
      </c>
      <c r="G52" s="135">
        <f>'１月(月間)'!G52-'[9]1月動向(20)'!G51</f>
        <v>3069</v>
      </c>
      <c r="H52" s="67">
        <f t="shared" si="9"/>
        <v>1</v>
      </c>
      <c r="I52" s="79">
        <f t="shared" si="10"/>
        <v>0</v>
      </c>
      <c r="J52" s="72">
        <f t="shared" si="11"/>
        <v>0.72075594656239816</v>
      </c>
      <c r="K52" s="67">
        <f t="shared" si="12"/>
        <v>0.67611599869664385</v>
      </c>
      <c r="L52" s="66">
        <f t="shared" si="13"/>
        <v>4.4639947865754315E-2</v>
      </c>
    </row>
    <row r="53" spans="1:12" x14ac:dyDescent="0.4">
      <c r="A53" s="27" t="s">
        <v>95</v>
      </c>
      <c r="B53" s="135">
        <f>'１月(月間)'!B53-'[9]1月動向(20)'!B52</f>
        <v>0</v>
      </c>
      <c r="C53" s="101">
        <f>'１月(月間)'!C53-'[9]1月動向(20)'!C52</f>
        <v>810</v>
      </c>
      <c r="D53" s="70">
        <f t="shared" si="7"/>
        <v>0</v>
      </c>
      <c r="E53" s="79">
        <f t="shared" si="8"/>
        <v>-810</v>
      </c>
      <c r="F53" s="139">
        <f>'１月(月間)'!F53-'[9]1月動向(20)'!F52</f>
        <v>0</v>
      </c>
      <c r="G53" s="139">
        <f>'１月(月間)'!G53-'[9]1月動向(20)'!G52</f>
        <v>1826</v>
      </c>
      <c r="H53" s="67">
        <f t="shared" si="9"/>
        <v>0</v>
      </c>
      <c r="I53" s="79">
        <f t="shared" si="10"/>
        <v>-1826</v>
      </c>
      <c r="J53" s="72" t="e">
        <f t="shared" si="11"/>
        <v>#DIV/0!</v>
      </c>
      <c r="K53" s="72">
        <f t="shared" si="12"/>
        <v>0.44359255202628695</v>
      </c>
      <c r="L53" s="77" t="e">
        <f t="shared" si="13"/>
        <v>#DIV/0!</v>
      </c>
    </row>
    <row r="54" spans="1:12" x14ac:dyDescent="0.4">
      <c r="A54" s="27" t="s">
        <v>94</v>
      </c>
      <c r="B54" s="137">
        <f>'１月(月間)'!B54-'[9]1月動向(20)'!B53</f>
        <v>1563</v>
      </c>
      <c r="C54" s="136">
        <f>'１月(月間)'!C54-'[9]1月動向(20)'!C53</f>
        <v>1613</v>
      </c>
      <c r="D54" s="70">
        <f t="shared" si="7"/>
        <v>0.9690018598884067</v>
      </c>
      <c r="E54" s="79">
        <f t="shared" si="8"/>
        <v>-50</v>
      </c>
      <c r="F54" s="137">
        <f>'１月(月間)'!F54-'[9]1月動向(20)'!F53</f>
        <v>3069</v>
      </c>
      <c r="G54" s="137">
        <f>'１月(月間)'!G54-'[9]1月動向(20)'!G53</f>
        <v>3069</v>
      </c>
      <c r="H54" s="72">
        <f t="shared" si="9"/>
        <v>1</v>
      </c>
      <c r="I54" s="79">
        <f t="shared" si="10"/>
        <v>0</v>
      </c>
      <c r="J54" s="72">
        <f t="shared" si="11"/>
        <v>0.50928641251221896</v>
      </c>
      <c r="K54" s="72">
        <f t="shared" si="12"/>
        <v>0.52557836428804172</v>
      </c>
      <c r="L54" s="77">
        <f t="shared" si="13"/>
        <v>-1.6291951775822766E-2</v>
      </c>
    </row>
    <row r="55" spans="1:12" x14ac:dyDescent="0.4">
      <c r="A55" s="27" t="s">
        <v>75</v>
      </c>
      <c r="B55" s="135">
        <f>'１月(月間)'!B55-'[9]1月動向(20)'!B54</f>
        <v>2155</v>
      </c>
      <c r="C55" s="101">
        <f>'１月(月間)'!C55-'[9]1月動向(20)'!C54</f>
        <v>2247</v>
      </c>
      <c r="D55" s="70">
        <f t="shared" si="7"/>
        <v>0.95905651980418338</v>
      </c>
      <c r="E55" s="79">
        <f t="shared" si="8"/>
        <v>-92</v>
      </c>
      <c r="F55" s="135">
        <f>'１月(月間)'!F55-'[9]1月動向(20)'!F54</f>
        <v>4158</v>
      </c>
      <c r="G55" s="135">
        <f>'１月(月間)'!G55-'[9]1月動向(20)'!G54</f>
        <v>4268</v>
      </c>
      <c r="H55" s="72">
        <f t="shared" si="9"/>
        <v>0.97422680412371132</v>
      </c>
      <c r="I55" s="79">
        <f t="shared" si="10"/>
        <v>-110</v>
      </c>
      <c r="J55" s="72">
        <f t="shared" si="11"/>
        <v>0.51827801827801823</v>
      </c>
      <c r="K55" s="72">
        <f t="shared" si="12"/>
        <v>0.5264761012183693</v>
      </c>
      <c r="L55" s="77">
        <f t="shared" si="13"/>
        <v>-8.1980829403510702E-3</v>
      </c>
    </row>
    <row r="56" spans="1:12" x14ac:dyDescent="0.4">
      <c r="A56" s="27" t="s">
        <v>77</v>
      </c>
      <c r="B56" s="137">
        <f>'１月(月間)'!B56-'[9]1月動向(20)'!B55</f>
        <v>888</v>
      </c>
      <c r="C56" s="136">
        <f>'１月(月間)'!C56-'[9]1月動向(20)'!C55</f>
        <v>935</v>
      </c>
      <c r="D56" s="70">
        <f t="shared" si="7"/>
        <v>0.94973262032085559</v>
      </c>
      <c r="E56" s="79">
        <f t="shared" si="8"/>
        <v>-47</v>
      </c>
      <c r="F56" s="135">
        <f>'１月(月間)'!F56-'[9]1月動向(20)'!F55</f>
        <v>1496</v>
      </c>
      <c r="G56" s="135">
        <f>'１月(月間)'!G56-'[9]1月動向(20)'!G55</f>
        <v>1386</v>
      </c>
      <c r="H56" s="72">
        <f t="shared" si="9"/>
        <v>1.0793650793650793</v>
      </c>
      <c r="I56" s="79">
        <f t="shared" si="10"/>
        <v>110</v>
      </c>
      <c r="J56" s="72">
        <f t="shared" si="11"/>
        <v>0.5935828877005348</v>
      </c>
      <c r="K56" s="72">
        <f t="shared" si="12"/>
        <v>0.67460317460317465</v>
      </c>
      <c r="L56" s="77">
        <f t="shared" si="13"/>
        <v>-8.1020286902639849E-2</v>
      </c>
    </row>
    <row r="57" spans="1:12" x14ac:dyDescent="0.4">
      <c r="A57" s="27" t="s">
        <v>76</v>
      </c>
      <c r="B57" s="135">
        <f>'１月(月間)'!B57-'[9]1月動向(20)'!B56</f>
        <v>983</v>
      </c>
      <c r="C57" s="101">
        <f>'１月(月間)'!C57-'[9]1月動向(20)'!C56</f>
        <v>1059</v>
      </c>
      <c r="D57" s="70">
        <f t="shared" si="7"/>
        <v>0.92823418319169027</v>
      </c>
      <c r="E57" s="79">
        <f t="shared" si="8"/>
        <v>-76</v>
      </c>
      <c r="F57" s="137">
        <f>'１月(月間)'!F57-'[9]1月動向(20)'!F56</f>
        <v>1826</v>
      </c>
      <c r="G57" s="137">
        <f>'１月(月間)'!G57-'[9]1月動向(20)'!G56</f>
        <v>1826</v>
      </c>
      <c r="H57" s="72">
        <f t="shared" si="9"/>
        <v>1</v>
      </c>
      <c r="I57" s="79">
        <f t="shared" si="10"/>
        <v>0</v>
      </c>
      <c r="J57" s="72">
        <f t="shared" si="11"/>
        <v>0.53833515881708649</v>
      </c>
      <c r="K57" s="72">
        <f t="shared" si="12"/>
        <v>0.57995618838992335</v>
      </c>
      <c r="L57" s="77">
        <f t="shared" si="13"/>
        <v>-4.1621029572836865E-2</v>
      </c>
    </row>
    <row r="58" spans="1:12" x14ac:dyDescent="0.4">
      <c r="A58" s="27" t="s">
        <v>146</v>
      </c>
      <c r="B58" s="137">
        <f>'１月(月間)'!B58-'[9]1月動向(20)'!B57</f>
        <v>0</v>
      </c>
      <c r="C58" s="136">
        <f>'１月(月間)'!C58-'[9]1月動向(20)'!C57</f>
        <v>0</v>
      </c>
      <c r="D58" s="70" t="e">
        <f t="shared" si="7"/>
        <v>#DIV/0!</v>
      </c>
      <c r="E58" s="79">
        <f t="shared" si="8"/>
        <v>0</v>
      </c>
      <c r="F58" s="135">
        <f>'１月(月間)'!F58-'[9]1月動向(20)'!F57</f>
        <v>0</v>
      </c>
      <c r="G58" s="135">
        <f>'１月(月間)'!G58-'[9]1月動向(20)'!G57</f>
        <v>0</v>
      </c>
      <c r="H58" s="72" t="e">
        <f t="shared" si="9"/>
        <v>#DIV/0!</v>
      </c>
      <c r="I58" s="79">
        <f t="shared" si="10"/>
        <v>0</v>
      </c>
      <c r="J58" s="72" t="e">
        <f t="shared" si="11"/>
        <v>#DIV/0!</v>
      </c>
      <c r="K58" s="72" t="e">
        <f t="shared" si="12"/>
        <v>#DIV/0!</v>
      </c>
      <c r="L58" s="77" t="e">
        <f t="shared" si="13"/>
        <v>#DIV/0!</v>
      </c>
    </row>
    <row r="59" spans="1:12" x14ac:dyDescent="0.4">
      <c r="A59" s="27" t="s">
        <v>145</v>
      </c>
      <c r="B59" s="135">
        <f>'１月(月間)'!B59-'[9]1月動向(20)'!B58</f>
        <v>0</v>
      </c>
      <c r="C59" s="101">
        <f>'１月(月間)'!C59-'[9]1月動向(20)'!C58</f>
        <v>0</v>
      </c>
      <c r="D59" s="70" t="e">
        <f t="shared" si="7"/>
        <v>#DIV/0!</v>
      </c>
      <c r="E59" s="79">
        <f t="shared" si="8"/>
        <v>0</v>
      </c>
      <c r="F59" s="135">
        <f>'１月(月間)'!F59-'[9]1月動向(20)'!F58</f>
        <v>0</v>
      </c>
      <c r="G59" s="135">
        <f>'１月(月間)'!G59-'[9]1月動向(20)'!G58</f>
        <v>0</v>
      </c>
      <c r="H59" s="72" t="e">
        <f t="shared" si="9"/>
        <v>#DIV/0!</v>
      </c>
      <c r="I59" s="79">
        <f t="shared" si="10"/>
        <v>0</v>
      </c>
      <c r="J59" s="72" t="e">
        <f t="shared" si="11"/>
        <v>#DIV/0!</v>
      </c>
      <c r="K59" s="72" t="e">
        <f t="shared" si="12"/>
        <v>#DIV/0!</v>
      </c>
      <c r="L59" s="77" t="e">
        <f t="shared" si="13"/>
        <v>#DIV/0!</v>
      </c>
    </row>
    <row r="60" spans="1:12" x14ac:dyDescent="0.4">
      <c r="A60" s="27" t="s">
        <v>144</v>
      </c>
      <c r="B60" s="135">
        <f>'１月(月間)'!B60-'[9]1月動向(20)'!B59</f>
        <v>0</v>
      </c>
      <c r="C60" s="101">
        <f>'１月(月間)'!C60-'[9]1月動向(20)'!C59</f>
        <v>0</v>
      </c>
      <c r="D60" s="70" t="e">
        <f t="shared" si="7"/>
        <v>#DIV/0!</v>
      </c>
      <c r="E60" s="79">
        <f t="shared" si="8"/>
        <v>0</v>
      </c>
      <c r="F60" s="139">
        <f>'１月(月間)'!F60-'[9]1月動向(20)'!F59</f>
        <v>0</v>
      </c>
      <c r="G60" s="139">
        <f>'１月(月間)'!G60-'[9]1月動向(20)'!G59</f>
        <v>0</v>
      </c>
      <c r="H60" s="72" t="e">
        <f t="shared" si="9"/>
        <v>#DIV/0!</v>
      </c>
      <c r="I60" s="79">
        <f t="shared" si="10"/>
        <v>0</v>
      </c>
      <c r="J60" s="72" t="e">
        <f t="shared" si="11"/>
        <v>#DIV/0!</v>
      </c>
      <c r="K60" s="72" t="e">
        <f t="shared" si="12"/>
        <v>#DIV/0!</v>
      </c>
      <c r="L60" s="77" t="e">
        <f t="shared" si="13"/>
        <v>#DIV/0!</v>
      </c>
    </row>
    <row r="61" spans="1:12" x14ac:dyDescent="0.4">
      <c r="A61" s="27" t="s">
        <v>143</v>
      </c>
      <c r="B61" s="135">
        <f>'１月(月間)'!B61-'[9]1月動向(20)'!B60</f>
        <v>0</v>
      </c>
      <c r="C61" s="101">
        <f>'１月(月間)'!C61-'[9]1月動向(20)'!C60</f>
        <v>0</v>
      </c>
      <c r="D61" s="70" t="e">
        <f t="shared" si="7"/>
        <v>#DIV/0!</v>
      </c>
      <c r="E61" s="79">
        <f t="shared" si="8"/>
        <v>0</v>
      </c>
      <c r="F61" s="135">
        <f>'１月(月間)'!F61-'[9]1月動向(20)'!F60</f>
        <v>0</v>
      </c>
      <c r="G61" s="135">
        <f>'１月(月間)'!G61-'[9]1月動向(20)'!G60</f>
        <v>0</v>
      </c>
      <c r="H61" s="70" t="e">
        <f t="shared" si="9"/>
        <v>#DIV/0!</v>
      </c>
      <c r="I61" s="79">
        <f t="shared" si="10"/>
        <v>0</v>
      </c>
      <c r="J61" s="72" t="e">
        <f t="shared" si="11"/>
        <v>#DIV/0!</v>
      </c>
      <c r="K61" s="72" t="e">
        <f t="shared" si="12"/>
        <v>#DIV/0!</v>
      </c>
      <c r="L61" s="77" t="e">
        <f t="shared" si="13"/>
        <v>#DIV/0!</v>
      </c>
    </row>
    <row r="62" spans="1:12" x14ac:dyDescent="0.4">
      <c r="A62" s="22" t="s">
        <v>142</v>
      </c>
      <c r="B62" s="211">
        <f>'１月(月間)'!B62-'[9]1月動向(20)'!B61</f>
        <v>0</v>
      </c>
      <c r="C62" s="212">
        <f>'１月(月間)'!C62-'[9]1月動向(20)'!C61</f>
        <v>0</v>
      </c>
      <c r="D62" s="151" t="e">
        <f t="shared" si="7"/>
        <v>#DIV/0!</v>
      </c>
      <c r="E62" s="84">
        <f t="shared" si="8"/>
        <v>0</v>
      </c>
      <c r="F62" s="211">
        <f>'１月(月間)'!F62-'[9]1月動向(20)'!F61</f>
        <v>0</v>
      </c>
      <c r="G62" s="211">
        <f>'１月(月間)'!G62-'[9]1月動向(20)'!G61</f>
        <v>0</v>
      </c>
      <c r="H62" s="83" t="e">
        <f t="shared" si="9"/>
        <v>#DIV/0!</v>
      </c>
      <c r="I62" s="84">
        <f t="shared" si="10"/>
        <v>0</v>
      </c>
      <c r="J62" s="83" t="e">
        <f t="shared" si="11"/>
        <v>#DIV/0!</v>
      </c>
      <c r="K62" s="83" t="e">
        <f t="shared" si="12"/>
        <v>#DIV/0!</v>
      </c>
      <c r="L62" s="82" t="e">
        <f t="shared" si="13"/>
        <v>#DIV/0!</v>
      </c>
    </row>
    <row r="63" spans="1:12" x14ac:dyDescent="0.4">
      <c r="A63" s="55" t="s">
        <v>93</v>
      </c>
      <c r="B63" s="134"/>
      <c r="C63" s="134"/>
      <c r="D63" s="132"/>
      <c r="E63" s="133"/>
      <c r="F63" s="134"/>
      <c r="G63" s="134"/>
      <c r="H63" s="132"/>
      <c r="I63" s="133"/>
      <c r="J63" s="132"/>
      <c r="K63" s="132"/>
      <c r="L63" s="131"/>
    </row>
    <row r="64" spans="1:12" x14ac:dyDescent="0.4">
      <c r="A64" s="99" t="s">
        <v>209</v>
      </c>
      <c r="B64" s="176"/>
      <c r="C64" s="175"/>
      <c r="D64" s="130"/>
      <c r="E64" s="129"/>
      <c r="F64" s="176"/>
      <c r="G64" s="175"/>
      <c r="H64" s="130"/>
      <c r="I64" s="129"/>
      <c r="J64" s="128"/>
      <c r="K64" s="128"/>
      <c r="L64" s="127"/>
    </row>
    <row r="65" spans="1:12" x14ac:dyDescent="0.4">
      <c r="A65" s="22" t="s">
        <v>208</v>
      </c>
      <c r="B65" s="174"/>
      <c r="C65" s="173"/>
      <c r="D65" s="126"/>
      <c r="E65" s="125"/>
      <c r="F65" s="174"/>
      <c r="G65" s="173"/>
      <c r="H65" s="126"/>
      <c r="I65" s="125"/>
      <c r="J65" s="124"/>
      <c r="K65" s="124"/>
      <c r="L65" s="123"/>
    </row>
    <row r="66" spans="1:12" x14ac:dyDescent="0.4">
      <c r="C66" s="19"/>
      <c r="E66" s="50"/>
      <c r="G66" s="19"/>
      <c r="I66" s="50"/>
      <c r="K66" s="19"/>
    </row>
    <row r="67" spans="1:12" x14ac:dyDescent="0.4">
      <c r="C67" s="19"/>
      <c r="E67" s="50"/>
      <c r="G67" s="19"/>
      <c r="I67" s="50"/>
      <c r="K67" s="19"/>
    </row>
    <row r="68" spans="1:12" x14ac:dyDescent="0.4">
      <c r="C68" s="19"/>
      <c r="E68" s="50"/>
      <c r="G68" s="19"/>
      <c r="I68" s="50"/>
      <c r="K68" s="19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9'!A1" display="'h19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2008年1月下旬航空旅客輸送実績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65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.75" style="19" customWidth="1"/>
    <col min="2" max="3" width="11.25" style="50" customWidth="1"/>
    <col min="4" max="5" width="11.25" style="19" customWidth="1"/>
    <col min="6" max="7" width="11.25" style="50" customWidth="1"/>
    <col min="8" max="9" width="11.25" style="19" customWidth="1"/>
    <col min="10" max="11" width="11.25" style="50" customWidth="1"/>
    <col min="12" max="12" width="11.25" style="19" customWidth="1"/>
    <col min="13" max="13" width="9" style="19" bestFit="1" customWidth="1"/>
    <col min="14" max="14" width="6.5" style="19" bestFit="1" customWidth="1"/>
    <col min="15" max="16384" width="15.75" style="19"/>
  </cols>
  <sheetData>
    <row r="1" spans="1:46" s="1" customFormat="1" ht="17.25" customHeight="1" x14ac:dyDescent="0.4">
      <c r="A1" s="266" t="str">
        <f>'h19'!A1</f>
        <v>平成19年度</v>
      </c>
      <c r="B1" s="267"/>
      <c r="C1" s="267"/>
      <c r="D1" s="267"/>
      <c r="E1" s="268" t="str">
        <f ca="1">RIGHT(CELL("filename",$A$1),LEN(CELL("filename",$A$1))-FIND("]",CELL("filename",$A$1)))</f>
        <v>２月(月間)</v>
      </c>
      <c r="F1" s="269" t="s">
        <v>70</v>
      </c>
      <c r="G1" s="270"/>
      <c r="H1" s="270"/>
      <c r="I1" s="271"/>
      <c r="J1" s="270"/>
      <c r="K1" s="270"/>
      <c r="L1" s="271"/>
      <c r="M1" s="258"/>
      <c r="N1" s="258"/>
      <c r="O1" s="258"/>
      <c r="P1" s="258"/>
      <c r="Q1" s="258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</row>
    <row r="2" spans="1:46" x14ac:dyDescent="0.4">
      <c r="A2" s="240"/>
      <c r="B2" s="260" t="s">
        <v>89</v>
      </c>
      <c r="C2" s="261"/>
      <c r="D2" s="261"/>
      <c r="E2" s="262"/>
      <c r="F2" s="260" t="s">
        <v>175</v>
      </c>
      <c r="G2" s="261"/>
      <c r="H2" s="261"/>
      <c r="I2" s="262"/>
      <c r="J2" s="260" t="s">
        <v>174</v>
      </c>
      <c r="K2" s="261"/>
      <c r="L2" s="262"/>
    </row>
    <row r="3" spans="1:46" x14ac:dyDescent="0.4">
      <c r="A3" s="232"/>
      <c r="B3" s="235"/>
      <c r="C3" s="236"/>
      <c r="D3" s="236"/>
      <c r="E3" s="237"/>
      <c r="F3" s="235"/>
      <c r="G3" s="236"/>
      <c r="H3" s="236"/>
      <c r="I3" s="237"/>
      <c r="J3" s="235"/>
      <c r="K3" s="236"/>
      <c r="L3" s="237"/>
    </row>
    <row r="4" spans="1:46" x14ac:dyDescent="0.4">
      <c r="A4" s="232"/>
      <c r="B4" s="233" t="s">
        <v>133</v>
      </c>
      <c r="C4" s="233" t="s">
        <v>246</v>
      </c>
      <c r="D4" s="232" t="s">
        <v>88</v>
      </c>
      <c r="E4" s="232"/>
      <c r="F4" s="238" t="s">
        <v>133</v>
      </c>
      <c r="G4" s="238" t="s">
        <v>246</v>
      </c>
      <c r="H4" s="232" t="s">
        <v>88</v>
      </c>
      <c r="I4" s="232"/>
      <c r="J4" s="238" t="s">
        <v>133</v>
      </c>
      <c r="K4" s="238" t="s">
        <v>246</v>
      </c>
      <c r="L4" s="239" t="s">
        <v>86</v>
      </c>
    </row>
    <row r="5" spans="1:46" s="53" customFormat="1" x14ac:dyDescent="0.4">
      <c r="A5" s="232"/>
      <c r="B5" s="234"/>
      <c r="C5" s="234"/>
      <c r="D5" s="108" t="s">
        <v>87</v>
      </c>
      <c r="E5" s="108" t="s">
        <v>86</v>
      </c>
      <c r="F5" s="238"/>
      <c r="G5" s="238"/>
      <c r="H5" s="108" t="s">
        <v>87</v>
      </c>
      <c r="I5" s="108" t="s">
        <v>86</v>
      </c>
      <c r="J5" s="238"/>
      <c r="K5" s="238"/>
      <c r="L5" s="240"/>
    </row>
    <row r="6" spans="1:46" s="46" customFormat="1" x14ac:dyDescent="0.4">
      <c r="A6" s="55" t="s">
        <v>97</v>
      </c>
      <c r="B6" s="100">
        <v>509769</v>
      </c>
      <c r="C6" s="100">
        <v>496110</v>
      </c>
      <c r="D6" s="64">
        <v>1.027532200520046</v>
      </c>
      <c r="E6" s="65">
        <v>13659</v>
      </c>
      <c r="F6" s="100">
        <v>708024</v>
      </c>
      <c r="G6" s="100">
        <v>693996</v>
      </c>
      <c r="H6" s="64">
        <v>1.0202133729877405</v>
      </c>
      <c r="I6" s="65">
        <v>14028</v>
      </c>
      <c r="J6" s="64">
        <v>0.7199883054811701</v>
      </c>
      <c r="K6" s="64">
        <v>0.7148600280116888</v>
      </c>
      <c r="L6" s="78">
        <v>5.1282774694813016E-3</v>
      </c>
    </row>
    <row r="7" spans="1:46" s="46" customFormat="1" x14ac:dyDescent="0.4">
      <c r="A7" s="55" t="s">
        <v>85</v>
      </c>
      <c r="B7" s="100">
        <v>237568</v>
      </c>
      <c r="C7" s="100">
        <v>241346</v>
      </c>
      <c r="D7" s="64">
        <v>0.98434612547960187</v>
      </c>
      <c r="E7" s="65">
        <v>-3778</v>
      </c>
      <c r="F7" s="100">
        <v>319880</v>
      </c>
      <c r="G7" s="100">
        <v>329802</v>
      </c>
      <c r="H7" s="64">
        <v>0.96991528250283499</v>
      </c>
      <c r="I7" s="65">
        <v>-9922</v>
      </c>
      <c r="J7" s="64">
        <v>0.74267850443916472</v>
      </c>
      <c r="K7" s="64">
        <v>0.73179058950521825</v>
      </c>
      <c r="L7" s="78">
        <v>1.0887914933946474E-2</v>
      </c>
    </row>
    <row r="8" spans="1:46" x14ac:dyDescent="0.4">
      <c r="A8" s="89" t="s">
        <v>92</v>
      </c>
      <c r="B8" s="106">
        <v>196728</v>
      </c>
      <c r="C8" s="106">
        <v>200345</v>
      </c>
      <c r="D8" s="76">
        <v>0.98194614290349147</v>
      </c>
      <c r="E8" s="62">
        <v>-3617</v>
      </c>
      <c r="F8" s="106">
        <v>256838</v>
      </c>
      <c r="G8" s="106">
        <v>273148</v>
      </c>
      <c r="H8" s="76">
        <v>0.94028878117357628</v>
      </c>
      <c r="I8" s="62">
        <v>-16310</v>
      </c>
      <c r="J8" s="76">
        <v>0.7659614231538947</v>
      </c>
      <c r="K8" s="76">
        <v>0.73346683849048866</v>
      </c>
      <c r="L8" s="75">
        <v>3.2494584663406045E-2</v>
      </c>
    </row>
    <row r="9" spans="1:46" x14ac:dyDescent="0.4">
      <c r="A9" s="26" t="s">
        <v>83</v>
      </c>
      <c r="B9" s="163">
        <v>119289</v>
      </c>
      <c r="C9" s="163">
        <v>112163</v>
      </c>
      <c r="D9" s="70">
        <v>1.0635325374677924</v>
      </c>
      <c r="E9" s="71">
        <v>7126</v>
      </c>
      <c r="F9" s="163">
        <v>150866</v>
      </c>
      <c r="G9" s="163">
        <v>142769</v>
      </c>
      <c r="H9" s="70">
        <v>1.056713992533393</v>
      </c>
      <c r="I9" s="71">
        <v>8097</v>
      </c>
      <c r="J9" s="70">
        <v>0.7906950538888815</v>
      </c>
      <c r="K9" s="70">
        <v>0.78562573107607392</v>
      </c>
      <c r="L9" s="69">
        <v>5.0693228128075862E-3</v>
      </c>
    </row>
    <row r="10" spans="1:46" x14ac:dyDescent="0.4">
      <c r="A10" s="27" t="s">
        <v>84</v>
      </c>
      <c r="B10" s="155">
        <v>11629</v>
      </c>
      <c r="C10" s="155">
        <v>9253</v>
      </c>
      <c r="D10" s="72">
        <v>1.2567815843510213</v>
      </c>
      <c r="E10" s="59">
        <v>2376</v>
      </c>
      <c r="F10" s="155">
        <v>14500</v>
      </c>
      <c r="G10" s="155">
        <v>11116</v>
      </c>
      <c r="H10" s="72">
        <v>1.3044260525368838</v>
      </c>
      <c r="I10" s="59">
        <v>3384</v>
      </c>
      <c r="J10" s="72">
        <v>0.80200000000000005</v>
      </c>
      <c r="K10" s="72">
        <v>0.83240374235336456</v>
      </c>
      <c r="L10" s="77">
        <v>-3.0403742353364516E-2</v>
      </c>
    </row>
    <row r="11" spans="1:46" x14ac:dyDescent="0.4">
      <c r="A11" s="27" t="s">
        <v>215</v>
      </c>
      <c r="B11" s="155">
        <v>18016</v>
      </c>
      <c r="C11" s="155">
        <v>12511</v>
      </c>
      <c r="D11" s="72">
        <v>1.4400127887459035</v>
      </c>
      <c r="E11" s="59">
        <v>5505</v>
      </c>
      <c r="F11" s="155">
        <v>26303</v>
      </c>
      <c r="G11" s="155">
        <v>18368</v>
      </c>
      <c r="H11" s="72">
        <v>1.4320013066202091</v>
      </c>
      <c r="I11" s="59">
        <v>7935</v>
      </c>
      <c r="J11" s="72">
        <v>0.68494088126829644</v>
      </c>
      <c r="K11" s="72">
        <v>0.68113022648083621</v>
      </c>
      <c r="L11" s="77">
        <v>3.8106547874602326E-3</v>
      </c>
    </row>
    <row r="12" spans="1:46" x14ac:dyDescent="0.4">
      <c r="A12" s="27" t="s">
        <v>81</v>
      </c>
      <c r="B12" s="155">
        <v>17624</v>
      </c>
      <c r="C12" s="155">
        <v>20932</v>
      </c>
      <c r="D12" s="72">
        <v>0.84196445633479844</v>
      </c>
      <c r="E12" s="59">
        <v>-3308</v>
      </c>
      <c r="F12" s="155">
        <v>21428</v>
      </c>
      <c r="G12" s="155">
        <v>26418</v>
      </c>
      <c r="H12" s="72">
        <v>0.81111363464304642</v>
      </c>
      <c r="I12" s="59">
        <v>-4990</v>
      </c>
      <c r="J12" s="72">
        <v>0.82247526600709353</v>
      </c>
      <c r="K12" s="72">
        <v>0.79233855704443945</v>
      </c>
      <c r="L12" s="77">
        <v>3.013670896265408E-2</v>
      </c>
    </row>
    <row r="13" spans="1:46" x14ac:dyDescent="0.4">
      <c r="A13" s="27" t="s">
        <v>82</v>
      </c>
      <c r="B13" s="155">
        <v>23729</v>
      </c>
      <c r="C13" s="155">
        <v>19916</v>
      </c>
      <c r="D13" s="72">
        <v>1.1914541072504519</v>
      </c>
      <c r="E13" s="59">
        <v>3813</v>
      </c>
      <c r="F13" s="155">
        <v>35781</v>
      </c>
      <c r="G13" s="155">
        <v>30576</v>
      </c>
      <c r="H13" s="72">
        <v>1.1702315541601256</v>
      </c>
      <c r="I13" s="59">
        <v>5205</v>
      </c>
      <c r="J13" s="72">
        <v>0.66317319247645401</v>
      </c>
      <c r="K13" s="72">
        <v>0.65136054421768708</v>
      </c>
      <c r="L13" s="77">
        <v>1.1812648258766933E-2</v>
      </c>
    </row>
    <row r="14" spans="1:46" x14ac:dyDescent="0.4">
      <c r="A14" s="27" t="s">
        <v>206</v>
      </c>
      <c r="B14" s="155">
        <v>0</v>
      </c>
      <c r="C14" s="154">
        <v>8331</v>
      </c>
      <c r="D14" s="72">
        <v>0</v>
      </c>
      <c r="E14" s="59">
        <v>-8331</v>
      </c>
      <c r="F14" s="155">
        <v>0</v>
      </c>
      <c r="G14" s="155">
        <v>11412</v>
      </c>
      <c r="H14" s="72">
        <v>0</v>
      </c>
      <c r="I14" s="59">
        <v>-11412</v>
      </c>
      <c r="J14" s="72" t="e">
        <v>#DIV/0!</v>
      </c>
      <c r="K14" s="72">
        <v>0.73002103049421663</v>
      </c>
      <c r="L14" s="77" t="e">
        <v>#DIV/0!</v>
      </c>
    </row>
    <row r="15" spans="1:46" x14ac:dyDescent="0.4">
      <c r="A15" s="29" t="s">
        <v>205</v>
      </c>
      <c r="B15" s="155">
        <v>0</v>
      </c>
      <c r="C15" s="154">
        <v>2892</v>
      </c>
      <c r="D15" s="24">
        <v>0</v>
      </c>
      <c r="E15" s="25">
        <v>-2892</v>
      </c>
      <c r="F15" s="154">
        <v>0</v>
      </c>
      <c r="G15" s="154">
        <v>3920</v>
      </c>
      <c r="H15" s="72">
        <v>0</v>
      </c>
      <c r="I15" s="59">
        <v>-3920</v>
      </c>
      <c r="J15" s="72" t="e">
        <v>#DIV/0!</v>
      </c>
      <c r="K15" s="72">
        <v>0.73775510204081629</v>
      </c>
      <c r="L15" s="77" t="e">
        <v>#DIV/0!</v>
      </c>
    </row>
    <row r="16" spans="1:46" s="16" customFormat="1" x14ac:dyDescent="0.4">
      <c r="A16" s="33" t="s">
        <v>149</v>
      </c>
      <c r="B16" s="154">
        <v>6441</v>
      </c>
      <c r="C16" s="154">
        <v>12677</v>
      </c>
      <c r="D16" s="24">
        <v>0.50808550918987139</v>
      </c>
      <c r="E16" s="25">
        <v>-6236</v>
      </c>
      <c r="F16" s="154">
        <v>7960</v>
      </c>
      <c r="G16" s="154">
        <v>21359</v>
      </c>
      <c r="H16" s="24">
        <v>0.37267662343742686</v>
      </c>
      <c r="I16" s="37">
        <v>-13399</v>
      </c>
      <c r="J16" s="24">
        <v>0.80917085427135682</v>
      </c>
      <c r="K16" s="24">
        <v>0.59352029589400257</v>
      </c>
      <c r="L16" s="23">
        <v>0.21565055837735425</v>
      </c>
    </row>
    <row r="17" spans="1:12" s="16" customFormat="1" x14ac:dyDescent="0.4">
      <c r="A17" s="33" t="s">
        <v>177</v>
      </c>
      <c r="B17" s="164">
        <v>0</v>
      </c>
      <c r="C17" s="164">
        <v>1670</v>
      </c>
      <c r="D17" s="48">
        <v>0</v>
      </c>
      <c r="E17" s="51">
        <v>-1670</v>
      </c>
      <c r="F17" s="164">
        <v>0</v>
      </c>
      <c r="G17" s="164">
        <v>7210</v>
      </c>
      <c r="H17" s="48">
        <v>0</v>
      </c>
      <c r="I17" s="51">
        <v>-7210</v>
      </c>
      <c r="J17" s="48" t="e">
        <v>#DIV/0!</v>
      </c>
      <c r="K17" s="48">
        <v>0.23162274618585299</v>
      </c>
      <c r="L17" s="107" t="e">
        <v>#DIV/0!</v>
      </c>
    </row>
    <row r="18" spans="1:12" x14ac:dyDescent="0.4">
      <c r="A18" s="89" t="s">
        <v>91</v>
      </c>
      <c r="B18" s="106">
        <v>39349</v>
      </c>
      <c r="C18" s="106">
        <v>39581</v>
      </c>
      <c r="D18" s="76">
        <v>0.99413860185442515</v>
      </c>
      <c r="E18" s="62">
        <v>-232</v>
      </c>
      <c r="F18" s="106">
        <v>60455</v>
      </c>
      <c r="G18" s="106">
        <v>54392</v>
      </c>
      <c r="H18" s="76">
        <v>1.1114685983232828</v>
      </c>
      <c r="I18" s="62">
        <v>6063</v>
      </c>
      <c r="J18" s="76">
        <v>0.6508808204449591</v>
      </c>
      <c r="K18" s="76">
        <v>0.72769892631269306</v>
      </c>
      <c r="L18" s="75">
        <v>-7.6818105867733966E-2</v>
      </c>
    </row>
    <row r="19" spans="1:12" x14ac:dyDescent="0.4">
      <c r="A19" s="26" t="s">
        <v>168</v>
      </c>
      <c r="B19" s="163">
        <v>2601</v>
      </c>
      <c r="C19" s="158">
        <v>2574</v>
      </c>
      <c r="D19" s="70">
        <v>1.0104895104895104</v>
      </c>
      <c r="E19" s="71">
        <v>27</v>
      </c>
      <c r="F19" s="163">
        <v>4335</v>
      </c>
      <c r="G19" s="158">
        <v>4180</v>
      </c>
      <c r="H19" s="70">
        <v>1.0370813397129186</v>
      </c>
      <c r="I19" s="71">
        <v>155</v>
      </c>
      <c r="J19" s="70">
        <v>0.6</v>
      </c>
      <c r="K19" s="70">
        <v>0.61578947368421055</v>
      </c>
      <c r="L19" s="69">
        <v>-1.5789473684210575E-2</v>
      </c>
    </row>
    <row r="20" spans="1:12" x14ac:dyDescent="0.4">
      <c r="A20" s="27" t="s">
        <v>215</v>
      </c>
      <c r="B20" s="155">
        <v>2269</v>
      </c>
      <c r="C20" s="154">
        <v>2887</v>
      </c>
      <c r="D20" s="72">
        <v>0.78593695878074121</v>
      </c>
      <c r="E20" s="59">
        <v>-618</v>
      </c>
      <c r="F20" s="155">
        <v>4340</v>
      </c>
      <c r="G20" s="154">
        <v>4195</v>
      </c>
      <c r="H20" s="72">
        <v>1.0345649582836711</v>
      </c>
      <c r="I20" s="59">
        <v>145</v>
      </c>
      <c r="J20" s="72">
        <v>0.52281105990783405</v>
      </c>
      <c r="K20" s="72">
        <v>0.68820023837902267</v>
      </c>
      <c r="L20" s="77">
        <v>-0.16538917847118861</v>
      </c>
    </row>
    <row r="21" spans="1:12" x14ac:dyDescent="0.4">
      <c r="A21" s="27" t="s">
        <v>167</v>
      </c>
      <c r="B21" s="155">
        <v>2685</v>
      </c>
      <c r="C21" s="154">
        <v>2227</v>
      </c>
      <c r="D21" s="72">
        <v>1.2056578356533454</v>
      </c>
      <c r="E21" s="59">
        <v>458</v>
      </c>
      <c r="F21" s="155">
        <v>4205</v>
      </c>
      <c r="G21" s="154">
        <v>4070</v>
      </c>
      <c r="H21" s="72">
        <v>1.0331695331695332</v>
      </c>
      <c r="I21" s="59">
        <v>135</v>
      </c>
      <c r="J21" s="72">
        <v>0.63852556480380496</v>
      </c>
      <c r="K21" s="72">
        <v>0.54717444717444719</v>
      </c>
      <c r="L21" s="77">
        <v>9.135111762935777E-2</v>
      </c>
    </row>
    <row r="22" spans="1:12" x14ac:dyDescent="0.4">
      <c r="A22" s="27" t="s">
        <v>166</v>
      </c>
      <c r="B22" s="155">
        <v>6530</v>
      </c>
      <c r="C22" s="154">
        <v>7113</v>
      </c>
      <c r="D22" s="72">
        <v>0.91803739631660342</v>
      </c>
      <c r="E22" s="59">
        <v>-583</v>
      </c>
      <c r="F22" s="155">
        <v>8675</v>
      </c>
      <c r="G22" s="154">
        <v>8380</v>
      </c>
      <c r="H22" s="72">
        <v>1.0352028639618138</v>
      </c>
      <c r="I22" s="59">
        <v>295</v>
      </c>
      <c r="J22" s="72">
        <v>0.75273775216138328</v>
      </c>
      <c r="K22" s="72">
        <v>0.84880668257756564</v>
      </c>
      <c r="L22" s="77">
        <v>-9.6068930416182363E-2</v>
      </c>
    </row>
    <row r="23" spans="1:12" x14ac:dyDescent="0.4">
      <c r="A23" s="27" t="s">
        <v>165</v>
      </c>
      <c r="B23" s="157">
        <v>3288</v>
      </c>
      <c r="C23" s="156">
        <v>3703</v>
      </c>
      <c r="D23" s="67">
        <v>0.88792870645422628</v>
      </c>
      <c r="E23" s="58">
        <v>-415</v>
      </c>
      <c r="F23" s="157">
        <v>4340</v>
      </c>
      <c r="G23" s="156">
        <v>4195</v>
      </c>
      <c r="H23" s="67">
        <v>1.0345649582836711</v>
      </c>
      <c r="I23" s="58">
        <v>145</v>
      </c>
      <c r="J23" s="67">
        <v>0.75760368663594468</v>
      </c>
      <c r="K23" s="67">
        <v>0.88271752085816446</v>
      </c>
      <c r="L23" s="66">
        <v>-0.12511383422221978</v>
      </c>
    </row>
    <row r="24" spans="1:12" x14ac:dyDescent="0.4">
      <c r="A24" s="33" t="s">
        <v>164</v>
      </c>
      <c r="B24" s="155">
        <v>0</v>
      </c>
      <c r="C24" s="154">
        <v>0</v>
      </c>
      <c r="D24" s="72" t="e">
        <v>#DIV/0!</v>
      </c>
      <c r="E24" s="59">
        <v>0</v>
      </c>
      <c r="F24" s="155">
        <v>0</v>
      </c>
      <c r="G24" s="154">
        <v>0</v>
      </c>
      <c r="H24" s="72" t="e">
        <v>#DIV/0!</v>
      </c>
      <c r="I24" s="59">
        <v>0</v>
      </c>
      <c r="J24" s="72" t="e">
        <v>#DIV/0!</v>
      </c>
      <c r="K24" s="72" t="e">
        <v>#DIV/0!</v>
      </c>
      <c r="L24" s="77" t="e">
        <v>#DIV/0!</v>
      </c>
    </row>
    <row r="25" spans="1:12" x14ac:dyDescent="0.4">
      <c r="A25" s="33" t="s">
        <v>216</v>
      </c>
      <c r="B25" s="155">
        <v>2650</v>
      </c>
      <c r="C25" s="154">
        <v>2617</v>
      </c>
      <c r="D25" s="72">
        <v>1.0126098586167367</v>
      </c>
      <c r="E25" s="59">
        <v>33</v>
      </c>
      <c r="F25" s="155">
        <v>4330</v>
      </c>
      <c r="G25" s="154">
        <v>4200</v>
      </c>
      <c r="H25" s="72">
        <v>1.0309523809523808</v>
      </c>
      <c r="I25" s="59">
        <v>130</v>
      </c>
      <c r="J25" s="72">
        <v>0.61200923787528871</v>
      </c>
      <c r="K25" s="72">
        <v>0.62309523809523815</v>
      </c>
      <c r="L25" s="77">
        <v>-1.1086000219949432E-2</v>
      </c>
    </row>
    <row r="26" spans="1:12" x14ac:dyDescent="0.4">
      <c r="A26" s="27" t="s">
        <v>211</v>
      </c>
      <c r="B26" s="155">
        <v>2303</v>
      </c>
      <c r="C26" s="154">
        <v>0</v>
      </c>
      <c r="D26" s="72" t="e">
        <v>#DIV/0!</v>
      </c>
      <c r="E26" s="59">
        <v>2303</v>
      </c>
      <c r="F26" s="155">
        <v>4345</v>
      </c>
      <c r="G26" s="154">
        <v>0</v>
      </c>
      <c r="H26" s="72" t="e">
        <v>#DIV/0!</v>
      </c>
      <c r="I26" s="59">
        <v>4345</v>
      </c>
      <c r="J26" s="72">
        <v>0.53003452243958571</v>
      </c>
      <c r="K26" s="72" t="e">
        <v>#DIV/0!</v>
      </c>
      <c r="L26" s="77" t="e">
        <v>#DIV/0!</v>
      </c>
    </row>
    <row r="27" spans="1:12" x14ac:dyDescent="0.4">
      <c r="A27" s="27" t="s">
        <v>191</v>
      </c>
      <c r="B27" s="155">
        <v>0</v>
      </c>
      <c r="C27" s="154">
        <v>3253</v>
      </c>
      <c r="D27" s="72">
        <v>0</v>
      </c>
      <c r="E27" s="59">
        <v>-3253</v>
      </c>
      <c r="F27" s="155">
        <v>0</v>
      </c>
      <c r="G27" s="154">
        <v>4190</v>
      </c>
      <c r="H27" s="72">
        <v>0</v>
      </c>
      <c r="I27" s="59">
        <v>-4190</v>
      </c>
      <c r="J27" s="72" t="e">
        <v>#DIV/0!</v>
      </c>
      <c r="K27" s="72">
        <v>0.77637231503579951</v>
      </c>
      <c r="L27" s="77" t="e">
        <v>#DIV/0!</v>
      </c>
    </row>
    <row r="28" spans="1:12" x14ac:dyDescent="0.4">
      <c r="A28" s="27" t="s">
        <v>161</v>
      </c>
      <c r="B28" s="157">
        <v>1698</v>
      </c>
      <c r="C28" s="156">
        <v>1726</v>
      </c>
      <c r="D28" s="67">
        <v>0.98377752027809962</v>
      </c>
      <c r="E28" s="58">
        <v>-28</v>
      </c>
      <c r="F28" s="157">
        <v>2550</v>
      </c>
      <c r="G28" s="156">
        <v>2407</v>
      </c>
      <c r="H28" s="67">
        <v>1.05941005400914</v>
      </c>
      <c r="I28" s="58">
        <v>143</v>
      </c>
      <c r="J28" s="67">
        <v>0.66588235294117648</v>
      </c>
      <c r="K28" s="67">
        <v>0.71707519734108849</v>
      </c>
      <c r="L28" s="66">
        <v>-5.1192844399912008E-2</v>
      </c>
    </row>
    <row r="29" spans="1:12" x14ac:dyDescent="0.4">
      <c r="A29" s="33" t="s">
        <v>160</v>
      </c>
      <c r="B29" s="155">
        <v>832</v>
      </c>
      <c r="C29" s="154">
        <v>860</v>
      </c>
      <c r="D29" s="72">
        <v>0.96744186046511627</v>
      </c>
      <c r="E29" s="59">
        <v>-28</v>
      </c>
      <c r="F29" s="155">
        <v>1795</v>
      </c>
      <c r="G29" s="154">
        <v>1795</v>
      </c>
      <c r="H29" s="72">
        <v>1</v>
      </c>
      <c r="I29" s="59">
        <v>0</v>
      </c>
      <c r="J29" s="72">
        <v>0.46350974930362115</v>
      </c>
      <c r="K29" s="72">
        <v>0.47910863509749302</v>
      </c>
      <c r="L29" s="77">
        <v>-1.5598885793871864E-2</v>
      </c>
    </row>
    <row r="30" spans="1:12" x14ac:dyDescent="0.4">
      <c r="A30" s="27" t="s">
        <v>159</v>
      </c>
      <c r="B30" s="155">
        <v>3427</v>
      </c>
      <c r="C30" s="154">
        <v>3553</v>
      </c>
      <c r="D30" s="72">
        <v>0.96453701097663946</v>
      </c>
      <c r="E30" s="59">
        <v>-126</v>
      </c>
      <c r="F30" s="155">
        <v>4185</v>
      </c>
      <c r="G30" s="154">
        <v>4200</v>
      </c>
      <c r="H30" s="72">
        <v>0.99642857142857144</v>
      </c>
      <c r="I30" s="59">
        <v>-15</v>
      </c>
      <c r="J30" s="72">
        <v>0.8188769414575866</v>
      </c>
      <c r="K30" s="72">
        <v>0.8459523809523809</v>
      </c>
      <c r="L30" s="77">
        <v>-2.7075439494794296E-2</v>
      </c>
    </row>
    <row r="31" spans="1:12" x14ac:dyDescent="0.4">
      <c r="A31" s="33" t="s">
        <v>158</v>
      </c>
      <c r="B31" s="157">
        <v>2983</v>
      </c>
      <c r="C31" s="156">
        <v>2847</v>
      </c>
      <c r="D31" s="67">
        <v>1.0477695820161574</v>
      </c>
      <c r="E31" s="58">
        <v>136</v>
      </c>
      <c r="F31" s="157">
        <v>4335</v>
      </c>
      <c r="G31" s="156">
        <v>4190</v>
      </c>
      <c r="H31" s="67">
        <v>1.0346062052505967</v>
      </c>
      <c r="I31" s="58">
        <v>145</v>
      </c>
      <c r="J31" s="67">
        <v>0.68811995386389846</v>
      </c>
      <c r="K31" s="67">
        <v>0.67947494033412892</v>
      </c>
      <c r="L31" s="66">
        <v>8.6450135297695407E-3</v>
      </c>
    </row>
    <row r="32" spans="1:12" x14ac:dyDescent="0.4">
      <c r="A32" s="33" t="s">
        <v>157</v>
      </c>
      <c r="B32" s="157">
        <v>3412</v>
      </c>
      <c r="C32" s="156">
        <v>3598</v>
      </c>
      <c r="D32" s="67">
        <v>0.94830461367426344</v>
      </c>
      <c r="E32" s="58">
        <v>-186</v>
      </c>
      <c r="F32" s="157">
        <v>4350</v>
      </c>
      <c r="G32" s="156">
        <v>4200</v>
      </c>
      <c r="H32" s="67">
        <v>1.0357142857142858</v>
      </c>
      <c r="I32" s="58">
        <v>150</v>
      </c>
      <c r="J32" s="67">
        <v>0.78436781609195405</v>
      </c>
      <c r="K32" s="67">
        <v>0.85666666666666669</v>
      </c>
      <c r="L32" s="66">
        <v>-7.2298850574712636E-2</v>
      </c>
    </row>
    <row r="33" spans="1:12" x14ac:dyDescent="0.4">
      <c r="A33" s="27" t="s">
        <v>156</v>
      </c>
      <c r="B33" s="155">
        <v>0</v>
      </c>
      <c r="C33" s="154">
        <v>0</v>
      </c>
      <c r="D33" s="72" t="e">
        <v>#DIV/0!</v>
      </c>
      <c r="E33" s="59">
        <v>0</v>
      </c>
      <c r="F33" s="155">
        <v>0</v>
      </c>
      <c r="G33" s="154">
        <v>0</v>
      </c>
      <c r="H33" s="72" t="e">
        <v>#DIV/0!</v>
      </c>
      <c r="I33" s="59">
        <v>0</v>
      </c>
      <c r="J33" s="72" t="e">
        <v>#DIV/0!</v>
      </c>
      <c r="K33" s="72" t="e">
        <v>#DIV/0!</v>
      </c>
      <c r="L33" s="77" t="e">
        <v>#DIV/0!</v>
      </c>
    </row>
    <row r="34" spans="1:12" x14ac:dyDescent="0.4">
      <c r="A34" s="29" t="s">
        <v>155</v>
      </c>
      <c r="B34" s="177">
        <v>2649</v>
      </c>
      <c r="C34" s="164">
        <v>2623</v>
      </c>
      <c r="D34" s="74">
        <v>1.0099123141441098</v>
      </c>
      <c r="E34" s="59">
        <v>26</v>
      </c>
      <c r="F34" s="155">
        <v>4330</v>
      </c>
      <c r="G34" s="164">
        <v>4190</v>
      </c>
      <c r="H34" s="72">
        <v>1.0334128878281623</v>
      </c>
      <c r="I34" s="59">
        <v>140</v>
      </c>
      <c r="J34" s="72">
        <v>0.61177829099307157</v>
      </c>
      <c r="K34" s="72">
        <v>0.62601431980906919</v>
      </c>
      <c r="L34" s="77">
        <v>-1.4236028815997614E-2</v>
      </c>
    </row>
    <row r="35" spans="1:12" x14ac:dyDescent="0.4">
      <c r="A35" s="33" t="s">
        <v>210</v>
      </c>
      <c r="B35" s="155">
        <v>2022</v>
      </c>
      <c r="C35" s="154">
        <v>0</v>
      </c>
      <c r="D35" s="72" t="e">
        <v>#DIV/0!</v>
      </c>
      <c r="E35" s="59">
        <v>2022</v>
      </c>
      <c r="F35" s="155">
        <v>4340</v>
      </c>
      <c r="G35" s="154">
        <v>0</v>
      </c>
      <c r="H35" s="72" t="e">
        <v>#DIV/0!</v>
      </c>
      <c r="I35" s="59">
        <v>4340</v>
      </c>
      <c r="J35" s="72">
        <v>0.46589861751152073</v>
      </c>
      <c r="K35" s="72" t="e">
        <v>#DIV/0!</v>
      </c>
      <c r="L35" s="77" t="e">
        <v>#DIV/0!</v>
      </c>
    </row>
    <row r="36" spans="1:12" x14ac:dyDescent="0.4">
      <c r="A36" s="89" t="s">
        <v>90</v>
      </c>
      <c r="B36" s="106">
        <v>1491</v>
      </c>
      <c r="C36" s="106">
        <v>1420</v>
      </c>
      <c r="D36" s="76">
        <v>1.05</v>
      </c>
      <c r="E36" s="62">
        <v>71</v>
      </c>
      <c r="F36" s="106">
        <v>2587</v>
      </c>
      <c r="G36" s="106">
        <v>2262</v>
      </c>
      <c r="H36" s="76">
        <v>1.1436781609195403</v>
      </c>
      <c r="I36" s="62">
        <v>325</v>
      </c>
      <c r="J36" s="76">
        <v>0.57634325473521453</v>
      </c>
      <c r="K36" s="76">
        <v>0.62776304155614504</v>
      </c>
      <c r="L36" s="75">
        <v>-5.1419786820930513E-2</v>
      </c>
    </row>
    <row r="37" spans="1:12" x14ac:dyDescent="0.4">
      <c r="A37" s="26" t="s">
        <v>154</v>
      </c>
      <c r="B37" s="163">
        <v>831</v>
      </c>
      <c r="C37" s="158">
        <v>716</v>
      </c>
      <c r="D37" s="70">
        <v>1.1606145251396649</v>
      </c>
      <c r="E37" s="71">
        <v>115</v>
      </c>
      <c r="F37" s="163">
        <v>1417</v>
      </c>
      <c r="G37" s="158">
        <v>1092</v>
      </c>
      <c r="H37" s="70">
        <v>1.2976190476190477</v>
      </c>
      <c r="I37" s="71">
        <v>325</v>
      </c>
      <c r="J37" s="70">
        <v>0.58645024700070569</v>
      </c>
      <c r="K37" s="70">
        <v>0.65567765567765568</v>
      </c>
      <c r="L37" s="69">
        <v>-6.9227408676949986E-2</v>
      </c>
    </row>
    <row r="38" spans="1:12" x14ac:dyDescent="0.4">
      <c r="A38" s="27" t="s">
        <v>153</v>
      </c>
      <c r="B38" s="155">
        <v>660</v>
      </c>
      <c r="C38" s="154">
        <v>704</v>
      </c>
      <c r="D38" s="72">
        <v>0.9375</v>
      </c>
      <c r="E38" s="59">
        <v>-44</v>
      </c>
      <c r="F38" s="155">
        <v>1170</v>
      </c>
      <c r="G38" s="154">
        <v>1170</v>
      </c>
      <c r="H38" s="72">
        <v>1</v>
      </c>
      <c r="I38" s="59">
        <v>0</v>
      </c>
      <c r="J38" s="72">
        <v>0.5641025641025641</v>
      </c>
      <c r="K38" s="72">
        <v>0.60170940170940168</v>
      </c>
      <c r="L38" s="77">
        <v>-3.7606837606837584E-2</v>
      </c>
    </row>
    <row r="39" spans="1:12" s="46" customFormat="1" x14ac:dyDescent="0.4">
      <c r="A39" s="55" t="s">
        <v>96</v>
      </c>
      <c r="B39" s="100">
        <v>254459</v>
      </c>
      <c r="C39" s="100">
        <v>243182</v>
      </c>
      <c r="D39" s="64">
        <v>1.0463726756092144</v>
      </c>
      <c r="E39" s="65">
        <v>11277</v>
      </c>
      <c r="F39" s="100">
        <v>364147</v>
      </c>
      <c r="G39" s="100">
        <v>347980</v>
      </c>
      <c r="H39" s="64">
        <v>1.0464595666417611</v>
      </c>
      <c r="I39" s="65">
        <v>16167</v>
      </c>
      <c r="J39" s="64">
        <v>0.69878098679928713</v>
      </c>
      <c r="K39" s="64">
        <v>0.69883901373642165</v>
      </c>
      <c r="L39" s="78">
        <v>-5.8026937134525447E-5</v>
      </c>
    </row>
    <row r="40" spans="1:12" x14ac:dyDescent="0.4">
      <c r="A40" s="27" t="s">
        <v>83</v>
      </c>
      <c r="B40" s="161">
        <v>96697</v>
      </c>
      <c r="C40" s="162">
        <v>92582</v>
      </c>
      <c r="D40" s="86">
        <v>1.0444470847464951</v>
      </c>
      <c r="E40" s="58">
        <v>4115</v>
      </c>
      <c r="F40" s="161">
        <v>128874</v>
      </c>
      <c r="G40" s="154">
        <v>123360</v>
      </c>
      <c r="H40" s="67">
        <v>1.0446984435797666</v>
      </c>
      <c r="I40" s="59">
        <v>5514</v>
      </c>
      <c r="J40" s="72">
        <v>0.75032201995747783</v>
      </c>
      <c r="K40" s="72">
        <v>0.75050259403372244</v>
      </c>
      <c r="L40" s="77">
        <v>-1.8057407624461064E-4</v>
      </c>
    </row>
    <row r="41" spans="1:12" x14ac:dyDescent="0.4">
      <c r="A41" s="27" t="s">
        <v>176</v>
      </c>
      <c r="B41" s="155">
        <v>3825</v>
      </c>
      <c r="C41" s="154">
        <v>2231</v>
      </c>
      <c r="D41" s="70">
        <v>1.7144778126400717</v>
      </c>
      <c r="E41" s="58">
        <v>1594</v>
      </c>
      <c r="F41" s="155">
        <v>6233</v>
      </c>
      <c r="G41" s="154">
        <v>3808</v>
      </c>
      <c r="H41" s="67">
        <v>1.6368172268907564</v>
      </c>
      <c r="I41" s="59">
        <v>2425</v>
      </c>
      <c r="J41" s="72">
        <v>0.61366918017006256</v>
      </c>
      <c r="K41" s="72">
        <v>0.58587184873949583</v>
      </c>
      <c r="L41" s="77">
        <v>2.779733143056673E-2</v>
      </c>
    </row>
    <row r="42" spans="1:12" x14ac:dyDescent="0.4">
      <c r="A42" s="27" t="s">
        <v>151</v>
      </c>
      <c r="B42" s="155">
        <v>9029</v>
      </c>
      <c r="C42" s="154">
        <v>12925</v>
      </c>
      <c r="D42" s="70">
        <v>0.69856866537717599</v>
      </c>
      <c r="E42" s="58">
        <v>-3896</v>
      </c>
      <c r="F42" s="155">
        <v>15196</v>
      </c>
      <c r="G42" s="154">
        <v>14671</v>
      </c>
      <c r="H42" s="67">
        <v>1.0357848817394861</v>
      </c>
      <c r="I42" s="59">
        <v>525</v>
      </c>
      <c r="J42" s="72">
        <v>0.59416951829428799</v>
      </c>
      <c r="K42" s="72">
        <v>0.88098970758639494</v>
      </c>
      <c r="L42" s="77">
        <v>-0.28682018929210695</v>
      </c>
    </row>
    <row r="43" spans="1:12" x14ac:dyDescent="0.4">
      <c r="A43" s="33" t="s">
        <v>215</v>
      </c>
      <c r="B43" s="155">
        <v>25002</v>
      </c>
      <c r="C43" s="154">
        <v>24298</v>
      </c>
      <c r="D43" s="70">
        <v>1.0289735780722693</v>
      </c>
      <c r="E43" s="58">
        <v>704</v>
      </c>
      <c r="F43" s="155">
        <v>44394</v>
      </c>
      <c r="G43" s="154">
        <v>40216</v>
      </c>
      <c r="H43" s="67">
        <v>1.1038889994032226</v>
      </c>
      <c r="I43" s="59">
        <v>4178</v>
      </c>
      <c r="J43" s="72">
        <v>0.56318421408298414</v>
      </c>
      <c r="K43" s="72">
        <v>0.60418738810423711</v>
      </c>
      <c r="L43" s="77">
        <v>-4.1003174021252975E-2</v>
      </c>
    </row>
    <row r="44" spans="1:12" x14ac:dyDescent="0.4">
      <c r="A44" s="33" t="s">
        <v>149</v>
      </c>
      <c r="B44" s="155">
        <v>14520</v>
      </c>
      <c r="C44" s="154">
        <v>10245</v>
      </c>
      <c r="D44" s="70">
        <v>1.417276720351391</v>
      </c>
      <c r="E44" s="58">
        <v>4275</v>
      </c>
      <c r="F44" s="155">
        <v>21109</v>
      </c>
      <c r="G44" s="154">
        <v>21064</v>
      </c>
      <c r="H44" s="67">
        <v>1.0021363463729587</v>
      </c>
      <c r="I44" s="59">
        <v>45</v>
      </c>
      <c r="J44" s="72">
        <v>0.68785825951016155</v>
      </c>
      <c r="K44" s="72">
        <v>0.48637485757690846</v>
      </c>
      <c r="L44" s="77">
        <v>0.20148340193325309</v>
      </c>
    </row>
    <row r="45" spans="1:12" x14ac:dyDescent="0.4">
      <c r="A45" s="27" t="s">
        <v>81</v>
      </c>
      <c r="B45" s="155">
        <v>41047</v>
      </c>
      <c r="C45" s="154">
        <v>38011</v>
      </c>
      <c r="D45" s="70">
        <v>1.0798716161111257</v>
      </c>
      <c r="E45" s="58">
        <v>3036</v>
      </c>
      <c r="F45" s="155">
        <v>59442</v>
      </c>
      <c r="G45" s="154">
        <v>54093</v>
      </c>
      <c r="H45" s="67">
        <v>1.0988852531750875</v>
      </c>
      <c r="I45" s="59">
        <v>5349</v>
      </c>
      <c r="J45" s="72">
        <v>0.69053867635678479</v>
      </c>
      <c r="K45" s="72">
        <v>0.7026972066625996</v>
      </c>
      <c r="L45" s="77">
        <v>-1.2158530305814819E-2</v>
      </c>
    </row>
    <row r="46" spans="1:12" x14ac:dyDescent="0.4">
      <c r="A46" s="27" t="s">
        <v>82</v>
      </c>
      <c r="B46" s="160">
        <v>26489</v>
      </c>
      <c r="C46" s="154">
        <v>24635</v>
      </c>
      <c r="D46" s="70">
        <v>1.0752587781611529</v>
      </c>
      <c r="E46" s="58">
        <v>1854</v>
      </c>
      <c r="F46" s="160">
        <v>32161</v>
      </c>
      <c r="G46" s="154">
        <v>31185</v>
      </c>
      <c r="H46" s="67">
        <v>1.0312970979637646</v>
      </c>
      <c r="I46" s="59">
        <v>976</v>
      </c>
      <c r="J46" s="72">
        <v>0.82363732471005258</v>
      </c>
      <c r="K46" s="72">
        <v>0.78996312329645668</v>
      </c>
      <c r="L46" s="77">
        <v>3.3674201413595894E-2</v>
      </c>
    </row>
    <row r="47" spans="1:12" x14ac:dyDescent="0.4">
      <c r="A47" s="27" t="s">
        <v>80</v>
      </c>
      <c r="B47" s="159">
        <v>6765</v>
      </c>
      <c r="C47" s="154">
        <v>5873</v>
      </c>
      <c r="D47" s="70">
        <v>1.1518814915715989</v>
      </c>
      <c r="E47" s="58">
        <v>892</v>
      </c>
      <c r="F47" s="159">
        <v>8091</v>
      </c>
      <c r="G47" s="154">
        <v>7812</v>
      </c>
      <c r="H47" s="67">
        <v>1.0357142857142858</v>
      </c>
      <c r="I47" s="59">
        <v>279</v>
      </c>
      <c r="J47" s="72">
        <v>0.8361142009640341</v>
      </c>
      <c r="K47" s="72">
        <v>0.75179211469534046</v>
      </c>
      <c r="L47" s="77">
        <v>8.4322086268693641E-2</v>
      </c>
    </row>
    <row r="48" spans="1:12" x14ac:dyDescent="0.4">
      <c r="A48" s="27" t="s">
        <v>148</v>
      </c>
      <c r="B48" s="155">
        <v>2856</v>
      </c>
      <c r="C48" s="158">
        <v>3121</v>
      </c>
      <c r="D48" s="70">
        <v>0.91509131688561363</v>
      </c>
      <c r="E48" s="58">
        <v>-265</v>
      </c>
      <c r="F48" s="155">
        <v>4648</v>
      </c>
      <c r="G48" s="154">
        <v>4648</v>
      </c>
      <c r="H48" s="67">
        <v>1</v>
      </c>
      <c r="I48" s="59">
        <v>0</v>
      </c>
      <c r="J48" s="72">
        <v>0.61445783132530118</v>
      </c>
      <c r="K48" s="72">
        <v>0.67147160068846812</v>
      </c>
      <c r="L48" s="77">
        <v>-5.7013769363166933E-2</v>
      </c>
    </row>
    <row r="49" spans="1:12" x14ac:dyDescent="0.4">
      <c r="A49" s="27" t="s">
        <v>79</v>
      </c>
      <c r="B49" s="157">
        <v>6942</v>
      </c>
      <c r="C49" s="154">
        <v>6771</v>
      </c>
      <c r="D49" s="70">
        <v>1.0252547629596811</v>
      </c>
      <c r="E49" s="58">
        <v>171</v>
      </c>
      <c r="F49" s="157">
        <v>8091</v>
      </c>
      <c r="G49" s="154">
        <v>7812</v>
      </c>
      <c r="H49" s="67">
        <v>1.0357142857142858</v>
      </c>
      <c r="I49" s="59">
        <v>279</v>
      </c>
      <c r="J49" s="72">
        <v>0.85799035965888026</v>
      </c>
      <c r="K49" s="72">
        <v>0.86674347158218124</v>
      </c>
      <c r="L49" s="77">
        <v>-8.7531119233009713E-3</v>
      </c>
    </row>
    <row r="50" spans="1:12" x14ac:dyDescent="0.4">
      <c r="A50" s="33" t="s">
        <v>78</v>
      </c>
      <c r="B50" s="155">
        <v>4014</v>
      </c>
      <c r="C50" s="156">
        <v>4223</v>
      </c>
      <c r="D50" s="70">
        <v>0.95050911674165284</v>
      </c>
      <c r="E50" s="58">
        <v>-209</v>
      </c>
      <c r="F50" s="155">
        <v>8091</v>
      </c>
      <c r="G50" s="154">
        <v>7812</v>
      </c>
      <c r="H50" s="67">
        <v>1.0357142857142858</v>
      </c>
      <c r="I50" s="59">
        <v>279</v>
      </c>
      <c r="J50" s="72">
        <v>0.49610678531701891</v>
      </c>
      <c r="K50" s="67">
        <v>0.54057859703020994</v>
      </c>
      <c r="L50" s="66">
        <v>-4.4471811713191034E-2</v>
      </c>
    </row>
    <row r="51" spans="1:12" x14ac:dyDescent="0.4">
      <c r="A51" s="27" t="s">
        <v>95</v>
      </c>
      <c r="B51" s="155">
        <v>0</v>
      </c>
      <c r="C51" s="154">
        <v>2160</v>
      </c>
      <c r="D51" s="70">
        <v>0</v>
      </c>
      <c r="E51" s="59">
        <v>-2160</v>
      </c>
      <c r="F51" s="155">
        <v>0</v>
      </c>
      <c r="G51" s="156">
        <v>4648</v>
      </c>
      <c r="H51" s="67">
        <v>0</v>
      </c>
      <c r="I51" s="59">
        <v>-4648</v>
      </c>
      <c r="J51" s="72" t="e">
        <v>#DIV/0!</v>
      </c>
      <c r="K51" s="72">
        <v>0.46471600688468157</v>
      </c>
      <c r="L51" s="77" t="e">
        <v>#DIV/0!</v>
      </c>
    </row>
    <row r="52" spans="1:12" x14ac:dyDescent="0.4">
      <c r="A52" s="27" t="s">
        <v>94</v>
      </c>
      <c r="B52" s="155">
        <v>4133</v>
      </c>
      <c r="C52" s="154">
        <v>4405</v>
      </c>
      <c r="D52" s="70">
        <v>0.93825198637911467</v>
      </c>
      <c r="E52" s="59">
        <v>-272</v>
      </c>
      <c r="F52" s="155">
        <v>8090</v>
      </c>
      <c r="G52" s="154">
        <v>7811</v>
      </c>
      <c r="H52" s="72">
        <v>1.0357188580207399</v>
      </c>
      <c r="I52" s="59">
        <v>279</v>
      </c>
      <c r="J52" s="72">
        <v>0.51087762669962922</v>
      </c>
      <c r="K52" s="72">
        <v>0.5639482780693893</v>
      </c>
      <c r="L52" s="77">
        <v>-5.307065136976008E-2</v>
      </c>
    </row>
    <row r="53" spans="1:12" x14ac:dyDescent="0.4">
      <c r="A53" s="27" t="s">
        <v>75</v>
      </c>
      <c r="B53" s="155">
        <v>7318</v>
      </c>
      <c r="C53" s="154">
        <v>6528</v>
      </c>
      <c r="D53" s="70">
        <v>1.1210171568627452</v>
      </c>
      <c r="E53" s="59">
        <v>790</v>
      </c>
      <c r="F53" s="155">
        <v>10969</v>
      </c>
      <c r="G53" s="154">
        <v>10864</v>
      </c>
      <c r="H53" s="72">
        <v>1.0096649484536082</v>
      </c>
      <c r="I53" s="59">
        <v>105</v>
      </c>
      <c r="J53" s="72">
        <v>0.66715288540432127</v>
      </c>
      <c r="K53" s="72">
        <v>0.60088365243004416</v>
      </c>
      <c r="L53" s="77">
        <v>6.6269232974277115E-2</v>
      </c>
    </row>
    <row r="54" spans="1:12" x14ac:dyDescent="0.4">
      <c r="A54" s="27" t="s">
        <v>77</v>
      </c>
      <c r="B54" s="155">
        <v>2747</v>
      </c>
      <c r="C54" s="154">
        <v>2534</v>
      </c>
      <c r="D54" s="70">
        <v>1.0840568271507498</v>
      </c>
      <c r="E54" s="59">
        <v>213</v>
      </c>
      <c r="F54" s="155">
        <v>3944</v>
      </c>
      <c r="G54" s="154">
        <v>3528</v>
      </c>
      <c r="H54" s="72">
        <v>1.1179138321995465</v>
      </c>
      <c r="I54" s="59">
        <v>416</v>
      </c>
      <c r="J54" s="72">
        <v>0.69650101419878296</v>
      </c>
      <c r="K54" s="72">
        <v>0.71825396825396826</v>
      </c>
      <c r="L54" s="77">
        <v>-2.1752954055185292E-2</v>
      </c>
    </row>
    <row r="55" spans="1:12" x14ac:dyDescent="0.4">
      <c r="A55" s="27" t="s">
        <v>76</v>
      </c>
      <c r="B55" s="155">
        <v>3075</v>
      </c>
      <c r="C55" s="154">
        <v>2640</v>
      </c>
      <c r="D55" s="70">
        <v>1.1647727272727273</v>
      </c>
      <c r="E55" s="59">
        <v>435</v>
      </c>
      <c r="F55" s="155">
        <v>4814</v>
      </c>
      <c r="G55" s="154">
        <v>4648</v>
      </c>
      <c r="H55" s="72">
        <v>1.0357142857142858</v>
      </c>
      <c r="I55" s="59">
        <v>166</v>
      </c>
      <c r="J55" s="72">
        <v>0.63876194432904032</v>
      </c>
      <c r="K55" s="72">
        <v>0.56798623063683307</v>
      </c>
      <c r="L55" s="77">
        <v>7.0775713692207254E-2</v>
      </c>
    </row>
    <row r="56" spans="1:12" x14ac:dyDescent="0.4">
      <c r="A56" s="27" t="s">
        <v>146</v>
      </c>
      <c r="B56" s="155">
        <v>0</v>
      </c>
      <c r="C56" s="154">
        <v>0</v>
      </c>
      <c r="D56" s="70" t="e">
        <v>#DIV/0!</v>
      </c>
      <c r="E56" s="59">
        <v>0</v>
      </c>
      <c r="F56" s="155">
        <v>0</v>
      </c>
      <c r="G56" s="154">
        <v>0</v>
      </c>
      <c r="H56" s="72" t="e">
        <v>#DIV/0!</v>
      </c>
      <c r="I56" s="59">
        <v>0</v>
      </c>
      <c r="J56" s="72" t="e">
        <v>#DIV/0!</v>
      </c>
      <c r="K56" s="72" t="e">
        <v>#DIV/0!</v>
      </c>
      <c r="L56" s="77" t="e">
        <v>#DIV/0!</v>
      </c>
    </row>
    <row r="57" spans="1:12" x14ac:dyDescent="0.4">
      <c r="A57" s="27" t="s">
        <v>145</v>
      </c>
      <c r="B57" s="155">
        <v>0</v>
      </c>
      <c r="C57" s="154">
        <v>0</v>
      </c>
      <c r="D57" s="70" t="e">
        <v>#DIV/0!</v>
      </c>
      <c r="E57" s="59">
        <v>0</v>
      </c>
      <c r="F57" s="155">
        <v>0</v>
      </c>
      <c r="G57" s="154">
        <v>0</v>
      </c>
      <c r="H57" s="72" t="e">
        <v>#DIV/0!</v>
      </c>
      <c r="I57" s="59">
        <v>0</v>
      </c>
      <c r="J57" s="72" t="e">
        <v>#DIV/0!</v>
      </c>
      <c r="K57" s="72" t="e">
        <v>#DIV/0!</v>
      </c>
      <c r="L57" s="77" t="e">
        <v>#DIV/0!</v>
      </c>
    </row>
    <row r="58" spans="1:12" x14ac:dyDescent="0.4">
      <c r="A58" s="27" t="s">
        <v>144</v>
      </c>
      <c r="B58" s="155">
        <v>0</v>
      </c>
      <c r="C58" s="154">
        <v>0</v>
      </c>
      <c r="D58" s="70" t="e">
        <v>#DIV/0!</v>
      </c>
      <c r="E58" s="59">
        <v>0</v>
      </c>
      <c r="F58" s="155">
        <v>0</v>
      </c>
      <c r="G58" s="154">
        <v>0</v>
      </c>
      <c r="H58" s="72" t="e">
        <v>#DIV/0!</v>
      </c>
      <c r="I58" s="59">
        <v>0</v>
      </c>
      <c r="J58" s="72" t="e">
        <v>#DIV/0!</v>
      </c>
      <c r="K58" s="72" t="e">
        <v>#DIV/0!</v>
      </c>
      <c r="L58" s="77" t="e">
        <v>#DIV/0!</v>
      </c>
    </row>
    <row r="59" spans="1:12" x14ac:dyDescent="0.4">
      <c r="A59" s="27" t="s">
        <v>143</v>
      </c>
      <c r="B59" s="157">
        <v>0</v>
      </c>
      <c r="C59" s="154">
        <v>0</v>
      </c>
      <c r="D59" s="70" t="e">
        <v>#DIV/0!</v>
      </c>
      <c r="E59" s="59">
        <v>0</v>
      </c>
      <c r="F59" s="157">
        <v>0</v>
      </c>
      <c r="G59" s="154">
        <v>0</v>
      </c>
      <c r="H59" s="72" t="e">
        <v>#DIV/0!</v>
      </c>
      <c r="I59" s="59">
        <v>0</v>
      </c>
      <c r="J59" s="72" t="e">
        <v>#DIV/0!</v>
      </c>
      <c r="K59" s="72" t="e">
        <v>#DIV/0!</v>
      </c>
      <c r="L59" s="77" t="e">
        <v>#DIV/0!</v>
      </c>
    </row>
    <row r="60" spans="1:12" x14ac:dyDescent="0.4">
      <c r="A60" s="22" t="s">
        <v>142</v>
      </c>
      <c r="B60" s="152">
        <v>0</v>
      </c>
      <c r="C60" s="179">
        <v>0</v>
      </c>
      <c r="D60" s="151" t="e">
        <v>#DIV/0!</v>
      </c>
      <c r="E60" s="56">
        <v>0</v>
      </c>
      <c r="F60" s="152">
        <v>0</v>
      </c>
      <c r="G60" s="179">
        <v>0</v>
      </c>
      <c r="H60" s="83" t="e">
        <v>#DIV/0!</v>
      </c>
      <c r="I60" s="56">
        <v>0</v>
      </c>
      <c r="J60" s="83" t="e">
        <v>#DIV/0!</v>
      </c>
      <c r="K60" s="83" t="e">
        <v>#DIV/0!</v>
      </c>
      <c r="L60" s="82" t="e">
        <v>#DIV/0!</v>
      </c>
    </row>
    <row r="61" spans="1:12" x14ac:dyDescent="0.4">
      <c r="A61" s="55" t="s">
        <v>93</v>
      </c>
      <c r="B61" s="100">
        <v>17742</v>
      </c>
      <c r="C61" s="100">
        <v>11582</v>
      </c>
      <c r="D61" s="64">
        <v>1.5318597824209981</v>
      </c>
      <c r="E61" s="65">
        <v>6160</v>
      </c>
      <c r="F61" s="100">
        <v>23997</v>
      </c>
      <c r="G61" s="100">
        <v>16214</v>
      </c>
      <c r="H61" s="64">
        <v>1.480017269026767</v>
      </c>
      <c r="I61" s="65">
        <v>7783</v>
      </c>
      <c r="J61" s="64">
        <v>0.73934241780222532</v>
      </c>
      <c r="K61" s="64">
        <v>0.71432095719748367</v>
      </c>
      <c r="L61" s="78">
        <v>2.5021460604741641E-2</v>
      </c>
    </row>
    <row r="62" spans="1:12" x14ac:dyDescent="0.4">
      <c r="A62" s="99" t="s">
        <v>209</v>
      </c>
      <c r="B62" s="153">
        <v>17742</v>
      </c>
      <c r="C62" s="153">
        <v>11582</v>
      </c>
      <c r="D62" s="97">
        <v>1.5318597824209981</v>
      </c>
      <c r="E62" s="96">
        <v>6160</v>
      </c>
      <c r="F62" s="153">
        <v>23997</v>
      </c>
      <c r="G62" s="153">
        <v>16214</v>
      </c>
      <c r="H62" s="97">
        <v>1.480017269026767</v>
      </c>
      <c r="I62" s="96">
        <v>7783</v>
      </c>
      <c r="J62" s="95">
        <v>0.73934241780222532</v>
      </c>
      <c r="K62" s="95">
        <v>0.71432095719748367</v>
      </c>
      <c r="L62" s="94">
        <v>2.5021460604741641E-2</v>
      </c>
    </row>
    <row r="63" spans="1:12" x14ac:dyDescent="0.4">
      <c r="A63" s="22" t="s">
        <v>208</v>
      </c>
      <c r="B63" s="152">
        <v>0</v>
      </c>
      <c r="C63" s="152">
        <v>0</v>
      </c>
      <c r="D63" s="92" t="e">
        <v>#DIV/0!</v>
      </c>
      <c r="E63" s="56">
        <v>0</v>
      </c>
      <c r="F63" s="152">
        <v>0</v>
      </c>
      <c r="G63" s="152">
        <v>0</v>
      </c>
      <c r="H63" s="92" t="e">
        <v>#DIV/0!</v>
      </c>
      <c r="I63" s="56">
        <v>0</v>
      </c>
      <c r="J63" s="91" t="e">
        <v>#DIV/0!</v>
      </c>
      <c r="K63" s="91" t="e">
        <v>#DIV/0!</v>
      </c>
      <c r="L63" s="90" t="e">
        <v>#DIV/0!</v>
      </c>
    </row>
    <row r="64" spans="1:12" x14ac:dyDescent="0.4">
      <c r="C64" s="19"/>
      <c r="E64" s="50"/>
      <c r="G64" s="19"/>
      <c r="I64" s="50"/>
      <c r="K64" s="19"/>
    </row>
    <row r="65" spans="3:11" x14ac:dyDescent="0.4">
      <c r="C65" s="19"/>
      <c r="E65" s="50"/>
      <c r="G65" s="19"/>
      <c r="I65" s="50"/>
      <c r="K65" s="19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9'!A1" display="'h19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2008年2月月間航空旅客輸送実績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6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6" bestFit="1" customWidth="1"/>
    <col min="2" max="3" width="11.25" style="17" customWidth="1"/>
    <col min="4" max="5" width="11.25" style="16" customWidth="1"/>
    <col min="6" max="7" width="11.25" style="17" customWidth="1"/>
    <col min="8" max="9" width="11.25" style="16" customWidth="1"/>
    <col min="10" max="11" width="11.25" style="17" customWidth="1"/>
    <col min="12" max="12" width="11.25" style="16" customWidth="1"/>
    <col min="13" max="13" width="9" style="16" customWidth="1"/>
    <col min="14" max="14" width="6.5" style="16" bestFit="1" customWidth="1"/>
    <col min="15" max="16384" width="15.75" style="16"/>
  </cols>
  <sheetData>
    <row r="1" spans="1:46" s="1" customFormat="1" ht="17.25" customHeight="1" x14ac:dyDescent="0.4">
      <c r="A1" s="266" t="str">
        <f>'h19'!A1</f>
        <v>平成19年度</v>
      </c>
      <c r="B1" s="267"/>
      <c r="C1" s="267"/>
      <c r="D1" s="267"/>
      <c r="E1" s="268" t="str">
        <f ca="1">RIGHT(CELL("filename",$A$1),LEN(CELL("filename",$A$1))-FIND("]",CELL("filename",$A$1)))</f>
        <v>２月(上旬)</v>
      </c>
      <c r="F1" s="269" t="s">
        <v>70</v>
      </c>
      <c r="G1" s="270"/>
      <c r="H1" s="270"/>
      <c r="I1" s="271"/>
      <c r="J1" s="270"/>
      <c r="K1" s="270"/>
      <c r="L1" s="271"/>
      <c r="M1" s="258"/>
      <c r="N1" s="258"/>
      <c r="O1" s="258"/>
      <c r="P1" s="258"/>
      <c r="Q1" s="258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</row>
    <row r="2" spans="1:46" x14ac:dyDescent="0.4">
      <c r="A2" s="248"/>
      <c r="B2" s="263" t="s">
        <v>89</v>
      </c>
      <c r="C2" s="264"/>
      <c r="D2" s="264"/>
      <c r="E2" s="265"/>
      <c r="F2" s="263" t="s">
        <v>175</v>
      </c>
      <c r="G2" s="264"/>
      <c r="H2" s="264"/>
      <c r="I2" s="265"/>
      <c r="J2" s="263" t="s">
        <v>174</v>
      </c>
      <c r="K2" s="264"/>
      <c r="L2" s="265"/>
    </row>
    <row r="3" spans="1:46" x14ac:dyDescent="0.4">
      <c r="A3" s="249"/>
      <c r="B3" s="243"/>
      <c r="C3" s="244"/>
      <c r="D3" s="244"/>
      <c r="E3" s="245"/>
      <c r="F3" s="243"/>
      <c r="G3" s="244"/>
      <c r="H3" s="244"/>
      <c r="I3" s="245"/>
      <c r="J3" s="243"/>
      <c r="K3" s="244"/>
      <c r="L3" s="245"/>
    </row>
    <row r="4" spans="1:46" x14ac:dyDescent="0.4">
      <c r="A4" s="249"/>
      <c r="B4" s="250" t="s">
        <v>134</v>
      </c>
      <c r="C4" s="251" t="s">
        <v>247</v>
      </c>
      <c r="D4" s="249" t="s">
        <v>88</v>
      </c>
      <c r="E4" s="249"/>
      <c r="F4" s="246" t="s">
        <v>134</v>
      </c>
      <c r="G4" s="246" t="s">
        <v>247</v>
      </c>
      <c r="H4" s="249" t="s">
        <v>88</v>
      </c>
      <c r="I4" s="249"/>
      <c r="J4" s="246" t="s">
        <v>134</v>
      </c>
      <c r="K4" s="246" t="s">
        <v>247</v>
      </c>
      <c r="L4" s="247" t="s">
        <v>86</v>
      </c>
    </row>
    <row r="5" spans="1:46" s="49" customFormat="1" x14ac:dyDescent="0.4">
      <c r="A5" s="249"/>
      <c r="B5" s="250"/>
      <c r="C5" s="252"/>
      <c r="D5" s="89" t="s">
        <v>87</v>
      </c>
      <c r="E5" s="89" t="s">
        <v>86</v>
      </c>
      <c r="F5" s="246"/>
      <c r="G5" s="246"/>
      <c r="H5" s="89" t="s">
        <v>87</v>
      </c>
      <c r="I5" s="89" t="s">
        <v>86</v>
      </c>
      <c r="J5" s="246"/>
      <c r="K5" s="246"/>
      <c r="L5" s="248"/>
    </row>
    <row r="6" spans="1:46" s="18" customFormat="1" x14ac:dyDescent="0.4">
      <c r="A6" s="55" t="s">
        <v>97</v>
      </c>
      <c r="B6" s="121">
        <v>164842</v>
      </c>
      <c r="C6" s="121">
        <v>166412</v>
      </c>
      <c r="D6" s="54">
        <v>0.99056558421267693</v>
      </c>
      <c r="E6" s="68">
        <v>-1570</v>
      </c>
      <c r="F6" s="121">
        <v>236014</v>
      </c>
      <c r="G6" s="121">
        <v>240201</v>
      </c>
      <c r="H6" s="54">
        <v>0.98256876532570636</v>
      </c>
      <c r="I6" s="68">
        <v>-4187</v>
      </c>
      <c r="J6" s="54">
        <v>0.69844161787012637</v>
      </c>
      <c r="K6" s="54">
        <v>0.69280311072809853</v>
      </c>
      <c r="L6" s="63">
        <v>5.6385071420278488E-3</v>
      </c>
    </row>
    <row r="7" spans="1:46" s="18" customFormat="1" x14ac:dyDescent="0.4">
      <c r="A7" s="55" t="s">
        <v>85</v>
      </c>
      <c r="B7" s="121">
        <v>80195</v>
      </c>
      <c r="C7" s="121">
        <v>84010</v>
      </c>
      <c r="D7" s="54">
        <v>0.95458873943578149</v>
      </c>
      <c r="E7" s="68">
        <v>-3815</v>
      </c>
      <c r="F7" s="121">
        <v>111142</v>
      </c>
      <c r="G7" s="121">
        <v>117951</v>
      </c>
      <c r="H7" s="54">
        <v>0.94227263863807853</v>
      </c>
      <c r="I7" s="68">
        <v>-6809</v>
      </c>
      <c r="J7" s="54">
        <v>0.72155440787461089</v>
      </c>
      <c r="K7" s="54">
        <v>0.71224491526142208</v>
      </c>
      <c r="L7" s="63">
        <v>9.3094926131888078E-3</v>
      </c>
    </row>
    <row r="8" spans="1:46" x14ac:dyDescent="0.4">
      <c r="A8" s="89" t="s">
        <v>92</v>
      </c>
      <c r="B8" s="122">
        <v>66864</v>
      </c>
      <c r="C8" s="122">
        <v>70432</v>
      </c>
      <c r="D8" s="57">
        <v>0.949341208541572</v>
      </c>
      <c r="E8" s="61">
        <v>-3568</v>
      </c>
      <c r="F8" s="122">
        <v>89502</v>
      </c>
      <c r="G8" s="122">
        <v>97786</v>
      </c>
      <c r="H8" s="57">
        <v>0.91528439653938187</v>
      </c>
      <c r="I8" s="61">
        <v>-8284</v>
      </c>
      <c r="J8" s="57">
        <v>0.74706710464570625</v>
      </c>
      <c r="K8" s="57">
        <v>0.72026670484527433</v>
      </c>
      <c r="L8" s="60">
        <v>2.6800399800431918E-2</v>
      </c>
    </row>
    <row r="9" spans="1:46" x14ac:dyDescent="0.4">
      <c r="A9" s="26" t="s">
        <v>83</v>
      </c>
      <c r="B9" s="163">
        <v>41738</v>
      </c>
      <c r="C9" s="163">
        <v>40801</v>
      </c>
      <c r="D9" s="34">
        <v>1.0229651234038382</v>
      </c>
      <c r="E9" s="40">
        <v>937</v>
      </c>
      <c r="F9" s="163">
        <v>52397</v>
      </c>
      <c r="G9" s="163">
        <v>50617</v>
      </c>
      <c r="H9" s="34">
        <v>1.0351660509315053</v>
      </c>
      <c r="I9" s="40">
        <v>1780</v>
      </c>
      <c r="J9" s="34">
        <v>0.79657232284291091</v>
      </c>
      <c r="K9" s="34">
        <v>0.80607305845862065</v>
      </c>
      <c r="L9" s="47">
        <v>-9.5007356157097433E-3</v>
      </c>
    </row>
    <row r="10" spans="1:46" x14ac:dyDescent="0.4">
      <c r="A10" s="27" t="s">
        <v>84</v>
      </c>
      <c r="B10" s="155">
        <v>3871</v>
      </c>
      <c r="C10" s="155">
        <v>3275</v>
      </c>
      <c r="D10" s="24">
        <v>1.1819847328244275</v>
      </c>
      <c r="E10" s="25">
        <v>596</v>
      </c>
      <c r="F10" s="155">
        <v>5000</v>
      </c>
      <c r="G10" s="155">
        <v>3970</v>
      </c>
      <c r="H10" s="24">
        <v>1.2594458438287153</v>
      </c>
      <c r="I10" s="25">
        <v>1030</v>
      </c>
      <c r="J10" s="24">
        <v>0.7742</v>
      </c>
      <c r="K10" s="24">
        <v>0.82493702770780852</v>
      </c>
      <c r="L10" s="23">
        <v>-5.0737027707808524E-2</v>
      </c>
    </row>
    <row r="11" spans="1:46" x14ac:dyDescent="0.4">
      <c r="A11" s="27" t="s">
        <v>215</v>
      </c>
      <c r="B11" s="155">
        <v>5366</v>
      </c>
      <c r="C11" s="155">
        <v>3827</v>
      </c>
      <c r="D11" s="24">
        <v>1.4021426704990854</v>
      </c>
      <c r="E11" s="25">
        <v>1539</v>
      </c>
      <c r="F11" s="155">
        <v>9106</v>
      </c>
      <c r="G11" s="155">
        <v>6560</v>
      </c>
      <c r="H11" s="24">
        <v>1.388109756097561</v>
      </c>
      <c r="I11" s="25">
        <v>2546</v>
      </c>
      <c r="J11" s="24">
        <v>0.58928179222490662</v>
      </c>
      <c r="K11" s="24">
        <v>0.58338414634146341</v>
      </c>
      <c r="L11" s="23">
        <v>5.8976458834432144E-3</v>
      </c>
    </row>
    <row r="12" spans="1:46" x14ac:dyDescent="0.4">
      <c r="A12" s="27" t="s">
        <v>81</v>
      </c>
      <c r="B12" s="155">
        <v>6022</v>
      </c>
      <c r="C12" s="155">
        <v>7505</v>
      </c>
      <c r="D12" s="24">
        <v>0.80239840106595606</v>
      </c>
      <c r="E12" s="25">
        <v>-1483</v>
      </c>
      <c r="F12" s="155">
        <v>7793</v>
      </c>
      <c r="G12" s="155">
        <v>9841</v>
      </c>
      <c r="H12" s="24">
        <v>0.79189106798089626</v>
      </c>
      <c r="I12" s="25">
        <v>-2048</v>
      </c>
      <c r="J12" s="24">
        <v>0.77274477094828697</v>
      </c>
      <c r="K12" s="24">
        <v>0.76262574941570982</v>
      </c>
      <c r="L12" s="23">
        <v>1.0119021532577155E-2</v>
      </c>
    </row>
    <row r="13" spans="1:46" x14ac:dyDescent="0.4">
      <c r="A13" s="27" t="s">
        <v>82</v>
      </c>
      <c r="B13" s="155">
        <v>7841</v>
      </c>
      <c r="C13" s="155">
        <v>6985</v>
      </c>
      <c r="D13" s="24">
        <v>1.1225483178239084</v>
      </c>
      <c r="E13" s="25">
        <v>856</v>
      </c>
      <c r="F13" s="155">
        <v>12324</v>
      </c>
      <c r="G13" s="155">
        <v>10920</v>
      </c>
      <c r="H13" s="24">
        <v>1.1285714285714286</v>
      </c>
      <c r="I13" s="25">
        <v>1404</v>
      </c>
      <c r="J13" s="24">
        <v>0.63623823433950011</v>
      </c>
      <c r="K13" s="24">
        <v>0.6396520146520146</v>
      </c>
      <c r="L13" s="23">
        <v>-3.4137803125144917E-3</v>
      </c>
    </row>
    <row r="14" spans="1:46" x14ac:dyDescent="0.4">
      <c r="A14" s="27" t="s">
        <v>206</v>
      </c>
      <c r="B14" s="155">
        <v>0</v>
      </c>
      <c r="C14" s="154">
        <v>2801</v>
      </c>
      <c r="D14" s="24">
        <v>0</v>
      </c>
      <c r="E14" s="25">
        <v>-2801</v>
      </c>
      <c r="F14" s="155">
        <v>0</v>
      </c>
      <c r="G14" s="155">
        <v>4098</v>
      </c>
      <c r="H14" s="24">
        <v>0</v>
      </c>
      <c r="I14" s="25">
        <v>-4098</v>
      </c>
      <c r="J14" s="24" t="e">
        <v>#DIV/0!</v>
      </c>
      <c r="K14" s="24">
        <v>0.68350414836505613</v>
      </c>
      <c r="L14" s="23" t="e">
        <v>#DIV/0!</v>
      </c>
    </row>
    <row r="15" spans="1:46" x14ac:dyDescent="0.4">
      <c r="A15" s="29" t="s">
        <v>205</v>
      </c>
      <c r="B15" s="155">
        <v>0</v>
      </c>
      <c r="C15" s="154">
        <v>914</v>
      </c>
      <c r="D15" s="24">
        <v>0</v>
      </c>
      <c r="E15" s="51">
        <v>-914</v>
      </c>
      <c r="F15" s="154">
        <v>0</v>
      </c>
      <c r="G15" s="154">
        <v>1400</v>
      </c>
      <c r="H15" s="34">
        <v>0</v>
      </c>
      <c r="I15" s="40">
        <v>-1400</v>
      </c>
      <c r="J15" s="48" t="e">
        <v>#DIV/0!</v>
      </c>
      <c r="K15" s="24">
        <v>0.6528571428571428</v>
      </c>
      <c r="L15" s="23" t="e">
        <v>#DIV/0!</v>
      </c>
    </row>
    <row r="16" spans="1:46" x14ac:dyDescent="0.4">
      <c r="A16" s="33" t="s">
        <v>149</v>
      </c>
      <c r="B16" s="154">
        <v>2026</v>
      </c>
      <c r="C16" s="154">
        <v>3777</v>
      </c>
      <c r="D16" s="48">
        <v>0.53640455387873975</v>
      </c>
      <c r="E16" s="25">
        <v>-1751</v>
      </c>
      <c r="F16" s="154">
        <v>2882</v>
      </c>
      <c r="G16" s="154">
        <v>7770</v>
      </c>
      <c r="H16" s="34">
        <v>0.37091377091377092</v>
      </c>
      <c r="I16" s="40">
        <v>-4888</v>
      </c>
      <c r="J16" s="24">
        <v>0.70298403886190142</v>
      </c>
      <c r="K16" s="24">
        <v>0.48610038610038608</v>
      </c>
      <c r="L16" s="23">
        <v>0.21688365276151533</v>
      </c>
    </row>
    <row r="17" spans="1:12" x14ac:dyDescent="0.4">
      <c r="A17" s="33" t="s">
        <v>177</v>
      </c>
      <c r="B17" s="164">
        <v>0</v>
      </c>
      <c r="C17" s="164">
        <v>547</v>
      </c>
      <c r="D17" s="31">
        <v>0</v>
      </c>
      <c r="E17" s="51">
        <v>-547</v>
      </c>
      <c r="F17" s="164">
        <v>0</v>
      </c>
      <c r="G17" s="164">
        <v>2610</v>
      </c>
      <c r="H17" s="48">
        <v>0</v>
      </c>
      <c r="I17" s="51">
        <v>-2610</v>
      </c>
      <c r="J17" s="48" t="e">
        <v>#DIV/0!</v>
      </c>
      <c r="K17" s="31">
        <v>0.20957854406130269</v>
      </c>
      <c r="L17" s="30" t="e">
        <v>#DIV/0!</v>
      </c>
    </row>
    <row r="18" spans="1:12" x14ac:dyDescent="0.4">
      <c r="A18" s="89" t="s">
        <v>91</v>
      </c>
      <c r="B18" s="122">
        <v>12854</v>
      </c>
      <c r="C18" s="122">
        <v>13129</v>
      </c>
      <c r="D18" s="57">
        <v>0.979054002589687</v>
      </c>
      <c r="E18" s="61">
        <v>-275</v>
      </c>
      <c r="F18" s="122">
        <v>20750</v>
      </c>
      <c r="G18" s="122">
        <v>19385</v>
      </c>
      <c r="H18" s="57">
        <v>1.0704152695383029</v>
      </c>
      <c r="I18" s="61">
        <v>1365</v>
      </c>
      <c r="J18" s="57">
        <v>0.61946987951807231</v>
      </c>
      <c r="K18" s="57">
        <v>0.67727624451895796</v>
      </c>
      <c r="L18" s="60">
        <v>-5.7806365000885651E-2</v>
      </c>
    </row>
    <row r="19" spans="1:12" x14ac:dyDescent="0.4">
      <c r="A19" s="26" t="s">
        <v>168</v>
      </c>
      <c r="B19" s="158">
        <v>871</v>
      </c>
      <c r="C19" s="154">
        <v>909</v>
      </c>
      <c r="D19" s="24">
        <v>0.95819581958195821</v>
      </c>
      <c r="E19" s="25">
        <v>-38</v>
      </c>
      <c r="F19" s="158">
        <v>1495</v>
      </c>
      <c r="G19" s="158">
        <v>1480</v>
      </c>
      <c r="H19" s="34">
        <v>1.0101351351351351</v>
      </c>
      <c r="I19" s="25">
        <v>15</v>
      </c>
      <c r="J19" s="24">
        <v>0.58260869565217388</v>
      </c>
      <c r="K19" s="24">
        <v>0.61418918918918919</v>
      </c>
      <c r="L19" s="47">
        <v>-3.1580493537015308E-2</v>
      </c>
    </row>
    <row r="20" spans="1:12" x14ac:dyDescent="0.4">
      <c r="A20" s="27" t="s">
        <v>215</v>
      </c>
      <c r="B20" s="154">
        <v>784</v>
      </c>
      <c r="C20" s="178">
        <v>999</v>
      </c>
      <c r="D20" s="24">
        <v>0.78478478478478475</v>
      </c>
      <c r="E20" s="25">
        <v>-215</v>
      </c>
      <c r="F20" s="154">
        <v>1500</v>
      </c>
      <c r="G20" s="154">
        <v>1495</v>
      </c>
      <c r="H20" s="24">
        <v>1.0033444816053512</v>
      </c>
      <c r="I20" s="25">
        <v>5</v>
      </c>
      <c r="J20" s="31">
        <v>0.52266666666666661</v>
      </c>
      <c r="K20" s="24">
        <v>0.66822742474916386</v>
      </c>
      <c r="L20" s="23">
        <v>-0.14556075808249724</v>
      </c>
    </row>
    <row r="21" spans="1:12" x14ac:dyDescent="0.4">
      <c r="A21" s="27" t="s">
        <v>167</v>
      </c>
      <c r="B21" s="154">
        <v>946</v>
      </c>
      <c r="C21" s="154">
        <v>852</v>
      </c>
      <c r="D21" s="24">
        <v>1.1103286384976525</v>
      </c>
      <c r="E21" s="25">
        <v>94</v>
      </c>
      <c r="F21" s="154">
        <v>1450</v>
      </c>
      <c r="G21" s="154">
        <v>1455</v>
      </c>
      <c r="H21" s="31">
        <v>0.99656357388316152</v>
      </c>
      <c r="I21" s="25">
        <v>-5</v>
      </c>
      <c r="J21" s="24">
        <v>0.65241379310344827</v>
      </c>
      <c r="K21" s="24">
        <v>0.58556701030927838</v>
      </c>
      <c r="L21" s="23">
        <v>6.684678279416989E-2</v>
      </c>
    </row>
    <row r="22" spans="1:12" x14ac:dyDescent="0.4">
      <c r="A22" s="27" t="s">
        <v>166</v>
      </c>
      <c r="B22" s="154">
        <v>2322</v>
      </c>
      <c r="C22" s="154">
        <v>2470</v>
      </c>
      <c r="D22" s="24">
        <v>0.940080971659919</v>
      </c>
      <c r="E22" s="25">
        <v>-148</v>
      </c>
      <c r="F22" s="154">
        <v>2990</v>
      </c>
      <c r="G22" s="154">
        <v>2990</v>
      </c>
      <c r="H22" s="24">
        <v>1</v>
      </c>
      <c r="I22" s="25">
        <v>0</v>
      </c>
      <c r="J22" s="24">
        <v>0.77658862876254176</v>
      </c>
      <c r="K22" s="24">
        <v>0.82608695652173914</v>
      </c>
      <c r="L22" s="23">
        <v>-4.949832775919738E-2</v>
      </c>
    </row>
    <row r="23" spans="1:12" x14ac:dyDescent="0.4">
      <c r="A23" s="27" t="s">
        <v>165</v>
      </c>
      <c r="B23" s="156">
        <v>1085</v>
      </c>
      <c r="C23" s="156">
        <v>1392</v>
      </c>
      <c r="D23" s="24">
        <v>0.77945402298850575</v>
      </c>
      <c r="E23" s="32">
        <v>-307</v>
      </c>
      <c r="F23" s="156">
        <v>1500</v>
      </c>
      <c r="G23" s="156">
        <v>1495</v>
      </c>
      <c r="H23" s="31">
        <v>1.0033444816053512</v>
      </c>
      <c r="I23" s="32">
        <v>5</v>
      </c>
      <c r="J23" s="31">
        <v>0.72333333333333338</v>
      </c>
      <c r="K23" s="24">
        <v>0.93110367892976587</v>
      </c>
      <c r="L23" s="30">
        <v>-0.20777034559643248</v>
      </c>
    </row>
    <row r="24" spans="1:12" x14ac:dyDescent="0.4">
      <c r="A24" s="33" t="s">
        <v>164</v>
      </c>
      <c r="B24" s="154">
        <v>0</v>
      </c>
      <c r="C24" s="154">
        <v>0</v>
      </c>
      <c r="D24" s="24" t="e">
        <v>#DIV/0!</v>
      </c>
      <c r="E24" s="25">
        <v>0</v>
      </c>
      <c r="F24" s="154">
        <v>0</v>
      </c>
      <c r="G24" s="154">
        <v>0</v>
      </c>
      <c r="H24" s="24" t="e">
        <v>#DIV/0!</v>
      </c>
      <c r="I24" s="25">
        <v>0</v>
      </c>
      <c r="J24" s="24" t="e">
        <v>#DIV/0!</v>
      </c>
      <c r="K24" s="24" t="e">
        <v>#DIV/0!</v>
      </c>
      <c r="L24" s="23" t="e">
        <v>#DIV/0!</v>
      </c>
    </row>
    <row r="25" spans="1:12" x14ac:dyDescent="0.4">
      <c r="A25" s="33" t="s">
        <v>216</v>
      </c>
      <c r="B25" s="154">
        <v>851</v>
      </c>
      <c r="C25" s="154">
        <v>746</v>
      </c>
      <c r="D25" s="24">
        <v>1.1407506702412868</v>
      </c>
      <c r="E25" s="25">
        <v>105</v>
      </c>
      <c r="F25" s="154">
        <v>1490</v>
      </c>
      <c r="G25" s="154">
        <v>1500</v>
      </c>
      <c r="H25" s="24">
        <v>0.99333333333333329</v>
      </c>
      <c r="I25" s="25">
        <v>-10</v>
      </c>
      <c r="J25" s="24">
        <v>0.57114093959731549</v>
      </c>
      <c r="K25" s="24">
        <v>0.49733333333333335</v>
      </c>
      <c r="L25" s="23">
        <v>7.380760626398214E-2</v>
      </c>
    </row>
    <row r="26" spans="1:12" x14ac:dyDescent="0.4">
      <c r="A26" s="27" t="s">
        <v>211</v>
      </c>
      <c r="B26" s="154">
        <v>664</v>
      </c>
      <c r="C26" s="154">
        <v>0</v>
      </c>
      <c r="D26" s="24" t="e">
        <v>#DIV/0!</v>
      </c>
      <c r="E26" s="25">
        <v>664</v>
      </c>
      <c r="F26" s="154">
        <v>1500</v>
      </c>
      <c r="G26" s="154">
        <v>0</v>
      </c>
      <c r="H26" s="24" t="e">
        <v>#DIV/0!</v>
      </c>
      <c r="I26" s="25">
        <v>1500</v>
      </c>
      <c r="J26" s="24">
        <v>0.44266666666666665</v>
      </c>
      <c r="K26" s="24" t="e">
        <v>#DIV/0!</v>
      </c>
      <c r="L26" s="23" t="e">
        <v>#DIV/0!</v>
      </c>
    </row>
    <row r="27" spans="1:12" x14ac:dyDescent="0.4">
      <c r="A27" s="27" t="s">
        <v>191</v>
      </c>
      <c r="B27" s="158">
        <v>0</v>
      </c>
      <c r="C27" s="158">
        <v>947</v>
      </c>
      <c r="D27" s="24">
        <v>0</v>
      </c>
      <c r="E27" s="25">
        <v>-947</v>
      </c>
      <c r="F27" s="158"/>
      <c r="G27" s="158">
        <v>1490</v>
      </c>
      <c r="H27" s="24">
        <v>0</v>
      </c>
      <c r="I27" s="25">
        <v>-1490</v>
      </c>
      <c r="J27" s="24" t="e">
        <v>#DIV/0!</v>
      </c>
      <c r="K27" s="24">
        <v>0.63557046979865772</v>
      </c>
      <c r="L27" s="23" t="e">
        <v>#DIV/0!</v>
      </c>
    </row>
    <row r="28" spans="1:12" x14ac:dyDescent="0.4">
      <c r="A28" s="27" t="s">
        <v>161</v>
      </c>
      <c r="B28" s="156">
        <v>572</v>
      </c>
      <c r="C28" s="156">
        <v>473</v>
      </c>
      <c r="D28" s="24">
        <v>1.2093023255813953</v>
      </c>
      <c r="E28" s="32">
        <v>99</v>
      </c>
      <c r="F28" s="156">
        <v>900</v>
      </c>
      <c r="G28" s="156">
        <v>745</v>
      </c>
      <c r="H28" s="31">
        <v>1.2080536912751678</v>
      </c>
      <c r="I28" s="32">
        <v>155</v>
      </c>
      <c r="J28" s="31">
        <v>0.63555555555555554</v>
      </c>
      <c r="K28" s="24">
        <v>0.63489932885906042</v>
      </c>
      <c r="L28" s="30">
        <v>6.5622669649512133E-4</v>
      </c>
    </row>
    <row r="29" spans="1:12" x14ac:dyDescent="0.4">
      <c r="A29" s="33" t="s">
        <v>160</v>
      </c>
      <c r="B29" s="154">
        <v>252</v>
      </c>
      <c r="C29" s="154">
        <v>314</v>
      </c>
      <c r="D29" s="24">
        <v>0.80254777070063699</v>
      </c>
      <c r="E29" s="25">
        <v>-62</v>
      </c>
      <c r="F29" s="154">
        <v>600</v>
      </c>
      <c r="G29" s="154">
        <v>750</v>
      </c>
      <c r="H29" s="24">
        <v>0.8</v>
      </c>
      <c r="I29" s="25">
        <v>-150</v>
      </c>
      <c r="J29" s="24">
        <v>0.42</v>
      </c>
      <c r="K29" s="24">
        <v>0.41866666666666669</v>
      </c>
      <c r="L29" s="23">
        <v>1.3333333333332975E-3</v>
      </c>
    </row>
    <row r="30" spans="1:12" x14ac:dyDescent="0.4">
      <c r="A30" s="27" t="s">
        <v>159</v>
      </c>
      <c r="B30" s="154">
        <v>947</v>
      </c>
      <c r="C30" s="154">
        <v>1139</v>
      </c>
      <c r="D30" s="24">
        <v>0.83143107989464438</v>
      </c>
      <c r="E30" s="25">
        <v>-192</v>
      </c>
      <c r="F30" s="154">
        <v>1345</v>
      </c>
      <c r="G30" s="154">
        <v>1500</v>
      </c>
      <c r="H30" s="24">
        <v>0.89666666666666661</v>
      </c>
      <c r="I30" s="25">
        <v>-155</v>
      </c>
      <c r="J30" s="24">
        <v>0.704089219330855</v>
      </c>
      <c r="K30" s="24">
        <v>0.7593333333333333</v>
      </c>
      <c r="L30" s="23">
        <v>-5.5244114002478306E-2</v>
      </c>
    </row>
    <row r="31" spans="1:12" x14ac:dyDescent="0.4">
      <c r="A31" s="33" t="s">
        <v>158</v>
      </c>
      <c r="B31" s="156">
        <v>1003</v>
      </c>
      <c r="C31" s="156">
        <v>1016</v>
      </c>
      <c r="D31" s="24">
        <v>0.98720472440944884</v>
      </c>
      <c r="E31" s="32">
        <v>-13</v>
      </c>
      <c r="F31" s="156">
        <v>1490</v>
      </c>
      <c r="G31" s="156">
        <v>1495</v>
      </c>
      <c r="H31" s="31">
        <v>0.99665551839464883</v>
      </c>
      <c r="I31" s="32">
        <v>-5</v>
      </c>
      <c r="J31" s="31">
        <v>0.67315436241610738</v>
      </c>
      <c r="K31" s="24">
        <v>0.67959866220735787</v>
      </c>
      <c r="L31" s="30">
        <v>-6.4442997912504962E-3</v>
      </c>
    </row>
    <row r="32" spans="1:12" x14ac:dyDescent="0.4">
      <c r="A32" s="33" t="s">
        <v>157</v>
      </c>
      <c r="B32" s="156">
        <v>1035</v>
      </c>
      <c r="C32" s="156">
        <v>1136</v>
      </c>
      <c r="D32" s="24">
        <v>0.91109154929577463</v>
      </c>
      <c r="E32" s="32">
        <v>-101</v>
      </c>
      <c r="F32" s="156">
        <v>1500</v>
      </c>
      <c r="G32" s="156">
        <v>1500</v>
      </c>
      <c r="H32" s="31">
        <v>1</v>
      </c>
      <c r="I32" s="32">
        <v>0</v>
      </c>
      <c r="J32" s="31">
        <v>0.69</v>
      </c>
      <c r="K32" s="24">
        <v>0.7573333333333333</v>
      </c>
      <c r="L32" s="30">
        <v>-6.7333333333333356E-2</v>
      </c>
    </row>
    <row r="33" spans="1:64" x14ac:dyDescent="0.4">
      <c r="A33" s="27" t="s">
        <v>156</v>
      </c>
      <c r="B33" s="154">
        <v>0</v>
      </c>
      <c r="C33" s="154">
        <v>0</v>
      </c>
      <c r="D33" s="24" t="e">
        <v>#DIV/0!</v>
      </c>
      <c r="E33" s="25">
        <v>0</v>
      </c>
      <c r="F33" s="154">
        <v>0</v>
      </c>
      <c r="G33" s="154">
        <v>0</v>
      </c>
      <c r="H33" s="24" t="e">
        <v>#DIV/0!</v>
      </c>
      <c r="I33" s="25">
        <v>0</v>
      </c>
      <c r="J33" s="24" t="e">
        <v>#DIV/0!</v>
      </c>
      <c r="K33" s="31" t="e">
        <v>#DIV/0!</v>
      </c>
      <c r="L33" s="23" t="e">
        <v>#DIV/0!</v>
      </c>
    </row>
    <row r="34" spans="1:64" x14ac:dyDescent="0.4">
      <c r="A34" s="29" t="s">
        <v>155</v>
      </c>
      <c r="B34" s="164">
        <v>823</v>
      </c>
      <c r="C34" s="164">
        <v>736</v>
      </c>
      <c r="D34" s="31">
        <v>1.1182065217391304</v>
      </c>
      <c r="E34" s="51">
        <v>87</v>
      </c>
      <c r="F34" s="164">
        <v>1490</v>
      </c>
      <c r="G34" s="164">
        <v>1490</v>
      </c>
      <c r="H34" s="48">
        <v>1</v>
      </c>
      <c r="I34" s="51">
        <v>0</v>
      </c>
      <c r="J34" s="48">
        <v>0.55234899328859055</v>
      </c>
      <c r="K34" s="24">
        <v>0.49395973154362416</v>
      </c>
      <c r="L34" s="107">
        <v>5.8389261744966392E-2</v>
      </c>
    </row>
    <row r="35" spans="1:64" x14ac:dyDescent="0.4">
      <c r="A35" s="33" t="s">
        <v>210</v>
      </c>
      <c r="B35" s="156">
        <v>699</v>
      </c>
      <c r="C35" s="156">
        <v>0</v>
      </c>
      <c r="D35" s="31" t="e">
        <v>#DIV/0!</v>
      </c>
      <c r="E35" s="32">
        <v>699</v>
      </c>
      <c r="F35" s="156">
        <v>1500</v>
      </c>
      <c r="G35" s="156">
        <v>0</v>
      </c>
      <c r="H35" s="31" t="e">
        <v>#DIV/0!</v>
      </c>
      <c r="I35" s="32">
        <v>1500</v>
      </c>
      <c r="J35" s="31">
        <v>0.46600000000000003</v>
      </c>
      <c r="K35" s="31" t="e">
        <v>#DIV/0!</v>
      </c>
      <c r="L35" s="30" t="e">
        <v>#DIV/0!</v>
      </c>
    </row>
    <row r="36" spans="1:64" x14ac:dyDescent="0.4">
      <c r="A36" s="89" t="s">
        <v>90</v>
      </c>
      <c r="B36" s="122">
        <v>477</v>
      </c>
      <c r="C36" s="122">
        <v>449</v>
      </c>
      <c r="D36" s="57">
        <v>1.0623608017817372</v>
      </c>
      <c r="E36" s="61">
        <v>28</v>
      </c>
      <c r="F36" s="122">
        <v>890</v>
      </c>
      <c r="G36" s="122">
        <v>780</v>
      </c>
      <c r="H36" s="57">
        <v>1.141025641025641</v>
      </c>
      <c r="I36" s="61">
        <v>110</v>
      </c>
      <c r="J36" s="57">
        <v>0.53595505617977524</v>
      </c>
      <c r="K36" s="57">
        <v>0.57564102564102559</v>
      </c>
      <c r="L36" s="60">
        <v>-3.9685969461250359E-2</v>
      </c>
    </row>
    <row r="37" spans="1:64" x14ac:dyDescent="0.4">
      <c r="A37" s="26" t="s">
        <v>154</v>
      </c>
      <c r="B37" s="158">
        <v>253</v>
      </c>
      <c r="C37" s="158">
        <v>221</v>
      </c>
      <c r="D37" s="34">
        <v>1.1447963800904977</v>
      </c>
      <c r="E37" s="40">
        <v>32</v>
      </c>
      <c r="F37" s="158">
        <v>500</v>
      </c>
      <c r="G37" s="158">
        <v>390</v>
      </c>
      <c r="H37" s="34">
        <v>1.2820512820512822</v>
      </c>
      <c r="I37" s="40">
        <v>110</v>
      </c>
      <c r="J37" s="34">
        <v>0.50600000000000001</v>
      </c>
      <c r="K37" s="34">
        <v>0.56666666666666665</v>
      </c>
      <c r="L37" s="47">
        <v>-6.0666666666666647E-2</v>
      </c>
    </row>
    <row r="38" spans="1:64" x14ac:dyDescent="0.4">
      <c r="A38" s="27" t="s">
        <v>153</v>
      </c>
      <c r="B38" s="154">
        <v>224</v>
      </c>
      <c r="C38" s="154">
        <v>228</v>
      </c>
      <c r="D38" s="24">
        <v>0.98245614035087714</v>
      </c>
      <c r="E38" s="25">
        <v>-4</v>
      </c>
      <c r="F38" s="154">
        <v>390</v>
      </c>
      <c r="G38" s="154">
        <v>390</v>
      </c>
      <c r="H38" s="24">
        <v>1</v>
      </c>
      <c r="I38" s="25">
        <v>0</v>
      </c>
      <c r="J38" s="24">
        <v>0.57435897435897432</v>
      </c>
      <c r="K38" s="24">
        <v>0.58461538461538465</v>
      </c>
      <c r="L38" s="23">
        <v>-1.0256410256410331E-2</v>
      </c>
    </row>
    <row r="39" spans="1:64" s="18" customFormat="1" x14ac:dyDescent="0.4">
      <c r="A39" s="55" t="s">
        <v>96</v>
      </c>
      <c r="B39" s="121">
        <v>84647</v>
      </c>
      <c r="C39" s="121">
        <v>82402</v>
      </c>
      <c r="D39" s="54">
        <v>1.0272444843571757</v>
      </c>
      <c r="E39" s="68">
        <v>2245</v>
      </c>
      <c r="F39" s="121">
        <v>124872</v>
      </c>
      <c r="G39" s="121">
        <v>122250</v>
      </c>
      <c r="H39" s="54">
        <v>1.0214478527607362</v>
      </c>
      <c r="I39" s="68">
        <v>2622</v>
      </c>
      <c r="J39" s="54">
        <v>0.67787013902235893</v>
      </c>
      <c r="K39" s="54">
        <v>0.67404498977505112</v>
      </c>
      <c r="L39" s="63">
        <v>3.825149247307813E-3</v>
      </c>
    </row>
    <row r="40" spans="1:64" x14ac:dyDescent="0.4">
      <c r="A40" s="27" t="s">
        <v>83</v>
      </c>
      <c r="B40" s="161">
        <v>32374</v>
      </c>
      <c r="C40" s="162">
        <v>32559</v>
      </c>
      <c r="D40" s="28">
        <v>0.9943180073098068</v>
      </c>
      <c r="E40" s="32">
        <v>-185</v>
      </c>
      <c r="F40" s="161">
        <v>43873</v>
      </c>
      <c r="G40" s="154">
        <v>43275</v>
      </c>
      <c r="H40" s="31">
        <v>1.0138186019641826</v>
      </c>
      <c r="I40" s="37">
        <v>598</v>
      </c>
      <c r="J40" s="24">
        <v>0.73790258245390106</v>
      </c>
      <c r="K40" s="24">
        <v>0.7523743500866551</v>
      </c>
      <c r="L40" s="35">
        <v>-1.447176763275404E-2</v>
      </c>
    </row>
    <row r="41" spans="1:64" x14ac:dyDescent="0.4">
      <c r="A41" s="27" t="s">
        <v>176</v>
      </c>
      <c r="B41" s="155">
        <v>1286</v>
      </c>
      <c r="C41" s="170">
        <v>779</v>
      </c>
      <c r="D41" s="34">
        <v>1.6508344030808728</v>
      </c>
      <c r="E41" s="32">
        <v>507</v>
      </c>
      <c r="F41" s="155">
        <v>2152</v>
      </c>
      <c r="G41" s="169">
        <v>1360</v>
      </c>
      <c r="H41" s="31">
        <v>1.5823529411764705</v>
      </c>
      <c r="I41" s="37">
        <v>792</v>
      </c>
      <c r="J41" s="24">
        <v>0.59758364312267653</v>
      </c>
      <c r="K41" s="24">
        <v>0.57279411764705879</v>
      </c>
      <c r="L41" s="35">
        <v>2.4789525475617746E-2</v>
      </c>
    </row>
    <row r="42" spans="1:64" x14ac:dyDescent="0.4">
      <c r="A42" s="27" t="s">
        <v>151</v>
      </c>
      <c r="B42" s="155">
        <v>2559</v>
      </c>
      <c r="C42" s="169">
        <v>4148</v>
      </c>
      <c r="D42" s="34">
        <v>0.61692381870781099</v>
      </c>
      <c r="E42" s="32">
        <v>-1589</v>
      </c>
      <c r="F42" s="155">
        <v>5240</v>
      </c>
      <c r="G42" s="169">
        <v>5240</v>
      </c>
      <c r="H42" s="39">
        <v>1</v>
      </c>
      <c r="I42" s="37">
        <v>0</v>
      </c>
      <c r="J42" s="24">
        <v>0.48835877862595417</v>
      </c>
      <c r="K42" s="24">
        <v>0.7916030534351145</v>
      </c>
      <c r="L42" s="35">
        <v>-0.30324427480916033</v>
      </c>
    </row>
    <row r="43" spans="1:64" x14ac:dyDescent="0.4">
      <c r="A43" s="33" t="s">
        <v>215</v>
      </c>
      <c r="B43" s="155">
        <v>8244</v>
      </c>
      <c r="C43" s="169">
        <v>8380</v>
      </c>
      <c r="D43" s="36">
        <v>0.98377088305489258</v>
      </c>
      <c r="E43" s="37">
        <v>-136</v>
      </c>
      <c r="F43" s="155">
        <v>15240</v>
      </c>
      <c r="G43" s="172">
        <v>13780</v>
      </c>
      <c r="H43" s="39">
        <v>1.1059506531204644</v>
      </c>
      <c r="I43" s="42">
        <v>1460</v>
      </c>
      <c r="J43" s="36">
        <v>0.54094488188976375</v>
      </c>
      <c r="K43" s="36">
        <v>0.60812772133526849</v>
      </c>
      <c r="L43" s="44">
        <v>-6.7182839445504738E-2</v>
      </c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</row>
    <row r="44" spans="1:64" s="43" customFormat="1" x14ac:dyDescent="0.4">
      <c r="A44" s="33" t="s">
        <v>149</v>
      </c>
      <c r="B44" s="155">
        <v>4431</v>
      </c>
      <c r="C44" s="171">
        <v>3019</v>
      </c>
      <c r="D44" s="36">
        <v>1.4677045379264657</v>
      </c>
      <c r="E44" s="37">
        <v>1412</v>
      </c>
      <c r="F44" s="155">
        <v>7240</v>
      </c>
      <c r="G44" s="169">
        <v>6940</v>
      </c>
      <c r="H44" s="39">
        <v>1.043227665706052</v>
      </c>
      <c r="I44" s="42">
        <v>300</v>
      </c>
      <c r="J44" s="36">
        <v>0.61201657458563541</v>
      </c>
      <c r="K44" s="45">
        <v>0.43501440922190204</v>
      </c>
      <c r="L44" s="44">
        <v>0.17700216536373337</v>
      </c>
    </row>
    <row r="45" spans="1:64" x14ac:dyDescent="0.4">
      <c r="A45" s="27" t="s">
        <v>81</v>
      </c>
      <c r="B45" s="155">
        <v>13416</v>
      </c>
      <c r="C45" s="169">
        <v>13431</v>
      </c>
      <c r="D45" s="38">
        <v>0.99888318070136251</v>
      </c>
      <c r="E45" s="41">
        <v>-15</v>
      </c>
      <c r="F45" s="155">
        <v>20410</v>
      </c>
      <c r="G45" s="170">
        <v>19216</v>
      </c>
      <c r="H45" s="36">
        <v>1.062135720233139</v>
      </c>
      <c r="I45" s="37">
        <v>1194</v>
      </c>
      <c r="J45" s="38">
        <v>0.65732484076433118</v>
      </c>
      <c r="K45" s="36">
        <v>0.69894879267277266</v>
      </c>
      <c r="L45" s="35">
        <v>-4.1623951908441481E-2</v>
      </c>
    </row>
    <row r="46" spans="1:64" x14ac:dyDescent="0.4">
      <c r="A46" s="27" t="s">
        <v>82</v>
      </c>
      <c r="B46" s="160">
        <v>9710</v>
      </c>
      <c r="C46" s="154">
        <v>8038</v>
      </c>
      <c r="D46" s="38">
        <v>1.20801194326947</v>
      </c>
      <c r="E46" s="42">
        <v>1672</v>
      </c>
      <c r="F46" s="160">
        <v>11090</v>
      </c>
      <c r="G46" s="154">
        <v>11160</v>
      </c>
      <c r="H46" s="36">
        <v>0.99372759856630821</v>
      </c>
      <c r="I46" s="37">
        <v>-70</v>
      </c>
      <c r="J46" s="36">
        <v>0.87556357078449054</v>
      </c>
      <c r="K46" s="36">
        <v>0.72025089605734771</v>
      </c>
      <c r="L46" s="35">
        <v>0.15531267472714283</v>
      </c>
    </row>
    <row r="47" spans="1:64" x14ac:dyDescent="0.4">
      <c r="A47" s="27" t="s">
        <v>80</v>
      </c>
      <c r="B47" s="159">
        <v>2170</v>
      </c>
      <c r="C47" s="154">
        <v>1830</v>
      </c>
      <c r="D47" s="38">
        <v>1.1857923497267759</v>
      </c>
      <c r="E47" s="37">
        <v>340</v>
      </c>
      <c r="F47" s="159">
        <v>2790</v>
      </c>
      <c r="G47" s="154">
        <v>2790</v>
      </c>
      <c r="H47" s="31">
        <v>1</v>
      </c>
      <c r="I47" s="25">
        <v>0</v>
      </c>
      <c r="J47" s="24">
        <v>0.77777777777777779</v>
      </c>
      <c r="K47" s="36">
        <v>0.65591397849462363</v>
      </c>
      <c r="L47" s="35">
        <v>0.12186379928315416</v>
      </c>
    </row>
    <row r="48" spans="1:64" x14ac:dyDescent="0.4">
      <c r="A48" s="27" t="s">
        <v>148</v>
      </c>
      <c r="B48" s="155">
        <v>923</v>
      </c>
      <c r="C48" s="158">
        <v>935</v>
      </c>
      <c r="D48" s="34">
        <v>0.98716577540106953</v>
      </c>
      <c r="E48" s="32">
        <v>-12</v>
      </c>
      <c r="F48" s="155">
        <v>1660</v>
      </c>
      <c r="G48" s="169">
        <v>1660</v>
      </c>
      <c r="H48" s="31">
        <v>1</v>
      </c>
      <c r="I48" s="25">
        <v>0</v>
      </c>
      <c r="J48" s="24">
        <v>0.55602409638554218</v>
      </c>
      <c r="K48" s="24">
        <v>0.56325301204819278</v>
      </c>
      <c r="L48" s="23">
        <v>-7.2289156626506035E-3</v>
      </c>
    </row>
    <row r="49" spans="1:12" x14ac:dyDescent="0.4">
      <c r="A49" s="27" t="s">
        <v>79</v>
      </c>
      <c r="B49" s="157">
        <v>2316</v>
      </c>
      <c r="C49" s="154">
        <v>2184</v>
      </c>
      <c r="D49" s="34">
        <v>1.0604395604395604</v>
      </c>
      <c r="E49" s="32">
        <v>132</v>
      </c>
      <c r="F49" s="157">
        <v>2790</v>
      </c>
      <c r="G49" s="154">
        <v>2790</v>
      </c>
      <c r="H49" s="31">
        <v>1</v>
      </c>
      <c r="I49" s="25">
        <v>0</v>
      </c>
      <c r="J49" s="24">
        <v>0.8301075268817204</v>
      </c>
      <c r="K49" s="24">
        <v>0.78279569892473122</v>
      </c>
      <c r="L49" s="23">
        <v>4.7311827956989183E-2</v>
      </c>
    </row>
    <row r="50" spans="1:12" x14ac:dyDescent="0.4">
      <c r="A50" s="33" t="s">
        <v>78</v>
      </c>
      <c r="B50" s="155">
        <v>1326</v>
      </c>
      <c r="C50" s="156">
        <v>1355</v>
      </c>
      <c r="D50" s="34">
        <v>0.97859778597785974</v>
      </c>
      <c r="E50" s="32">
        <v>-29</v>
      </c>
      <c r="F50" s="155">
        <v>2790</v>
      </c>
      <c r="G50" s="156">
        <v>2790</v>
      </c>
      <c r="H50" s="31">
        <v>1</v>
      </c>
      <c r="I50" s="25">
        <v>0</v>
      </c>
      <c r="J50" s="24">
        <v>0.47526881720430109</v>
      </c>
      <c r="K50" s="31">
        <v>0.48566308243727596</v>
      </c>
      <c r="L50" s="30">
        <v>-1.0394265232974875E-2</v>
      </c>
    </row>
    <row r="51" spans="1:12" x14ac:dyDescent="0.4">
      <c r="A51" s="27" t="s">
        <v>95</v>
      </c>
      <c r="B51" s="155">
        <v>0</v>
      </c>
      <c r="C51" s="154">
        <v>688</v>
      </c>
      <c r="D51" s="34">
        <v>0</v>
      </c>
      <c r="E51" s="25">
        <v>-688</v>
      </c>
      <c r="F51" s="155">
        <v>0</v>
      </c>
      <c r="G51" s="154">
        <v>1660</v>
      </c>
      <c r="H51" s="31">
        <v>0</v>
      </c>
      <c r="I51" s="25">
        <v>-1660</v>
      </c>
      <c r="J51" s="24" t="e">
        <v>#DIV/0!</v>
      </c>
      <c r="K51" s="24">
        <v>0.41445783132530123</v>
      </c>
      <c r="L51" s="23" t="e">
        <v>#DIV/0!</v>
      </c>
    </row>
    <row r="52" spans="1:12" x14ac:dyDescent="0.4">
      <c r="A52" s="27" t="s">
        <v>94</v>
      </c>
      <c r="B52" s="155">
        <v>1328</v>
      </c>
      <c r="C52" s="154">
        <v>1347</v>
      </c>
      <c r="D52" s="34">
        <v>0.98589458054936896</v>
      </c>
      <c r="E52" s="25">
        <v>-19</v>
      </c>
      <c r="F52" s="155">
        <v>2790</v>
      </c>
      <c r="G52" s="154">
        <v>2789</v>
      </c>
      <c r="H52" s="24">
        <v>1.0003585514521334</v>
      </c>
      <c r="I52" s="25">
        <v>1</v>
      </c>
      <c r="J52" s="24">
        <v>0.47598566308243728</v>
      </c>
      <c r="K52" s="24">
        <v>0.48296880602366438</v>
      </c>
      <c r="L52" s="23">
        <v>-6.983142941227094E-3</v>
      </c>
    </row>
    <row r="53" spans="1:12" x14ac:dyDescent="0.4">
      <c r="A53" s="27" t="s">
        <v>75</v>
      </c>
      <c r="B53" s="155">
        <v>2534</v>
      </c>
      <c r="C53" s="154">
        <v>2053</v>
      </c>
      <c r="D53" s="34">
        <v>1.2342912810521189</v>
      </c>
      <c r="E53" s="25">
        <v>481</v>
      </c>
      <c r="F53" s="155">
        <v>3787</v>
      </c>
      <c r="G53" s="154">
        <v>3880</v>
      </c>
      <c r="H53" s="24">
        <v>0.97603092783505152</v>
      </c>
      <c r="I53" s="25">
        <v>-93</v>
      </c>
      <c r="J53" s="24">
        <v>0.66913123844731981</v>
      </c>
      <c r="K53" s="24">
        <v>0.52912371134020619</v>
      </c>
      <c r="L53" s="23">
        <v>0.14000752710711362</v>
      </c>
    </row>
    <row r="54" spans="1:12" x14ac:dyDescent="0.4">
      <c r="A54" s="27" t="s">
        <v>77</v>
      </c>
      <c r="B54" s="155">
        <v>867</v>
      </c>
      <c r="C54" s="154">
        <v>798</v>
      </c>
      <c r="D54" s="34">
        <v>1.0864661654135339</v>
      </c>
      <c r="E54" s="25">
        <v>69</v>
      </c>
      <c r="F54" s="155">
        <v>1360</v>
      </c>
      <c r="G54" s="154">
        <v>1260</v>
      </c>
      <c r="H54" s="24">
        <v>1.0793650793650793</v>
      </c>
      <c r="I54" s="25">
        <v>100</v>
      </c>
      <c r="J54" s="24">
        <v>0.63749999999999996</v>
      </c>
      <c r="K54" s="24">
        <v>0.6333333333333333</v>
      </c>
      <c r="L54" s="23">
        <v>4.1666666666666519E-3</v>
      </c>
    </row>
    <row r="55" spans="1:12" x14ac:dyDescent="0.4">
      <c r="A55" s="27" t="s">
        <v>76</v>
      </c>
      <c r="B55" s="155">
        <v>1163</v>
      </c>
      <c r="C55" s="154">
        <v>858</v>
      </c>
      <c r="D55" s="34">
        <v>1.3554778554778555</v>
      </c>
      <c r="E55" s="25">
        <v>305</v>
      </c>
      <c r="F55" s="155">
        <v>1660</v>
      </c>
      <c r="G55" s="154">
        <v>1660</v>
      </c>
      <c r="H55" s="24">
        <v>1</v>
      </c>
      <c r="I55" s="25">
        <v>0</v>
      </c>
      <c r="J55" s="24">
        <v>0.70060240963855425</v>
      </c>
      <c r="K55" s="24">
        <v>0.51686746987951804</v>
      </c>
      <c r="L55" s="23">
        <v>0.18373493975903621</v>
      </c>
    </row>
    <row r="56" spans="1:12" x14ac:dyDescent="0.4">
      <c r="A56" s="27" t="s">
        <v>146</v>
      </c>
      <c r="B56" s="155">
        <v>0</v>
      </c>
      <c r="C56" s="154">
        <v>0</v>
      </c>
      <c r="D56" s="34" t="e">
        <v>#DIV/0!</v>
      </c>
      <c r="E56" s="25">
        <v>0</v>
      </c>
      <c r="F56" s="155">
        <v>0</v>
      </c>
      <c r="G56" s="154">
        <v>0</v>
      </c>
      <c r="H56" s="24" t="e">
        <v>#DIV/0!</v>
      </c>
      <c r="I56" s="25">
        <v>0</v>
      </c>
      <c r="J56" s="24" t="e">
        <v>#DIV/0!</v>
      </c>
      <c r="K56" s="24" t="e">
        <v>#DIV/0!</v>
      </c>
      <c r="L56" s="23" t="e">
        <v>#DIV/0!</v>
      </c>
    </row>
    <row r="57" spans="1:12" x14ac:dyDescent="0.4">
      <c r="A57" s="27" t="s">
        <v>145</v>
      </c>
      <c r="B57" s="155">
        <v>0</v>
      </c>
      <c r="C57" s="154">
        <v>0</v>
      </c>
      <c r="D57" s="34" t="e">
        <v>#DIV/0!</v>
      </c>
      <c r="E57" s="25">
        <v>0</v>
      </c>
      <c r="F57" s="155">
        <v>0</v>
      </c>
      <c r="G57" s="154">
        <v>0</v>
      </c>
      <c r="H57" s="24" t="e">
        <v>#DIV/0!</v>
      </c>
      <c r="I57" s="25">
        <v>0</v>
      </c>
      <c r="J57" s="24" t="e">
        <v>#DIV/0!</v>
      </c>
      <c r="K57" s="24" t="e">
        <v>#DIV/0!</v>
      </c>
      <c r="L57" s="23" t="e">
        <v>#DIV/0!</v>
      </c>
    </row>
    <row r="58" spans="1:12" x14ac:dyDescent="0.4">
      <c r="A58" s="27" t="s">
        <v>144</v>
      </c>
      <c r="B58" s="155">
        <v>0</v>
      </c>
      <c r="C58" s="154">
        <v>0</v>
      </c>
      <c r="D58" s="34" t="e">
        <v>#DIV/0!</v>
      </c>
      <c r="E58" s="25">
        <v>0</v>
      </c>
      <c r="F58" s="155">
        <v>0</v>
      </c>
      <c r="G58" s="154">
        <v>0</v>
      </c>
      <c r="H58" s="24" t="e">
        <v>#DIV/0!</v>
      </c>
      <c r="I58" s="25">
        <v>0</v>
      </c>
      <c r="J58" s="24" t="e">
        <v>#DIV/0!</v>
      </c>
      <c r="K58" s="24" t="e">
        <v>#DIV/0!</v>
      </c>
      <c r="L58" s="23" t="e">
        <v>#DIV/0!</v>
      </c>
    </row>
    <row r="59" spans="1:12" x14ac:dyDescent="0.4">
      <c r="A59" s="27" t="s">
        <v>143</v>
      </c>
      <c r="B59" s="157">
        <v>0</v>
      </c>
      <c r="C59" s="154">
        <v>0</v>
      </c>
      <c r="D59" s="34" t="e">
        <v>#DIV/0!</v>
      </c>
      <c r="E59" s="25">
        <v>0</v>
      </c>
      <c r="F59" s="157">
        <v>0</v>
      </c>
      <c r="G59" s="154">
        <v>0</v>
      </c>
      <c r="H59" s="24" t="e">
        <v>#DIV/0!</v>
      </c>
      <c r="I59" s="25">
        <v>0</v>
      </c>
      <c r="J59" s="24" t="e">
        <v>#DIV/0!</v>
      </c>
      <c r="K59" s="24" t="e">
        <v>#DIV/0!</v>
      </c>
      <c r="L59" s="23" t="e">
        <v>#DIV/0!</v>
      </c>
    </row>
    <row r="60" spans="1:12" x14ac:dyDescent="0.4">
      <c r="A60" s="22" t="s">
        <v>142</v>
      </c>
      <c r="B60" s="152">
        <v>0</v>
      </c>
      <c r="C60" s="179">
        <v>0</v>
      </c>
      <c r="D60" s="215" t="e">
        <v>#DIV/0!</v>
      </c>
      <c r="E60" s="21">
        <v>0</v>
      </c>
      <c r="F60" s="152">
        <v>0</v>
      </c>
      <c r="G60" s="179">
        <v>0</v>
      </c>
      <c r="H60" s="20" t="e">
        <v>#DIV/0!</v>
      </c>
      <c r="I60" s="21">
        <v>0</v>
      </c>
      <c r="J60" s="20" t="e">
        <v>#DIV/0!</v>
      </c>
      <c r="K60" s="20" t="e">
        <v>#DIV/0!</v>
      </c>
      <c r="L60" s="214" t="e">
        <v>#DIV/0!</v>
      </c>
    </row>
    <row r="61" spans="1:12" x14ac:dyDescent="0.4">
      <c r="A61" s="55" t="s">
        <v>93</v>
      </c>
      <c r="B61" s="120"/>
      <c r="C61" s="120"/>
      <c r="D61" s="118"/>
      <c r="E61" s="119"/>
      <c r="F61" s="120"/>
      <c r="G61" s="120"/>
      <c r="H61" s="118"/>
      <c r="I61" s="119"/>
      <c r="J61" s="118"/>
      <c r="K61" s="118"/>
      <c r="L61" s="117"/>
    </row>
    <row r="62" spans="1:12" x14ac:dyDescent="0.4">
      <c r="A62" s="99" t="s">
        <v>209</v>
      </c>
      <c r="B62" s="168"/>
      <c r="C62" s="167"/>
      <c r="D62" s="116"/>
      <c r="E62" s="115"/>
      <c r="F62" s="168"/>
      <c r="G62" s="167"/>
      <c r="H62" s="116"/>
      <c r="I62" s="115"/>
      <c r="J62" s="114"/>
      <c r="K62" s="114"/>
      <c r="L62" s="113"/>
    </row>
    <row r="63" spans="1:12" x14ac:dyDescent="0.4">
      <c r="A63" s="22" t="s">
        <v>208</v>
      </c>
      <c r="B63" s="166"/>
      <c r="C63" s="165"/>
      <c r="D63" s="112"/>
      <c r="E63" s="111"/>
      <c r="F63" s="166"/>
      <c r="G63" s="165"/>
      <c r="H63" s="112"/>
      <c r="I63" s="111"/>
      <c r="J63" s="110"/>
      <c r="K63" s="110"/>
      <c r="L63" s="109"/>
    </row>
    <row r="64" spans="1:12" x14ac:dyDescent="0.4">
      <c r="C64" s="16"/>
      <c r="E64" s="17"/>
      <c r="G64" s="16"/>
      <c r="I64" s="17"/>
      <c r="K64" s="16"/>
    </row>
    <row r="65" spans="3:11" x14ac:dyDescent="0.4">
      <c r="C65" s="16"/>
      <c r="E65" s="17"/>
      <c r="G65" s="16"/>
      <c r="I65" s="17"/>
      <c r="K65" s="16"/>
    </row>
    <row r="66" spans="3:11" x14ac:dyDescent="0.4">
      <c r="C66" s="16"/>
      <c r="E66" s="17"/>
      <c r="G66" s="16"/>
      <c r="I66" s="17"/>
      <c r="K66" s="16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9'!A1" display="'h19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2008年2月上旬航空旅客輸送実績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66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9" bestFit="1" customWidth="1"/>
    <col min="2" max="3" width="11.25" style="50" customWidth="1"/>
    <col min="4" max="5" width="11.25" style="19" customWidth="1"/>
    <col min="6" max="7" width="11.25" style="50" customWidth="1"/>
    <col min="8" max="9" width="11.25" style="19" customWidth="1"/>
    <col min="10" max="11" width="11.25" style="50" customWidth="1"/>
    <col min="12" max="12" width="11.25" style="19" customWidth="1"/>
    <col min="13" max="13" width="9" style="19" bestFit="1" customWidth="1"/>
    <col min="14" max="14" width="6.5" style="19" bestFit="1" customWidth="1"/>
    <col min="15" max="16384" width="15.75" style="19"/>
  </cols>
  <sheetData>
    <row r="1" spans="1:46" s="1" customFormat="1" ht="17.25" customHeight="1" x14ac:dyDescent="0.4">
      <c r="A1" s="266" t="str">
        <f>'h19'!A1</f>
        <v>平成19年度</v>
      </c>
      <c r="B1" s="267"/>
      <c r="C1" s="267"/>
      <c r="D1" s="267"/>
      <c r="E1" s="268" t="str">
        <f ca="1">RIGHT(CELL("filename",$A$1),LEN(CELL("filename",$A$1))-FIND("]",CELL("filename",$A$1)))</f>
        <v>２月(中旬)</v>
      </c>
      <c r="F1" s="269" t="s">
        <v>70</v>
      </c>
      <c r="G1" s="270"/>
      <c r="H1" s="270"/>
      <c r="I1" s="271"/>
      <c r="J1" s="270"/>
      <c r="K1" s="270"/>
      <c r="L1" s="271"/>
      <c r="M1" s="258"/>
      <c r="N1" s="258"/>
      <c r="O1" s="258"/>
      <c r="P1" s="258"/>
      <c r="Q1" s="258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</row>
    <row r="2" spans="1:46" x14ac:dyDescent="0.4">
      <c r="A2" s="240"/>
      <c r="B2" s="260" t="s">
        <v>89</v>
      </c>
      <c r="C2" s="261"/>
      <c r="D2" s="261"/>
      <c r="E2" s="262"/>
      <c r="F2" s="260" t="s">
        <v>175</v>
      </c>
      <c r="G2" s="261"/>
      <c r="H2" s="261"/>
      <c r="I2" s="262"/>
      <c r="J2" s="260" t="s">
        <v>174</v>
      </c>
      <c r="K2" s="261"/>
      <c r="L2" s="262"/>
    </row>
    <row r="3" spans="1:46" x14ac:dyDescent="0.4">
      <c r="A3" s="232"/>
      <c r="B3" s="235"/>
      <c r="C3" s="236"/>
      <c r="D3" s="236"/>
      <c r="E3" s="237"/>
      <c r="F3" s="235"/>
      <c r="G3" s="236"/>
      <c r="H3" s="236"/>
      <c r="I3" s="237"/>
      <c r="J3" s="235"/>
      <c r="K3" s="236"/>
      <c r="L3" s="237"/>
    </row>
    <row r="4" spans="1:46" x14ac:dyDescent="0.4">
      <c r="A4" s="232"/>
      <c r="B4" s="241" t="s">
        <v>135</v>
      </c>
      <c r="C4" s="241" t="s">
        <v>248</v>
      </c>
      <c r="D4" s="232" t="s">
        <v>88</v>
      </c>
      <c r="E4" s="232"/>
      <c r="F4" s="238" t="s">
        <v>135</v>
      </c>
      <c r="G4" s="238" t="s">
        <v>248</v>
      </c>
      <c r="H4" s="232" t="s">
        <v>88</v>
      </c>
      <c r="I4" s="232"/>
      <c r="J4" s="238" t="s">
        <v>135</v>
      </c>
      <c r="K4" s="238" t="s">
        <v>248</v>
      </c>
      <c r="L4" s="239" t="s">
        <v>86</v>
      </c>
    </row>
    <row r="5" spans="1:46" s="53" customFormat="1" x14ac:dyDescent="0.4">
      <c r="A5" s="232"/>
      <c r="B5" s="241"/>
      <c r="C5" s="241"/>
      <c r="D5" s="108" t="s">
        <v>87</v>
      </c>
      <c r="E5" s="108" t="s">
        <v>86</v>
      </c>
      <c r="F5" s="238"/>
      <c r="G5" s="238"/>
      <c r="H5" s="108" t="s">
        <v>87</v>
      </c>
      <c r="I5" s="108" t="s">
        <v>86</v>
      </c>
      <c r="J5" s="238"/>
      <c r="K5" s="238"/>
      <c r="L5" s="240"/>
    </row>
    <row r="6" spans="1:46" s="46" customFormat="1" x14ac:dyDescent="0.4">
      <c r="A6" s="55" t="s">
        <v>97</v>
      </c>
      <c r="B6" s="100">
        <v>171359</v>
      </c>
      <c r="C6" s="100">
        <v>179811</v>
      </c>
      <c r="D6" s="64">
        <v>0.95299508928819709</v>
      </c>
      <c r="E6" s="65">
        <v>-8452</v>
      </c>
      <c r="F6" s="100">
        <v>235924</v>
      </c>
      <c r="G6" s="100">
        <v>242154</v>
      </c>
      <c r="H6" s="64">
        <v>0.97427257034779524</v>
      </c>
      <c r="I6" s="65">
        <v>-6230</v>
      </c>
      <c r="J6" s="64">
        <v>0.72633136094674555</v>
      </c>
      <c r="K6" s="64">
        <v>0.74254813052850666</v>
      </c>
      <c r="L6" s="78">
        <v>-1.6216769581761104E-2</v>
      </c>
    </row>
    <row r="7" spans="1:46" s="46" customFormat="1" x14ac:dyDescent="0.4">
      <c r="A7" s="55" t="s">
        <v>85</v>
      </c>
      <c r="B7" s="100">
        <v>81824</v>
      </c>
      <c r="C7" s="100">
        <v>88874</v>
      </c>
      <c r="D7" s="64">
        <v>0.92067421293066587</v>
      </c>
      <c r="E7" s="65">
        <v>-7050</v>
      </c>
      <c r="F7" s="100">
        <v>109984</v>
      </c>
      <c r="G7" s="100">
        <v>117423</v>
      </c>
      <c r="H7" s="64">
        <v>0.93664784582236871</v>
      </c>
      <c r="I7" s="65">
        <v>-7439</v>
      </c>
      <c r="J7" s="64">
        <v>0.74396275821937741</v>
      </c>
      <c r="K7" s="64">
        <v>0.75687045979067136</v>
      </c>
      <c r="L7" s="78">
        <v>-1.290770157129395E-2</v>
      </c>
    </row>
    <row r="8" spans="1:46" x14ac:dyDescent="0.4">
      <c r="A8" s="89" t="s">
        <v>92</v>
      </c>
      <c r="B8" s="106">
        <v>67675</v>
      </c>
      <c r="C8" s="106">
        <v>73623</v>
      </c>
      <c r="D8" s="76">
        <v>0.91921002947448482</v>
      </c>
      <c r="E8" s="62">
        <v>-5948</v>
      </c>
      <c r="F8" s="106">
        <v>88266</v>
      </c>
      <c r="G8" s="106">
        <v>97213</v>
      </c>
      <c r="H8" s="76">
        <v>0.90796498410706383</v>
      </c>
      <c r="I8" s="62">
        <v>-8947</v>
      </c>
      <c r="J8" s="76">
        <v>0.76671651598577029</v>
      </c>
      <c r="K8" s="76">
        <v>0.757336981679405</v>
      </c>
      <c r="L8" s="75">
        <v>9.3795343063652892E-3</v>
      </c>
    </row>
    <row r="9" spans="1:46" x14ac:dyDescent="0.4">
      <c r="A9" s="26" t="s">
        <v>83</v>
      </c>
      <c r="B9" s="163">
        <v>40470</v>
      </c>
      <c r="C9" s="163">
        <v>40571</v>
      </c>
      <c r="D9" s="70">
        <v>0.99751053708313819</v>
      </c>
      <c r="E9" s="71">
        <v>-101</v>
      </c>
      <c r="F9" s="163">
        <v>52039</v>
      </c>
      <c r="G9" s="163">
        <v>51059</v>
      </c>
      <c r="H9" s="70">
        <v>1.0191934820501773</v>
      </c>
      <c r="I9" s="71">
        <v>980</v>
      </c>
      <c r="J9" s="70">
        <v>0.77768596629450992</v>
      </c>
      <c r="K9" s="70">
        <v>0.79459057169157254</v>
      </c>
      <c r="L9" s="69">
        <v>-1.6904605397062622E-2</v>
      </c>
    </row>
    <row r="10" spans="1:46" x14ac:dyDescent="0.4">
      <c r="A10" s="27" t="s">
        <v>84</v>
      </c>
      <c r="B10" s="163">
        <v>3927</v>
      </c>
      <c r="C10" s="163">
        <v>3424</v>
      </c>
      <c r="D10" s="72">
        <v>1.1469042056074767</v>
      </c>
      <c r="E10" s="59">
        <v>503</v>
      </c>
      <c r="F10" s="163">
        <v>5000</v>
      </c>
      <c r="G10" s="163">
        <v>3970</v>
      </c>
      <c r="H10" s="72">
        <v>1.2594458438287153</v>
      </c>
      <c r="I10" s="59">
        <v>1030</v>
      </c>
      <c r="J10" s="72">
        <v>0.78539999999999999</v>
      </c>
      <c r="K10" s="72">
        <v>0.86246851385390433</v>
      </c>
      <c r="L10" s="77">
        <v>-7.7068513853904341E-2</v>
      </c>
    </row>
    <row r="11" spans="1:46" x14ac:dyDescent="0.4">
      <c r="A11" s="27" t="s">
        <v>215</v>
      </c>
      <c r="B11" s="163">
        <v>6195</v>
      </c>
      <c r="C11" s="163">
        <v>4656</v>
      </c>
      <c r="D11" s="72">
        <v>1.330541237113402</v>
      </c>
      <c r="E11" s="59">
        <v>1539</v>
      </c>
      <c r="F11" s="163">
        <v>9043</v>
      </c>
      <c r="G11" s="163">
        <v>6560</v>
      </c>
      <c r="H11" s="72">
        <v>1.3785060975609755</v>
      </c>
      <c r="I11" s="59">
        <v>2483</v>
      </c>
      <c r="J11" s="72">
        <v>0.68506026761030636</v>
      </c>
      <c r="K11" s="72">
        <v>0.70975609756097557</v>
      </c>
      <c r="L11" s="77">
        <v>-2.4695829950669212E-2</v>
      </c>
    </row>
    <row r="12" spans="1:46" x14ac:dyDescent="0.4">
      <c r="A12" s="27" t="s">
        <v>81</v>
      </c>
      <c r="B12" s="163">
        <v>6270</v>
      </c>
      <c r="C12" s="163">
        <v>7701</v>
      </c>
      <c r="D12" s="72">
        <v>0.81417997662641217</v>
      </c>
      <c r="E12" s="59">
        <v>-1431</v>
      </c>
      <c r="F12" s="163">
        <v>7250</v>
      </c>
      <c r="G12" s="163">
        <v>9211</v>
      </c>
      <c r="H12" s="72">
        <v>0.78710237759200952</v>
      </c>
      <c r="I12" s="59">
        <v>-1961</v>
      </c>
      <c r="J12" s="72">
        <v>0.86482758620689659</v>
      </c>
      <c r="K12" s="72">
        <v>0.83606557377049184</v>
      </c>
      <c r="L12" s="77">
        <v>2.8762012436404749E-2</v>
      </c>
    </row>
    <row r="13" spans="1:46" x14ac:dyDescent="0.4">
      <c r="A13" s="27" t="s">
        <v>82</v>
      </c>
      <c r="B13" s="163">
        <v>8623</v>
      </c>
      <c r="C13" s="163">
        <v>7549</v>
      </c>
      <c r="D13" s="72">
        <v>1.1422704994038946</v>
      </c>
      <c r="E13" s="59">
        <v>1074</v>
      </c>
      <c r="F13" s="163">
        <v>12324</v>
      </c>
      <c r="G13" s="163">
        <v>10920</v>
      </c>
      <c r="H13" s="72">
        <v>1.1285714285714286</v>
      </c>
      <c r="I13" s="59">
        <v>1404</v>
      </c>
      <c r="J13" s="72">
        <v>0.69969165855241799</v>
      </c>
      <c r="K13" s="72">
        <v>0.69130036630036629</v>
      </c>
      <c r="L13" s="77">
        <v>8.3912922520517075E-3</v>
      </c>
    </row>
    <row r="14" spans="1:46" x14ac:dyDescent="0.4">
      <c r="A14" s="27" t="s">
        <v>206</v>
      </c>
      <c r="B14" s="163">
        <v>0</v>
      </c>
      <c r="C14" s="163">
        <v>3394</v>
      </c>
      <c r="D14" s="72">
        <v>0</v>
      </c>
      <c r="E14" s="59">
        <v>-3394</v>
      </c>
      <c r="F14" s="163">
        <v>0</v>
      </c>
      <c r="G14" s="163">
        <v>4110</v>
      </c>
      <c r="H14" s="72">
        <v>0</v>
      </c>
      <c r="I14" s="59">
        <v>-4110</v>
      </c>
      <c r="J14" s="72" t="e">
        <v>#DIV/0!</v>
      </c>
      <c r="K14" s="72">
        <v>0.82579075425790749</v>
      </c>
      <c r="L14" s="77" t="e">
        <v>#DIV/0!</v>
      </c>
    </row>
    <row r="15" spans="1:46" x14ac:dyDescent="0.4">
      <c r="A15" s="29" t="s">
        <v>205</v>
      </c>
      <c r="B15" s="163">
        <v>0</v>
      </c>
      <c r="C15" s="163">
        <v>1089</v>
      </c>
      <c r="D15" s="72">
        <v>0</v>
      </c>
      <c r="E15" s="73">
        <v>-1089</v>
      </c>
      <c r="F15" s="163">
        <v>0</v>
      </c>
      <c r="G15" s="163">
        <v>1400</v>
      </c>
      <c r="H15" s="70">
        <v>0</v>
      </c>
      <c r="I15" s="71">
        <v>-1400</v>
      </c>
      <c r="J15" s="72" t="e">
        <v>#DIV/0!</v>
      </c>
      <c r="K15" s="72">
        <v>0.7778571428571428</v>
      </c>
      <c r="L15" s="143" t="e">
        <v>#DIV/0!</v>
      </c>
    </row>
    <row r="16" spans="1:46" x14ac:dyDescent="0.4">
      <c r="A16" s="33" t="s">
        <v>149</v>
      </c>
      <c r="B16" s="163">
        <v>2190</v>
      </c>
      <c r="C16" s="163">
        <v>4566</v>
      </c>
      <c r="D16" s="72">
        <v>0.47963206307490147</v>
      </c>
      <c r="E16" s="59">
        <v>-2376</v>
      </c>
      <c r="F16" s="163">
        <v>2610</v>
      </c>
      <c r="G16" s="163">
        <v>7373</v>
      </c>
      <c r="H16" s="70">
        <v>0.35399430353994304</v>
      </c>
      <c r="I16" s="71">
        <v>-4763</v>
      </c>
      <c r="J16" s="74">
        <v>0.83908045977011492</v>
      </c>
      <c r="K16" s="74">
        <v>0.61928658619286581</v>
      </c>
      <c r="L16" s="66">
        <v>0.21979387357724911</v>
      </c>
    </row>
    <row r="17" spans="1:12" x14ac:dyDescent="0.4">
      <c r="A17" s="22" t="s">
        <v>177</v>
      </c>
      <c r="B17" s="163">
        <v>0</v>
      </c>
      <c r="C17" s="163">
        <v>673</v>
      </c>
      <c r="D17" s="72">
        <v>0</v>
      </c>
      <c r="E17" s="73">
        <v>-673</v>
      </c>
      <c r="F17" s="163">
        <v>0</v>
      </c>
      <c r="G17" s="163">
        <v>2610</v>
      </c>
      <c r="H17" s="70">
        <v>0</v>
      </c>
      <c r="I17" s="71">
        <v>-2610</v>
      </c>
      <c r="J17" s="83" t="e">
        <v>#DIV/0!</v>
      </c>
      <c r="K17" s="83">
        <v>0.25785440613026822</v>
      </c>
      <c r="L17" s="82" t="e">
        <v>#DIV/0!</v>
      </c>
    </row>
    <row r="18" spans="1:12" x14ac:dyDescent="0.4">
      <c r="A18" s="89" t="s">
        <v>91</v>
      </c>
      <c r="B18" s="106">
        <v>13696</v>
      </c>
      <c r="C18" s="106">
        <v>14725</v>
      </c>
      <c r="D18" s="76">
        <v>0.93011884550084889</v>
      </c>
      <c r="E18" s="62">
        <v>-1029</v>
      </c>
      <c r="F18" s="106">
        <v>20900</v>
      </c>
      <c r="G18" s="106">
        <v>19430</v>
      </c>
      <c r="H18" s="76">
        <v>1.0756562017498714</v>
      </c>
      <c r="I18" s="62">
        <v>1470</v>
      </c>
      <c r="J18" s="76">
        <v>0.65531100478468896</v>
      </c>
      <c r="K18" s="76">
        <v>0.75784868759650026</v>
      </c>
      <c r="L18" s="75">
        <v>-0.1025376828118113</v>
      </c>
    </row>
    <row r="19" spans="1:12" x14ac:dyDescent="0.4">
      <c r="A19" s="26" t="s">
        <v>168</v>
      </c>
      <c r="B19" s="154">
        <v>909</v>
      </c>
      <c r="C19" s="163">
        <v>867</v>
      </c>
      <c r="D19" s="70">
        <v>1.0484429065743945</v>
      </c>
      <c r="E19" s="71">
        <v>42</v>
      </c>
      <c r="F19" s="163">
        <v>1495</v>
      </c>
      <c r="G19" s="158">
        <v>1500</v>
      </c>
      <c r="H19" s="70">
        <v>0.9966666666666667</v>
      </c>
      <c r="I19" s="71">
        <v>-5</v>
      </c>
      <c r="J19" s="70">
        <v>0.60802675585284283</v>
      </c>
      <c r="K19" s="70">
        <v>0.57799999999999996</v>
      </c>
      <c r="L19" s="69">
        <v>3.0026755852842868E-2</v>
      </c>
    </row>
    <row r="20" spans="1:12" x14ac:dyDescent="0.4">
      <c r="A20" s="27" t="s">
        <v>215</v>
      </c>
      <c r="B20" s="178">
        <v>730</v>
      </c>
      <c r="C20" s="163">
        <v>1022</v>
      </c>
      <c r="D20" s="72">
        <v>0.7142857142857143</v>
      </c>
      <c r="E20" s="59">
        <v>-292</v>
      </c>
      <c r="F20" s="163">
        <v>1495</v>
      </c>
      <c r="G20" s="158">
        <v>1500</v>
      </c>
      <c r="H20" s="72">
        <v>0.9966666666666667</v>
      </c>
      <c r="I20" s="59">
        <v>-5</v>
      </c>
      <c r="J20" s="72">
        <v>0.48829431438127091</v>
      </c>
      <c r="K20" s="72">
        <v>0.68133333333333335</v>
      </c>
      <c r="L20" s="77">
        <v>-0.19303901895206244</v>
      </c>
    </row>
    <row r="21" spans="1:12" x14ac:dyDescent="0.4">
      <c r="A21" s="27" t="s">
        <v>167</v>
      </c>
      <c r="B21" s="154">
        <v>1018</v>
      </c>
      <c r="C21" s="163">
        <v>820</v>
      </c>
      <c r="D21" s="72">
        <v>1.2414634146341463</v>
      </c>
      <c r="E21" s="59">
        <v>198</v>
      </c>
      <c r="F21" s="163">
        <v>1450</v>
      </c>
      <c r="G21" s="158">
        <v>1450</v>
      </c>
      <c r="H21" s="72">
        <v>1</v>
      </c>
      <c r="I21" s="59">
        <v>0</v>
      </c>
      <c r="J21" s="72">
        <v>0.70206896551724141</v>
      </c>
      <c r="K21" s="72">
        <v>0.56551724137931036</v>
      </c>
      <c r="L21" s="77">
        <v>0.13655172413793104</v>
      </c>
    </row>
    <row r="22" spans="1:12" x14ac:dyDescent="0.4">
      <c r="A22" s="27" t="s">
        <v>166</v>
      </c>
      <c r="B22" s="154">
        <v>2191</v>
      </c>
      <c r="C22" s="163">
        <v>2629</v>
      </c>
      <c r="D22" s="72">
        <v>0.83339672879421833</v>
      </c>
      <c r="E22" s="59">
        <v>-438</v>
      </c>
      <c r="F22" s="163">
        <v>2995</v>
      </c>
      <c r="G22" s="158">
        <v>2990</v>
      </c>
      <c r="H22" s="72">
        <v>1.0016722408026757</v>
      </c>
      <c r="I22" s="59">
        <v>5</v>
      </c>
      <c r="J22" s="72">
        <v>0.73155258764607678</v>
      </c>
      <c r="K22" s="72">
        <v>0.87926421404682276</v>
      </c>
      <c r="L22" s="77">
        <v>-0.14771162640074598</v>
      </c>
    </row>
    <row r="23" spans="1:12" x14ac:dyDescent="0.4">
      <c r="A23" s="27" t="s">
        <v>165</v>
      </c>
      <c r="B23" s="156">
        <v>1172</v>
      </c>
      <c r="C23" s="163">
        <v>1331</v>
      </c>
      <c r="D23" s="67">
        <v>0.88054094665664917</v>
      </c>
      <c r="E23" s="58">
        <v>-159</v>
      </c>
      <c r="F23" s="163">
        <v>1495</v>
      </c>
      <c r="G23" s="158">
        <v>1500</v>
      </c>
      <c r="H23" s="67">
        <v>0.9966666666666667</v>
      </c>
      <c r="I23" s="58">
        <v>-5</v>
      </c>
      <c r="J23" s="67">
        <v>0.78394648829431435</v>
      </c>
      <c r="K23" s="67">
        <v>0.88733333333333331</v>
      </c>
      <c r="L23" s="66">
        <v>-0.10338684503901896</v>
      </c>
    </row>
    <row r="24" spans="1:12" x14ac:dyDescent="0.4">
      <c r="A24" s="33" t="s">
        <v>164</v>
      </c>
      <c r="B24" s="154">
        <v>0</v>
      </c>
      <c r="C24" s="163">
        <v>0</v>
      </c>
      <c r="D24" s="72" t="e">
        <v>#DIV/0!</v>
      </c>
      <c r="E24" s="59">
        <v>0</v>
      </c>
      <c r="F24" s="163">
        <v>0</v>
      </c>
      <c r="G24" s="158">
        <v>0</v>
      </c>
      <c r="H24" s="72" t="e">
        <v>#DIV/0!</v>
      </c>
      <c r="I24" s="59">
        <v>0</v>
      </c>
      <c r="J24" s="72" t="e">
        <v>#DIV/0!</v>
      </c>
      <c r="K24" s="72" t="e">
        <v>#DIV/0!</v>
      </c>
      <c r="L24" s="77" t="e">
        <v>#DIV/0!</v>
      </c>
    </row>
    <row r="25" spans="1:12" x14ac:dyDescent="0.4">
      <c r="A25" s="33" t="s">
        <v>216</v>
      </c>
      <c r="B25" s="154">
        <v>893</v>
      </c>
      <c r="C25" s="163">
        <v>1027</v>
      </c>
      <c r="D25" s="72">
        <v>0.86952288218111007</v>
      </c>
      <c r="E25" s="59">
        <v>-134</v>
      </c>
      <c r="F25" s="163">
        <v>1495</v>
      </c>
      <c r="G25" s="158">
        <v>1500</v>
      </c>
      <c r="H25" s="72">
        <v>0.9966666666666667</v>
      </c>
      <c r="I25" s="59">
        <v>-5</v>
      </c>
      <c r="J25" s="72">
        <v>0.59732441471571907</v>
      </c>
      <c r="K25" s="72">
        <v>0.68466666666666665</v>
      </c>
      <c r="L25" s="77">
        <v>-8.734225195094758E-2</v>
      </c>
    </row>
    <row r="26" spans="1:12" x14ac:dyDescent="0.4">
      <c r="A26" s="27" t="s">
        <v>211</v>
      </c>
      <c r="B26" s="154">
        <v>775</v>
      </c>
      <c r="C26" s="163">
        <v>0</v>
      </c>
      <c r="D26" s="72" t="e">
        <v>#DIV/0!</v>
      </c>
      <c r="E26" s="59">
        <v>775</v>
      </c>
      <c r="F26" s="163">
        <v>1500</v>
      </c>
      <c r="G26" s="158"/>
      <c r="H26" s="72" t="e">
        <v>#DIV/0!</v>
      </c>
      <c r="I26" s="59">
        <v>1500</v>
      </c>
      <c r="J26" s="72">
        <v>0.51666666666666672</v>
      </c>
      <c r="K26" s="72" t="e">
        <v>#DIV/0!</v>
      </c>
      <c r="L26" s="77" t="e">
        <v>#DIV/0!</v>
      </c>
    </row>
    <row r="27" spans="1:12" x14ac:dyDescent="0.4">
      <c r="A27" s="27" t="s">
        <v>191</v>
      </c>
      <c r="B27" s="158">
        <v>0</v>
      </c>
      <c r="C27" s="163">
        <v>1226</v>
      </c>
      <c r="D27" s="72">
        <v>0</v>
      </c>
      <c r="E27" s="59">
        <v>-1226</v>
      </c>
      <c r="F27" s="163">
        <v>0</v>
      </c>
      <c r="G27" s="158">
        <v>1500</v>
      </c>
      <c r="H27" s="72">
        <v>0</v>
      </c>
      <c r="I27" s="59">
        <v>-1500</v>
      </c>
      <c r="J27" s="72" t="e">
        <v>#DIV/0!</v>
      </c>
      <c r="K27" s="72">
        <v>0.81733333333333336</v>
      </c>
      <c r="L27" s="77" t="e">
        <v>#DIV/0!</v>
      </c>
    </row>
    <row r="28" spans="1:12" x14ac:dyDescent="0.4">
      <c r="A28" s="27" t="s">
        <v>161</v>
      </c>
      <c r="B28" s="156">
        <v>564</v>
      </c>
      <c r="C28" s="163">
        <v>692</v>
      </c>
      <c r="D28" s="67">
        <v>0.81502890173410403</v>
      </c>
      <c r="E28" s="58">
        <v>-128</v>
      </c>
      <c r="F28" s="163">
        <v>900</v>
      </c>
      <c r="G28" s="158">
        <v>895</v>
      </c>
      <c r="H28" s="67">
        <v>1.005586592178771</v>
      </c>
      <c r="I28" s="58">
        <v>5</v>
      </c>
      <c r="J28" s="67">
        <v>0.62666666666666671</v>
      </c>
      <c r="K28" s="67">
        <v>0.7731843575418994</v>
      </c>
      <c r="L28" s="66">
        <v>-0.1465176908752327</v>
      </c>
    </row>
    <row r="29" spans="1:12" x14ac:dyDescent="0.4">
      <c r="A29" s="33" t="s">
        <v>160</v>
      </c>
      <c r="B29" s="154">
        <v>301</v>
      </c>
      <c r="C29" s="163">
        <v>332</v>
      </c>
      <c r="D29" s="72">
        <v>0.90662650602409633</v>
      </c>
      <c r="E29" s="59">
        <v>-31</v>
      </c>
      <c r="F29" s="163">
        <v>600</v>
      </c>
      <c r="G29" s="158">
        <v>595</v>
      </c>
      <c r="H29" s="72">
        <v>1.0084033613445378</v>
      </c>
      <c r="I29" s="59">
        <v>5</v>
      </c>
      <c r="J29" s="72">
        <v>0.50166666666666671</v>
      </c>
      <c r="K29" s="72">
        <v>0.55798319327731094</v>
      </c>
      <c r="L29" s="77">
        <v>-5.6316526610644235E-2</v>
      </c>
    </row>
    <row r="30" spans="1:12" x14ac:dyDescent="0.4">
      <c r="A30" s="27" t="s">
        <v>159</v>
      </c>
      <c r="B30" s="154">
        <v>1274</v>
      </c>
      <c r="C30" s="163">
        <v>1296</v>
      </c>
      <c r="D30" s="72">
        <v>0.98302469135802473</v>
      </c>
      <c r="E30" s="59">
        <v>-22</v>
      </c>
      <c r="F30" s="163">
        <v>1495</v>
      </c>
      <c r="G30" s="158">
        <v>1500</v>
      </c>
      <c r="H30" s="72">
        <v>0.9966666666666667</v>
      </c>
      <c r="I30" s="59">
        <v>-5</v>
      </c>
      <c r="J30" s="72">
        <v>0.85217391304347823</v>
      </c>
      <c r="K30" s="72">
        <v>0.86399999999999999</v>
      </c>
      <c r="L30" s="77">
        <v>-1.1826086956521764E-2</v>
      </c>
    </row>
    <row r="31" spans="1:12" x14ac:dyDescent="0.4">
      <c r="A31" s="33" t="s">
        <v>158</v>
      </c>
      <c r="B31" s="156">
        <v>1124</v>
      </c>
      <c r="C31" s="163">
        <v>1051</v>
      </c>
      <c r="D31" s="67">
        <v>1.0694576593720266</v>
      </c>
      <c r="E31" s="58">
        <v>73</v>
      </c>
      <c r="F31" s="163">
        <v>1495</v>
      </c>
      <c r="G31" s="158">
        <v>1500</v>
      </c>
      <c r="H31" s="67">
        <v>0.9966666666666667</v>
      </c>
      <c r="I31" s="58">
        <v>-5</v>
      </c>
      <c r="J31" s="67">
        <v>0.75183946488294318</v>
      </c>
      <c r="K31" s="67">
        <v>0.70066666666666666</v>
      </c>
      <c r="L31" s="66">
        <v>5.1172798216276516E-2</v>
      </c>
    </row>
    <row r="32" spans="1:12" x14ac:dyDescent="0.4">
      <c r="A32" s="33" t="s">
        <v>157</v>
      </c>
      <c r="B32" s="156">
        <v>1147</v>
      </c>
      <c r="C32" s="163">
        <v>1386</v>
      </c>
      <c r="D32" s="67">
        <v>0.82756132756132761</v>
      </c>
      <c r="E32" s="58">
        <v>-239</v>
      </c>
      <c r="F32" s="163">
        <v>1500</v>
      </c>
      <c r="G32" s="158">
        <v>1500</v>
      </c>
      <c r="H32" s="67">
        <v>1</v>
      </c>
      <c r="I32" s="58">
        <v>0</v>
      </c>
      <c r="J32" s="67">
        <v>0.76466666666666672</v>
      </c>
      <c r="K32" s="67">
        <v>0.92400000000000004</v>
      </c>
      <c r="L32" s="66">
        <v>-0.15933333333333333</v>
      </c>
    </row>
    <row r="33" spans="1:12" x14ac:dyDescent="0.4">
      <c r="A33" s="27" t="s">
        <v>156</v>
      </c>
      <c r="B33" s="154">
        <v>0</v>
      </c>
      <c r="C33" s="163">
        <v>0</v>
      </c>
      <c r="D33" s="72" t="e">
        <v>#DIV/0!</v>
      </c>
      <c r="E33" s="59">
        <v>0</v>
      </c>
      <c r="F33" s="163">
        <v>0</v>
      </c>
      <c r="G33" s="158">
        <v>0</v>
      </c>
      <c r="H33" s="72" t="e">
        <v>#DIV/0!</v>
      </c>
      <c r="I33" s="59">
        <v>0</v>
      </c>
      <c r="J33" s="72" t="e">
        <v>#DIV/0!</v>
      </c>
      <c r="K33" s="72" t="e">
        <v>#DIV/0!</v>
      </c>
      <c r="L33" s="77" t="e">
        <v>#DIV/0!</v>
      </c>
    </row>
    <row r="34" spans="1:12" x14ac:dyDescent="0.4">
      <c r="A34" s="29" t="s">
        <v>155</v>
      </c>
      <c r="B34" s="164">
        <v>942</v>
      </c>
      <c r="C34" s="163">
        <v>1046</v>
      </c>
      <c r="D34" s="72">
        <v>0.9005736137667304</v>
      </c>
      <c r="E34" s="59">
        <v>-104</v>
      </c>
      <c r="F34" s="163">
        <v>1495</v>
      </c>
      <c r="G34" s="163">
        <v>1500</v>
      </c>
      <c r="H34" s="72">
        <v>0.9966666666666667</v>
      </c>
      <c r="I34" s="59">
        <v>-5</v>
      </c>
      <c r="J34" s="72">
        <v>0.63010033444816049</v>
      </c>
      <c r="K34" s="72">
        <v>0.69733333333333336</v>
      </c>
      <c r="L34" s="77">
        <v>-6.7232998885172868E-2</v>
      </c>
    </row>
    <row r="35" spans="1:12" x14ac:dyDescent="0.4">
      <c r="A35" s="33" t="s">
        <v>210</v>
      </c>
      <c r="B35" s="156">
        <v>656</v>
      </c>
      <c r="C35" s="163">
        <v>0</v>
      </c>
      <c r="D35" s="72" t="e">
        <v>#DIV/0!</v>
      </c>
      <c r="E35" s="59">
        <v>656</v>
      </c>
      <c r="F35" s="163">
        <v>1490</v>
      </c>
      <c r="G35" s="158">
        <v>0</v>
      </c>
      <c r="H35" s="72" t="e">
        <v>#DIV/0!</v>
      </c>
      <c r="I35" s="59">
        <v>1490</v>
      </c>
      <c r="J35" s="72">
        <v>0.44026845637583895</v>
      </c>
      <c r="K35" s="72" t="e">
        <v>#DIV/0!</v>
      </c>
      <c r="L35" s="77" t="e">
        <v>#DIV/0!</v>
      </c>
    </row>
    <row r="36" spans="1:12" x14ac:dyDescent="0.4">
      <c r="A36" s="89" t="s">
        <v>90</v>
      </c>
      <c r="B36" s="106">
        <v>453</v>
      </c>
      <c r="C36" s="106">
        <v>526</v>
      </c>
      <c r="D36" s="76">
        <v>0.86121673003802279</v>
      </c>
      <c r="E36" s="62">
        <v>-73</v>
      </c>
      <c r="F36" s="106">
        <v>818</v>
      </c>
      <c r="G36" s="106">
        <v>780</v>
      </c>
      <c r="H36" s="76">
        <v>1.0487179487179488</v>
      </c>
      <c r="I36" s="62">
        <v>38</v>
      </c>
      <c r="J36" s="76">
        <v>0.55378973105134477</v>
      </c>
      <c r="K36" s="76">
        <v>0.67435897435897441</v>
      </c>
      <c r="L36" s="75">
        <v>-0.12056924330762964</v>
      </c>
    </row>
    <row r="37" spans="1:12" x14ac:dyDescent="0.4">
      <c r="A37" s="26" t="s">
        <v>154</v>
      </c>
      <c r="B37" s="163">
        <v>265</v>
      </c>
      <c r="C37" s="163">
        <v>265</v>
      </c>
      <c r="D37" s="70">
        <v>1</v>
      </c>
      <c r="E37" s="71">
        <v>0</v>
      </c>
      <c r="F37" s="163">
        <v>467</v>
      </c>
      <c r="G37" s="163">
        <v>390</v>
      </c>
      <c r="H37" s="70">
        <v>1.1974358974358974</v>
      </c>
      <c r="I37" s="71">
        <v>77</v>
      </c>
      <c r="J37" s="70">
        <v>0.56745182012847961</v>
      </c>
      <c r="K37" s="70">
        <v>0.67948717948717952</v>
      </c>
      <c r="L37" s="69">
        <v>-0.1120353593586999</v>
      </c>
    </row>
    <row r="38" spans="1:12" x14ac:dyDescent="0.4">
      <c r="A38" s="27" t="s">
        <v>153</v>
      </c>
      <c r="B38" s="163">
        <v>188</v>
      </c>
      <c r="C38" s="163">
        <v>261</v>
      </c>
      <c r="D38" s="72">
        <v>0.72030651340996166</v>
      </c>
      <c r="E38" s="59">
        <v>-73</v>
      </c>
      <c r="F38" s="163">
        <v>351</v>
      </c>
      <c r="G38" s="163">
        <v>390</v>
      </c>
      <c r="H38" s="72">
        <v>0.9</v>
      </c>
      <c r="I38" s="59">
        <v>-39</v>
      </c>
      <c r="J38" s="72">
        <v>0.53561253561253563</v>
      </c>
      <c r="K38" s="72">
        <v>0.66923076923076918</v>
      </c>
      <c r="L38" s="77">
        <v>-0.13361823361823355</v>
      </c>
    </row>
    <row r="39" spans="1:12" s="46" customFormat="1" x14ac:dyDescent="0.4">
      <c r="A39" s="55" t="s">
        <v>96</v>
      </c>
      <c r="B39" s="100">
        <v>89535</v>
      </c>
      <c r="C39" s="100">
        <v>90937</v>
      </c>
      <c r="D39" s="64">
        <v>0.98458273310093802</v>
      </c>
      <c r="E39" s="65">
        <v>-1402</v>
      </c>
      <c r="F39" s="100">
        <v>125940</v>
      </c>
      <c r="G39" s="100">
        <v>124731</v>
      </c>
      <c r="H39" s="64">
        <v>1.0096928590326382</v>
      </c>
      <c r="I39" s="65">
        <v>1209</v>
      </c>
      <c r="J39" s="64">
        <v>0.71093377798951884</v>
      </c>
      <c r="K39" s="64">
        <v>0.72906494776759589</v>
      </c>
      <c r="L39" s="78">
        <v>-1.813116977807705E-2</v>
      </c>
    </row>
    <row r="40" spans="1:12" x14ac:dyDescent="0.4">
      <c r="A40" s="27" t="s">
        <v>83</v>
      </c>
      <c r="B40" s="98">
        <v>33765</v>
      </c>
      <c r="C40" s="98">
        <v>33887</v>
      </c>
      <c r="D40" s="97">
        <v>0.99639979933307754</v>
      </c>
      <c r="E40" s="58">
        <v>-122</v>
      </c>
      <c r="F40" s="98">
        <v>44834</v>
      </c>
      <c r="G40" s="98">
        <v>44382</v>
      </c>
      <c r="H40" s="67">
        <v>1.0101843089540805</v>
      </c>
      <c r="I40" s="58">
        <v>452</v>
      </c>
      <c r="J40" s="67">
        <v>0.75311147789623945</v>
      </c>
      <c r="K40" s="67">
        <v>0.76353026001532154</v>
      </c>
      <c r="L40" s="66">
        <v>-1.0418782119082093E-2</v>
      </c>
    </row>
    <row r="41" spans="1:12" x14ac:dyDescent="0.4">
      <c r="A41" s="27" t="s">
        <v>176</v>
      </c>
      <c r="B41" s="101">
        <v>1391</v>
      </c>
      <c r="C41" s="101">
        <v>809</v>
      </c>
      <c r="D41" s="72">
        <v>1.7194066749072929</v>
      </c>
      <c r="E41" s="59">
        <v>582</v>
      </c>
      <c r="F41" s="135">
        <v>2152</v>
      </c>
      <c r="G41" s="101">
        <v>1360</v>
      </c>
      <c r="H41" s="72">
        <v>1.5823529411764705</v>
      </c>
      <c r="I41" s="59">
        <v>792</v>
      </c>
      <c r="J41" s="72">
        <v>0.64637546468401486</v>
      </c>
      <c r="K41" s="72">
        <v>0.59485294117647058</v>
      </c>
      <c r="L41" s="77">
        <v>5.1522523507544271E-2</v>
      </c>
    </row>
    <row r="42" spans="1:12" x14ac:dyDescent="0.4">
      <c r="A42" s="27" t="s">
        <v>151</v>
      </c>
      <c r="B42" s="101">
        <v>3256</v>
      </c>
      <c r="C42" s="101">
        <v>4959</v>
      </c>
      <c r="D42" s="72">
        <v>0.65658398870740065</v>
      </c>
      <c r="E42" s="59">
        <v>-1703</v>
      </c>
      <c r="F42" s="135">
        <v>5240</v>
      </c>
      <c r="G42" s="101">
        <v>5239</v>
      </c>
      <c r="H42" s="141">
        <v>1.0001908761213971</v>
      </c>
      <c r="I42" s="59">
        <v>1</v>
      </c>
      <c r="J42" s="72">
        <v>0.62137404580152666</v>
      </c>
      <c r="K42" s="72">
        <v>0.94655468600878034</v>
      </c>
      <c r="L42" s="77">
        <v>-0.32518064020725368</v>
      </c>
    </row>
    <row r="43" spans="1:12" x14ac:dyDescent="0.4">
      <c r="A43" s="33" t="s">
        <v>215</v>
      </c>
      <c r="B43" s="101">
        <v>8527</v>
      </c>
      <c r="C43" s="101">
        <v>8867</v>
      </c>
      <c r="D43" s="140">
        <v>0.96165557685801284</v>
      </c>
      <c r="E43" s="79">
        <v>-340</v>
      </c>
      <c r="F43" s="101">
        <v>15240</v>
      </c>
      <c r="G43" s="101">
        <v>14324</v>
      </c>
      <c r="H43" s="141">
        <v>1.0639486177045518</v>
      </c>
      <c r="I43" s="59">
        <v>916</v>
      </c>
      <c r="J43" s="72">
        <v>0.55951443569553805</v>
      </c>
      <c r="K43" s="72">
        <v>0.61903099692823238</v>
      </c>
      <c r="L43" s="77">
        <v>-5.9516561232694332E-2</v>
      </c>
    </row>
    <row r="44" spans="1:12" x14ac:dyDescent="0.4">
      <c r="A44" s="33" t="s">
        <v>149</v>
      </c>
      <c r="B44" s="101">
        <v>5209</v>
      </c>
      <c r="C44" s="101">
        <v>4065</v>
      </c>
      <c r="D44" s="140">
        <v>1.2814268142681426</v>
      </c>
      <c r="E44" s="79">
        <v>1144</v>
      </c>
      <c r="F44" s="101">
        <v>7353</v>
      </c>
      <c r="G44" s="101">
        <v>7484</v>
      </c>
      <c r="H44" s="141">
        <v>0.98249599144842326</v>
      </c>
      <c r="I44" s="59">
        <v>-131</v>
      </c>
      <c r="J44" s="72">
        <v>0.70841833265333876</v>
      </c>
      <c r="K44" s="72">
        <v>0.54315873864243724</v>
      </c>
      <c r="L44" s="77">
        <v>0.16525959401090151</v>
      </c>
    </row>
    <row r="45" spans="1:12" x14ac:dyDescent="0.4">
      <c r="A45" s="27" t="s">
        <v>81</v>
      </c>
      <c r="B45" s="101">
        <v>14830</v>
      </c>
      <c r="C45" s="101">
        <v>14140</v>
      </c>
      <c r="D45" s="140">
        <v>1.0487977369165489</v>
      </c>
      <c r="E45" s="79">
        <v>690</v>
      </c>
      <c r="F45" s="105">
        <v>20411</v>
      </c>
      <c r="G45" s="105">
        <v>19502</v>
      </c>
      <c r="H45" s="141">
        <v>1.0466106040406111</v>
      </c>
      <c r="I45" s="59">
        <v>909</v>
      </c>
      <c r="J45" s="72">
        <v>0.72656900690803983</v>
      </c>
      <c r="K45" s="72">
        <v>0.72505384063173006</v>
      </c>
      <c r="L45" s="77">
        <v>1.5151662763097651E-3</v>
      </c>
    </row>
    <row r="46" spans="1:12" x14ac:dyDescent="0.4">
      <c r="A46" s="27" t="s">
        <v>82</v>
      </c>
      <c r="B46" s="101">
        <v>9308</v>
      </c>
      <c r="C46" s="101">
        <v>9515</v>
      </c>
      <c r="D46" s="140">
        <v>0.97824487651077241</v>
      </c>
      <c r="E46" s="58">
        <v>-207</v>
      </c>
      <c r="F46" s="135">
        <v>11090</v>
      </c>
      <c r="G46" s="101">
        <v>11160</v>
      </c>
      <c r="H46" s="141">
        <v>0.99372759856630821</v>
      </c>
      <c r="I46" s="59">
        <v>-70</v>
      </c>
      <c r="J46" s="72">
        <v>0.83931469792605951</v>
      </c>
      <c r="K46" s="72">
        <v>0.85259856630824371</v>
      </c>
      <c r="L46" s="77">
        <v>-1.3283868382184205E-2</v>
      </c>
    </row>
    <row r="47" spans="1:12" x14ac:dyDescent="0.4">
      <c r="A47" s="27" t="s">
        <v>80</v>
      </c>
      <c r="B47" s="101">
        <v>2432</v>
      </c>
      <c r="C47" s="101">
        <v>2193</v>
      </c>
      <c r="D47" s="140">
        <v>1.1089831281349749</v>
      </c>
      <c r="E47" s="58">
        <v>239</v>
      </c>
      <c r="F47" s="137">
        <v>2790</v>
      </c>
      <c r="G47" s="136">
        <v>2790</v>
      </c>
      <c r="H47" s="138">
        <v>1</v>
      </c>
      <c r="I47" s="59">
        <v>0</v>
      </c>
      <c r="J47" s="72">
        <v>0.87168458781362013</v>
      </c>
      <c r="K47" s="72">
        <v>0.78602150537634408</v>
      </c>
      <c r="L47" s="77">
        <v>8.566308243727605E-2</v>
      </c>
    </row>
    <row r="48" spans="1:12" x14ac:dyDescent="0.4">
      <c r="A48" s="27" t="s">
        <v>148</v>
      </c>
      <c r="B48" s="101">
        <v>979</v>
      </c>
      <c r="C48" s="101">
        <v>1221</v>
      </c>
      <c r="D48" s="140">
        <v>0.80180180180180183</v>
      </c>
      <c r="E48" s="58">
        <v>-242</v>
      </c>
      <c r="F48" s="135">
        <v>1660</v>
      </c>
      <c r="G48" s="101">
        <v>1660</v>
      </c>
      <c r="H48" s="142">
        <v>1</v>
      </c>
      <c r="I48" s="59">
        <v>0</v>
      </c>
      <c r="J48" s="72">
        <v>0.58975903614457836</v>
      </c>
      <c r="K48" s="72">
        <v>0.73554216867469879</v>
      </c>
      <c r="L48" s="77">
        <v>-0.14578313253012043</v>
      </c>
    </row>
    <row r="49" spans="1:12" x14ac:dyDescent="0.4">
      <c r="A49" s="27" t="s">
        <v>79</v>
      </c>
      <c r="B49" s="101">
        <v>2384</v>
      </c>
      <c r="C49" s="101">
        <v>2558</v>
      </c>
      <c r="D49" s="140">
        <v>0.93197810789679436</v>
      </c>
      <c r="E49" s="58">
        <v>-174</v>
      </c>
      <c r="F49" s="135">
        <v>2790</v>
      </c>
      <c r="G49" s="101">
        <v>2790</v>
      </c>
      <c r="H49" s="141">
        <v>1</v>
      </c>
      <c r="I49" s="59">
        <v>0</v>
      </c>
      <c r="J49" s="72">
        <v>0.8544802867383513</v>
      </c>
      <c r="K49" s="72">
        <v>0.91684587813620066</v>
      </c>
      <c r="L49" s="77">
        <v>-6.2365591397849363E-2</v>
      </c>
    </row>
    <row r="50" spans="1:12" x14ac:dyDescent="0.4">
      <c r="A50" s="33" t="s">
        <v>78</v>
      </c>
      <c r="B50" s="101">
        <v>1528</v>
      </c>
      <c r="C50" s="101">
        <v>1653</v>
      </c>
      <c r="D50" s="140">
        <v>0.92437991530550512</v>
      </c>
      <c r="E50" s="58">
        <v>-125</v>
      </c>
      <c r="F50" s="137">
        <v>2790</v>
      </c>
      <c r="G50" s="136">
        <v>2790</v>
      </c>
      <c r="H50" s="141">
        <v>1</v>
      </c>
      <c r="I50" s="59">
        <v>0</v>
      </c>
      <c r="J50" s="72">
        <v>0.54767025089605736</v>
      </c>
      <c r="K50" s="67">
        <v>0.59247311827956994</v>
      </c>
      <c r="L50" s="66">
        <v>-4.4802867383512579E-2</v>
      </c>
    </row>
    <row r="51" spans="1:12" x14ac:dyDescent="0.4">
      <c r="A51" s="27" t="s">
        <v>95</v>
      </c>
      <c r="B51" s="101">
        <v>0</v>
      </c>
      <c r="C51" s="101">
        <v>928</v>
      </c>
      <c r="D51" s="140">
        <v>0</v>
      </c>
      <c r="E51" s="59">
        <v>-928</v>
      </c>
      <c r="F51" s="135">
        <v>0</v>
      </c>
      <c r="G51" s="101">
        <v>1660</v>
      </c>
      <c r="H51" s="141">
        <v>0</v>
      </c>
      <c r="I51" s="59">
        <v>-1660</v>
      </c>
      <c r="J51" s="72" t="e">
        <v>#DIV/0!</v>
      </c>
      <c r="K51" s="72">
        <v>0.5590361445783133</v>
      </c>
      <c r="L51" s="77" t="e">
        <v>#DIV/0!</v>
      </c>
    </row>
    <row r="52" spans="1:12" x14ac:dyDescent="0.4">
      <c r="A52" s="27" t="s">
        <v>94</v>
      </c>
      <c r="B52" s="101">
        <v>1393</v>
      </c>
      <c r="C52" s="101">
        <v>1640</v>
      </c>
      <c r="D52" s="140">
        <v>0.849390243902439</v>
      </c>
      <c r="E52" s="59">
        <v>-247</v>
      </c>
      <c r="F52" s="135">
        <v>2790</v>
      </c>
      <c r="G52" s="136">
        <v>2790</v>
      </c>
      <c r="H52" s="138">
        <v>1</v>
      </c>
      <c r="I52" s="59">
        <v>0</v>
      </c>
      <c r="J52" s="72">
        <v>0.4992831541218638</v>
      </c>
      <c r="K52" s="72">
        <v>0.58781362007168458</v>
      </c>
      <c r="L52" s="77">
        <v>-8.853046594982078E-2</v>
      </c>
    </row>
    <row r="53" spans="1:12" x14ac:dyDescent="0.4">
      <c r="A53" s="27" t="s">
        <v>75</v>
      </c>
      <c r="B53" s="101">
        <v>2583</v>
      </c>
      <c r="C53" s="101">
        <v>2533</v>
      </c>
      <c r="D53" s="140">
        <v>1.0197394393999211</v>
      </c>
      <c r="E53" s="59">
        <v>50</v>
      </c>
      <c r="F53" s="139">
        <v>3780</v>
      </c>
      <c r="G53" s="101">
        <v>3880</v>
      </c>
      <c r="H53" s="138">
        <v>0.97422680412371132</v>
      </c>
      <c r="I53" s="59">
        <v>-100</v>
      </c>
      <c r="J53" s="72">
        <v>0.68333333333333335</v>
      </c>
      <c r="K53" s="72">
        <v>0.65283505154639176</v>
      </c>
      <c r="L53" s="77">
        <v>3.0498281786941583E-2</v>
      </c>
    </row>
    <row r="54" spans="1:12" x14ac:dyDescent="0.4">
      <c r="A54" s="27" t="s">
        <v>77</v>
      </c>
      <c r="B54" s="101">
        <v>939</v>
      </c>
      <c r="C54" s="101">
        <v>985</v>
      </c>
      <c r="D54" s="70">
        <v>0.95329949238578682</v>
      </c>
      <c r="E54" s="59">
        <v>-46</v>
      </c>
      <c r="F54" s="137">
        <v>1360</v>
      </c>
      <c r="G54" s="136">
        <v>1260</v>
      </c>
      <c r="H54" s="72">
        <v>1.0793650793650793</v>
      </c>
      <c r="I54" s="59">
        <v>100</v>
      </c>
      <c r="J54" s="72">
        <v>0.69044117647058822</v>
      </c>
      <c r="K54" s="72">
        <v>0.78174603174603174</v>
      </c>
      <c r="L54" s="77">
        <v>-9.1304855275443519E-2</v>
      </c>
    </row>
    <row r="55" spans="1:12" x14ac:dyDescent="0.4">
      <c r="A55" s="27" t="s">
        <v>76</v>
      </c>
      <c r="B55" s="101">
        <v>1011</v>
      </c>
      <c r="C55" s="101">
        <v>984</v>
      </c>
      <c r="D55" s="70">
        <v>1.0274390243902438</v>
      </c>
      <c r="E55" s="59">
        <v>27</v>
      </c>
      <c r="F55" s="135">
        <v>1660</v>
      </c>
      <c r="G55" s="101">
        <v>1660</v>
      </c>
      <c r="H55" s="72">
        <v>1</v>
      </c>
      <c r="I55" s="59">
        <v>0</v>
      </c>
      <c r="J55" s="72">
        <v>0.60903614457831323</v>
      </c>
      <c r="K55" s="72">
        <v>0.59277108433734937</v>
      </c>
      <c r="L55" s="77">
        <v>1.6265060240963858E-2</v>
      </c>
    </row>
    <row r="56" spans="1:12" x14ac:dyDescent="0.4">
      <c r="A56" s="27" t="s">
        <v>146</v>
      </c>
      <c r="B56" s="101">
        <v>0</v>
      </c>
      <c r="C56" s="101">
        <v>0</v>
      </c>
      <c r="D56" s="70" t="e">
        <v>#DIV/0!</v>
      </c>
      <c r="E56" s="59">
        <v>0</v>
      </c>
      <c r="F56" s="136">
        <v>0</v>
      </c>
      <c r="G56" s="136">
        <v>0</v>
      </c>
      <c r="H56" s="72" t="e">
        <v>#DIV/0!</v>
      </c>
      <c r="I56" s="59">
        <v>0</v>
      </c>
      <c r="J56" s="72" t="e">
        <v>#DIV/0!</v>
      </c>
      <c r="K56" s="72" t="e">
        <v>#DIV/0!</v>
      </c>
      <c r="L56" s="77" t="e">
        <v>#DIV/0!</v>
      </c>
    </row>
    <row r="57" spans="1:12" x14ac:dyDescent="0.4">
      <c r="A57" s="27" t="s">
        <v>145</v>
      </c>
      <c r="B57" s="101">
        <v>0</v>
      </c>
      <c r="C57" s="101">
        <v>0</v>
      </c>
      <c r="D57" s="70" t="e">
        <v>#DIV/0!</v>
      </c>
      <c r="E57" s="59">
        <v>0</v>
      </c>
      <c r="F57" s="101">
        <v>0</v>
      </c>
      <c r="G57" s="102">
        <v>0</v>
      </c>
      <c r="H57" s="72" t="e">
        <v>#DIV/0!</v>
      </c>
      <c r="I57" s="59">
        <v>0</v>
      </c>
      <c r="J57" s="72" t="e">
        <v>#DIV/0!</v>
      </c>
      <c r="K57" s="72" t="e">
        <v>#DIV/0!</v>
      </c>
      <c r="L57" s="77" t="e">
        <v>#DIV/0!</v>
      </c>
    </row>
    <row r="58" spans="1:12" x14ac:dyDescent="0.4">
      <c r="A58" s="27" t="s">
        <v>144</v>
      </c>
      <c r="B58" s="101">
        <v>0</v>
      </c>
      <c r="C58" s="101">
        <v>0</v>
      </c>
      <c r="D58" s="70" t="e">
        <v>#DIV/0!</v>
      </c>
      <c r="E58" s="59">
        <v>0</v>
      </c>
      <c r="F58" s="136">
        <v>0</v>
      </c>
      <c r="G58" s="102">
        <v>0</v>
      </c>
      <c r="H58" s="72" t="e">
        <v>#DIV/0!</v>
      </c>
      <c r="I58" s="59">
        <v>0</v>
      </c>
      <c r="J58" s="72" t="e">
        <v>#DIV/0!</v>
      </c>
      <c r="K58" s="72" t="e">
        <v>#DIV/0!</v>
      </c>
      <c r="L58" s="77" t="e">
        <v>#DIV/0!</v>
      </c>
    </row>
    <row r="59" spans="1:12" x14ac:dyDescent="0.4">
      <c r="A59" s="27" t="s">
        <v>143</v>
      </c>
      <c r="B59" s="101">
        <v>0</v>
      </c>
      <c r="C59" s="101">
        <v>0</v>
      </c>
      <c r="D59" s="70" t="e">
        <v>#DIV/0!</v>
      </c>
      <c r="E59" s="59">
        <v>0</v>
      </c>
      <c r="F59" s="102">
        <v>0</v>
      </c>
      <c r="G59" s="102">
        <v>0</v>
      </c>
      <c r="H59" s="72" t="e">
        <v>#DIV/0!</v>
      </c>
      <c r="I59" s="59">
        <v>0</v>
      </c>
      <c r="J59" s="72" t="e">
        <v>#DIV/0!</v>
      </c>
      <c r="K59" s="72" t="e">
        <v>#DIV/0!</v>
      </c>
      <c r="L59" s="77" t="e">
        <v>#DIV/0!</v>
      </c>
    </row>
    <row r="60" spans="1:12" x14ac:dyDescent="0.4">
      <c r="A60" s="22" t="s">
        <v>142</v>
      </c>
      <c r="B60" s="93">
        <v>0</v>
      </c>
      <c r="C60" s="93">
        <v>0</v>
      </c>
      <c r="D60" s="151" t="e">
        <v>#DIV/0!</v>
      </c>
      <c r="E60" s="56">
        <v>0</v>
      </c>
      <c r="F60" s="93">
        <v>0</v>
      </c>
      <c r="G60" s="93">
        <v>0</v>
      </c>
      <c r="H60" s="83" t="e">
        <v>#DIV/0!</v>
      </c>
      <c r="I60" s="56">
        <v>0</v>
      </c>
      <c r="J60" s="83" t="e">
        <v>#DIV/0!</v>
      </c>
      <c r="K60" s="83" t="e">
        <v>#DIV/0!</v>
      </c>
      <c r="L60" s="82" t="e">
        <v>#DIV/0!</v>
      </c>
    </row>
    <row r="61" spans="1:12" x14ac:dyDescent="0.4">
      <c r="A61" s="55" t="s">
        <v>93</v>
      </c>
      <c r="B61" s="134"/>
      <c r="C61" s="134"/>
      <c r="D61" s="132"/>
      <c r="E61" s="133"/>
      <c r="F61" s="134"/>
      <c r="G61" s="134"/>
      <c r="H61" s="132"/>
      <c r="I61" s="133"/>
      <c r="J61" s="132"/>
      <c r="K61" s="132"/>
      <c r="L61" s="131"/>
    </row>
    <row r="62" spans="1:12" x14ac:dyDescent="0.4">
      <c r="A62" s="99" t="s">
        <v>209</v>
      </c>
      <c r="B62" s="176"/>
      <c r="C62" s="175"/>
      <c r="D62" s="130"/>
      <c r="E62" s="129"/>
      <c r="F62" s="176"/>
      <c r="G62" s="175"/>
      <c r="H62" s="130"/>
      <c r="I62" s="129"/>
      <c r="J62" s="128"/>
      <c r="K62" s="128"/>
      <c r="L62" s="127"/>
    </row>
    <row r="63" spans="1:12" x14ac:dyDescent="0.4">
      <c r="A63" s="22" t="s">
        <v>208</v>
      </c>
      <c r="B63" s="174"/>
      <c r="C63" s="173"/>
      <c r="D63" s="126"/>
      <c r="E63" s="125"/>
      <c r="F63" s="174"/>
      <c r="G63" s="173"/>
      <c r="H63" s="126"/>
      <c r="I63" s="125"/>
      <c r="J63" s="124"/>
      <c r="K63" s="124"/>
      <c r="L63" s="123"/>
    </row>
    <row r="64" spans="1:12" x14ac:dyDescent="0.4">
      <c r="C64" s="19"/>
      <c r="E64" s="50"/>
      <c r="G64" s="19"/>
      <c r="I64" s="50"/>
      <c r="K64" s="19"/>
    </row>
    <row r="65" spans="3:11" x14ac:dyDescent="0.4">
      <c r="C65" s="19"/>
      <c r="E65" s="50"/>
      <c r="G65" s="19"/>
      <c r="I65" s="50"/>
      <c r="K65" s="19"/>
    </row>
    <row r="66" spans="3:11" x14ac:dyDescent="0.4">
      <c r="C66" s="19"/>
      <c r="E66" s="50"/>
      <c r="G66" s="19"/>
      <c r="I66" s="50"/>
      <c r="K66" s="19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9'!A1" display="'h19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2008年2月中旬航空旅客輸送実績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66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9" bestFit="1" customWidth="1"/>
    <col min="2" max="3" width="11.25" style="50" customWidth="1"/>
    <col min="4" max="5" width="11.25" style="19" customWidth="1"/>
    <col min="6" max="7" width="11.25" style="50" customWidth="1"/>
    <col min="8" max="9" width="11.25" style="19" customWidth="1"/>
    <col min="10" max="11" width="11.25" style="50" customWidth="1"/>
    <col min="12" max="12" width="11.25" style="19" customWidth="1"/>
    <col min="13" max="13" width="9" style="19" bestFit="1" customWidth="1"/>
    <col min="14" max="14" width="6.5" style="19" bestFit="1" customWidth="1"/>
    <col min="15" max="16384" width="15.75" style="19"/>
  </cols>
  <sheetData>
    <row r="1" spans="1:46" s="1" customFormat="1" ht="17.25" customHeight="1" x14ac:dyDescent="0.4">
      <c r="A1" s="266" t="str">
        <f>'h19'!A1</f>
        <v>平成19年度</v>
      </c>
      <c r="B1" s="267"/>
      <c r="C1" s="267"/>
      <c r="D1" s="267"/>
      <c r="E1" s="268" t="str">
        <f ca="1">RIGHT(CELL("filename",$A$1),LEN(CELL("filename",$A$1))-FIND("]",CELL("filename",$A$1)))</f>
        <v>２月(下旬)</v>
      </c>
      <c r="F1" s="269" t="s">
        <v>70</v>
      </c>
      <c r="G1" s="270"/>
      <c r="H1" s="270"/>
      <c r="I1" s="271"/>
      <c r="J1" s="270"/>
      <c r="K1" s="270"/>
      <c r="L1" s="271"/>
      <c r="M1" s="258"/>
      <c r="N1" s="258"/>
      <c r="O1" s="258"/>
      <c r="P1" s="258"/>
      <c r="Q1" s="258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</row>
    <row r="2" spans="1:46" x14ac:dyDescent="0.4">
      <c r="A2" s="240"/>
      <c r="B2" s="261" t="s">
        <v>89</v>
      </c>
      <c r="C2" s="261"/>
      <c r="D2" s="261"/>
      <c r="E2" s="262"/>
      <c r="F2" s="260" t="s">
        <v>175</v>
      </c>
      <c r="G2" s="261"/>
      <c r="H2" s="261"/>
      <c r="I2" s="262"/>
      <c r="J2" s="260" t="s">
        <v>174</v>
      </c>
      <c r="K2" s="261"/>
      <c r="L2" s="262"/>
    </row>
    <row r="3" spans="1:46" x14ac:dyDescent="0.4">
      <c r="A3" s="232"/>
      <c r="B3" s="236"/>
      <c r="C3" s="236"/>
      <c r="D3" s="236"/>
      <c r="E3" s="237"/>
      <c r="F3" s="235"/>
      <c r="G3" s="236"/>
      <c r="H3" s="236"/>
      <c r="I3" s="237"/>
      <c r="J3" s="235"/>
      <c r="K3" s="236"/>
      <c r="L3" s="237"/>
    </row>
    <row r="4" spans="1:46" x14ac:dyDescent="0.4">
      <c r="A4" s="232"/>
      <c r="B4" s="242" t="s">
        <v>136</v>
      </c>
      <c r="C4" s="241" t="s">
        <v>249</v>
      </c>
      <c r="D4" s="232" t="s">
        <v>88</v>
      </c>
      <c r="E4" s="232"/>
      <c r="F4" s="238" t="s">
        <v>136</v>
      </c>
      <c r="G4" s="238" t="s">
        <v>249</v>
      </c>
      <c r="H4" s="232" t="s">
        <v>88</v>
      </c>
      <c r="I4" s="232"/>
      <c r="J4" s="238" t="s">
        <v>136</v>
      </c>
      <c r="K4" s="238" t="s">
        <v>249</v>
      </c>
      <c r="L4" s="239" t="s">
        <v>86</v>
      </c>
    </row>
    <row r="5" spans="1:46" s="53" customFormat="1" x14ac:dyDescent="0.4">
      <c r="A5" s="232"/>
      <c r="B5" s="242"/>
      <c r="C5" s="241"/>
      <c r="D5" s="108" t="s">
        <v>87</v>
      </c>
      <c r="E5" s="108" t="s">
        <v>86</v>
      </c>
      <c r="F5" s="238"/>
      <c r="G5" s="238"/>
      <c r="H5" s="108" t="s">
        <v>87</v>
      </c>
      <c r="I5" s="108" t="s">
        <v>86</v>
      </c>
      <c r="J5" s="238"/>
      <c r="K5" s="238"/>
      <c r="L5" s="240"/>
    </row>
    <row r="6" spans="1:46" s="46" customFormat="1" x14ac:dyDescent="0.4">
      <c r="A6" s="55" t="s">
        <v>97</v>
      </c>
      <c r="B6" s="100">
        <v>155826</v>
      </c>
      <c r="C6" s="100">
        <v>138305</v>
      </c>
      <c r="D6" s="64">
        <v>1.1266837786052566</v>
      </c>
      <c r="E6" s="65">
        <v>17521</v>
      </c>
      <c r="F6" s="100">
        <v>212089</v>
      </c>
      <c r="G6" s="100">
        <v>195427</v>
      </c>
      <c r="H6" s="64">
        <v>1.0852594574956378</v>
      </c>
      <c r="I6" s="65">
        <v>16662</v>
      </c>
      <c r="J6" s="64">
        <v>0.73471985817274821</v>
      </c>
      <c r="K6" s="64">
        <v>0.70770671401597529</v>
      </c>
      <c r="L6" s="78">
        <v>2.7013144156772917E-2</v>
      </c>
    </row>
    <row r="7" spans="1:46" s="46" customFormat="1" x14ac:dyDescent="0.4">
      <c r="A7" s="55" t="s">
        <v>85</v>
      </c>
      <c r="B7" s="148">
        <v>75549</v>
      </c>
      <c r="C7" s="100">
        <v>68462</v>
      </c>
      <c r="D7" s="64">
        <v>1.1035172796587889</v>
      </c>
      <c r="E7" s="65">
        <v>7087</v>
      </c>
      <c r="F7" s="100">
        <v>98754</v>
      </c>
      <c r="G7" s="100">
        <v>94428</v>
      </c>
      <c r="H7" s="64">
        <v>1.0458126826788665</v>
      </c>
      <c r="I7" s="147">
        <v>4326</v>
      </c>
      <c r="J7" s="64">
        <v>0.76502217631690872</v>
      </c>
      <c r="K7" s="64">
        <v>0.72501800313466347</v>
      </c>
      <c r="L7" s="78">
        <v>4.0004173182245251E-2</v>
      </c>
    </row>
    <row r="8" spans="1:46" x14ac:dyDescent="0.4">
      <c r="A8" s="89" t="s">
        <v>92</v>
      </c>
      <c r="B8" s="149">
        <v>62189</v>
      </c>
      <c r="C8" s="106">
        <v>56290</v>
      </c>
      <c r="D8" s="76">
        <v>1.1047965890922011</v>
      </c>
      <c r="E8" s="81">
        <v>5899</v>
      </c>
      <c r="F8" s="106">
        <v>79070</v>
      </c>
      <c r="G8" s="106">
        <v>78149</v>
      </c>
      <c r="H8" s="76">
        <v>1.011785179592829</v>
      </c>
      <c r="I8" s="81">
        <v>921</v>
      </c>
      <c r="J8" s="76">
        <v>0.78650562792462375</v>
      </c>
      <c r="K8" s="76">
        <v>0.72029072668876126</v>
      </c>
      <c r="L8" s="75">
        <v>6.6214901235862489E-2</v>
      </c>
    </row>
    <row r="9" spans="1:46" x14ac:dyDescent="0.4">
      <c r="A9" s="26" t="s">
        <v>83</v>
      </c>
      <c r="B9" s="139">
        <v>37081</v>
      </c>
      <c r="C9" s="105">
        <v>30791</v>
      </c>
      <c r="D9" s="70">
        <v>1.2042804715663669</v>
      </c>
      <c r="E9" s="80">
        <v>6290</v>
      </c>
      <c r="F9" s="105">
        <v>46430</v>
      </c>
      <c r="G9" s="105">
        <v>41093</v>
      </c>
      <c r="H9" s="70">
        <v>1.1298761346214683</v>
      </c>
      <c r="I9" s="80">
        <v>5337</v>
      </c>
      <c r="J9" s="70">
        <v>0.79864311867327165</v>
      </c>
      <c r="K9" s="70">
        <v>0.74930036745917794</v>
      </c>
      <c r="L9" s="69">
        <v>4.9342751214093705E-2</v>
      </c>
    </row>
    <row r="10" spans="1:46" x14ac:dyDescent="0.4">
      <c r="A10" s="27" t="s">
        <v>84</v>
      </c>
      <c r="B10" s="139">
        <v>3831</v>
      </c>
      <c r="C10" s="105">
        <v>2554</v>
      </c>
      <c r="D10" s="72">
        <v>1.5</v>
      </c>
      <c r="E10" s="79">
        <v>1277</v>
      </c>
      <c r="F10" s="105">
        <v>4500</v>
      </c>
      <c r="G10" s="105">
        <v>3176</v>
      </c>
      <c r="H10" s="72">
        <v>1.4168765743073048</v>
      </c>
      <c r="I10" s="79">
        <v>1324</v>
      </c>
      <c r="J10" s="72">
        <v>0.85133333333333339</v>
      </c>
      <c r="K10" s="72">
        <v>0.80415617128463479</v>
      </c>
      <c r="L10" s="77">
        <v>4.7177162048698595E-2</v>
      </c>
    </row>
    <row r="11" spans="1:46" x14ac:dyDescent="0.4">
      <c r="A11" s="27" t="s">
        <v>215</v>
      </c>
      <c r="B11" s="139">
        <v>6455</v>
      </c>
      <c r="C11" s="105">
        <v>4028</v>
      </c>
      <c r="D11" s="72">
        <v>1.6025322740814301</v>
      </c>
      <c r="E11" s="79">
        <v>2427</v>
      </c>
      <c r="F11" s="105">
        <v>8154</v>
      </c>
      <c r="G11" s="105">
        <v>5248</v>
      </c>
      <c r="H11" s="72">
        <v>1.553734756097561</v>
      </c>
      <c r="I11" s="79">
        <v>2906</v>
      </c>
      <c r="J11" s="72">
        <v>0.79163600686779489</v>
      </c>
      <c r="K11" s="72">
        <v>0.76753048780487809</v>
      </c>
      <c r="L11" s="77">
        <v>2.4105519062916803E-2</v>
      </c>
    </row>
    <row r="12" spans="1:46" x14ac:dyDescent="0.4">
      <c r="A12" s="27" t="s">
        <v>81</v>
      </c>
      <c r="B12" s="139">
        <v>5332</v>
      </c>
      <c r="C12" s="105">
        <v>5726</v>
      </c>
      <c r="D12" s="72">
        <v>0.93119105833042259</v>
      </c>
      <c r="E12" s="79">
        <v>-394</v>
      </c>
      <c r="F12" s="105">
        <v>6385</v>
      </c>
      <c r="G12" s="105">
        <v>7366</v>
      </c>
      <c r="H12" s="72">
        <v>0.86682052674450172</v>
      </c>
      <c r="I12" s="79">
        <v>-981</v>
      </c>
      <c r="J12" s="72">
        <v>0.83508222396241194</v>
      </c>
      <c r="K12" s="72">
        <v>0.77735541677979902</v>
      </c>
      <c r="L12" s="77">
        <v>5.7726807182612916E-2</v>
      </c>
    </row>
    <row r="13" spans="1:46" x14ac:dyDescent="0.4">
      <c r="A13" s="27" t="s">
        <v>82</v>
      </c>
      <c r="B13" s="139">
        <v>7265</v>
      </c>
      <c r="C13" s="105">
        <v>5382</v>
      </c>
      <c r="D13" s="72">
        <v>1.3498699368264586</v>
      </c>
      <c r="E13" s="79">
        <v>1883</v>
      </c>
      <c r="F13" s="105">
        <v>11133</v>
      </c>
      <c r="G13" s="105">
        <v>8736</v>
      </c>
      <c r="H13" s="72">
        <v>1.2743818681318682</v>
      </c>
      <c r="I13" s="79">
        <v>2397</v>
      </c>
      <c r="J13" s="72">
        <v>0.65256444803736635</v>
      </c>
      <c r="K13" s="72">
        <v>0.6160714285714286</v>
      </c>
      <c r="L13" s="77">
        <v>3.6493019465937748E-2</v>
      </c>
    </row>
    <row r="14" spans="1:46" x14ac:dyDescent="0.4">
      <c r="A14" s="27" t="s">
        <v>206</v>
      </c>
      <c r="B14" s="139">
        <v>0</v>
      </c>
      <c r="C14" s="105">
        <v>2136</v>
      </c>
      <c r="D14" s="72">
        <v>0</v>
      </c>
      <c r="E14" s="79">
        <v>-2136</v>
      </c>
      <c r="F14" s="105">
        <v>0</v>
      </c>
      <c r="G14" s="105">
        <v>3204</v>
      </c>
      <c r="H14" s="72">
        <v>0</v>
      </c>
      <c r="I14" s="79">
        <v>-3204</v>
      </c>
      <c r="J14" s="72" t="e">
        <v>#DIV/0!</v>
      </c>
      <c r="K14" s="72">
        <v>0.66666666666666663</v>
      </c>
      <c r="L14" s="77" t="e">
        <v>#DIV/0!</v>
      </c>
    </row>
    <row r="15" spans="1:46" x14ac:dyDescent="0.4">
      <c r="A15" s="29" t="s">
        <v>205</v>
      </c>
      <c r="B15" s="139">
        <v>0</v>
      </c>
      <c r="C15" s="105">
        <v>889</v>
      </c>
      <c r="D15" s="24">
        <v>0</v>
      </c>
      <c r="E15" s="37">
        <v>-889</v>
      </c>
      <c r="F15" s="105">
        <v>0</v>
      </c>
      <c r="G15" s="105">
        <v>1120</v>
      </c>
      <c r="H15" s="72">
        <v>0</v>
      </c>
      <c r="I15" s="79">
        <v>-1120</v>
      </c>
      <c r="J15" s="72" t="e">
        <v>#DIV/0!</v>
      </c>
      <c r="K15" s="72">
        <v>0.79374999999999996</v>
      </c>
      <c r="L15" s="77" t="e">
        <v>#DIV/0!</v>
      </c>
    </row>
    <row r="16" spans="1:46" s="16" customFormat="1" x14ac:dyDescent="0.4">
      <c r="A16" s="33" t="s">
        <v>149</v>
      </c>
      <c r="B16" s="139">
        <v>2225</v>
      </c>
      <c r="C16" s="105">
        <v>4334</v>
      </c>
      <c r="D16" s="72">
        <v>0.51338255652976461</v>
      </c>
      <c r="E16" s="79">
        <v>-2109</v>
      </c>
      <c r="F16" s="105">
        <v>2468</v>
      </c>
      <c r="G16" s="105">
        <v>6216</v>
      </c>
      <c r="H16" s="24">
        <v>0.39703989703989706</v>
      </c>
      <c r="I16" s="37">
        <v>-3748</v>
      </c>
      <c r="J16" s="24">
        <v>0.90153970826580232</v>
      </c>
      <c r="K16" s="24">
        <v>0.69723294723294726</v>
      </c>
      <c r="L16" s="23">
        <v>0.20430676103285506</v>
      </c>
    </row>
    <row r="17" spans="1:12" s="16" customFormat="1" x14ac:dyDescent="0.4">
      <c r="A17" s="22" t="s">
        <v>177</v>
      </c>
      <c r="B17" s="139">
        <v>0</v>
      </c>
      <c r="C17" s="105">
        <v>450</v>
      </c>
      <c r="D17" s="24">
        <v>0</v>
      </c>
      <c r="E17" s="37">
        <v>-450</v>
      </c>
      <c r="F17" s="105">
        <v>0</v>
      </c>
      <c r="G17" s="105">
        <v>1990</v>
      </c>
      <c r="H17" s="34">
        <v>0</v>
      </c>
      <c r="I17" s="37">
        <v>-1990</v>
      </c>
      <c r="J17" s="24" t="e">
        <v>#DIV/0!</v>
      </c>
      <c r="K17" s="24">
        <v>0.22613065326633167</v>
      </c>
      <c r="L17" s="23" t="e">
        <v>#DIV/0!</v>
      </c>
    </row>
    <row r="18" spans="1:12" x14ac:dyDescent="0.4">
      <c r="A18" s="89" t="s">
        <v>91</v>
      </c>
      <c r="B18" s="149">
        <v>12799</v>
      </c>
      <c r="C18" s="149">
        <v>11727</v>
      </c>
      <c r="D18" s="76">
        <v>1.0914129785964015</v>
      </c>
      <c r="E18" s="81">
        <v>1072</v>
      </c>
      <c r="F18" s="106">
        <v>18805</v>
      </c>
      <c r="G18" s="106">
        <v>15577</v>
      </c>
      <c r="H18" s="76">
        <v>1.2072286062784876</v>
      </c>
      <c r="I18" s="81">
        <v>3228</v>
      </c>
      <c r="J18" s="76">
        <v>0.68061685721882481</v>
      </c>
      <c r="K18" s="76">
        <v>0.75284072671246072</v>
      </c>
      <c r="L18" s="75">
        <v>-7.2223869493635906E-2</v>
      </c>
    </row>
    <row r="19" spans="1:12" x14ac:dyDescent="0.4">
      <c r="A19" s="26" t="s">
        <v>168</v>
      </c>
      <c r="B19" s="139">
        <v>821</v>
      </c>
      <c r="C19" s="105">
        <v>798</v>
      </c>
      <c r="D19" s="70">
        <v>1.0288220551378446</v>
      </c>
      <c r="E19" s="80">
        <v>23</v>
      </c>
      <c r="F19" s="105">
        <v>1345</v>
      </c>
      <c r="G19" s="105">
        <v>1200</v>
      </c>
      <c r="H19" s="70">
        <v>1.1208333333333333</v>
      </c>
      <c r="I19" s="80">
        <v>145</v>
      </c>
      <c r="J19" s="70">
        <v>0.61040892193308549</v>
      </c>
      <c r="K19" s="70">
        <v>0.66500000000000004</v>
      </c>
      <c r="L19" s="69">
        <v>-5.4591078066914545E-2</v>
      </c>
    </row>
    <row r="20" spans="1:12" x14ac:dyDescent="0.4">
      <c r="A20" s="27" t="s">
        <v>215</v>
      </c>
      <c r="B20" s="139">
        <v>755</v>
      </c>
      <c r="C20" s="105">
        <v>866</v>
      </c>
      <c r="D20" s="72">
        <v>0.87182448036951499</v>
      </c>
      <c r="E20" s="79">
        <v>-111</v>
      </c>
      <c r="F20" s="105">
        <v>1345</v>
      </c>
      <c r="G20" s="105">
        <v>1200</v>
      </c>
      <c r="H20" s="72">
        <v>1.1208333333333333</v>
      </c>
      <c r="I20" s="79">
        <v>145</v>
      </c>
      <c r="J20" s="72">
        <v>0.56133828996282531</v>
      </c>
      <c r="K20" s="72">
        <v>0.72166666666666668</v>
      </c>
      <c r="L20" s="77">
        <v>-0.16032837670384137</v>
      </c>
    </row>
    <row r="21" spans="1:12" x14ac:dyDescent="0.4">
      <c r="A21" s="27" t="s">
        <v>167</v>
      </c>
      <c r="B21" s="139">
        <v>721</v>
      </c>
      <c r="C21" s="105">
        <v>555</v>
      </c>
      <c r="D21" s="72">
        <v>1.2990990990990992</v>
      </c>
      <c r="E21" s="79">
        <v>166</v>
      </c>
      <c r="F21" s="105">
        <v>1305</v>
      </c>
      <c r="G21" s="105">
        <v>1165</v>
      </c>
      <c r="H21" s="72">
        <v>1.1201716738197425</v>
      </c>
      <c r="I21" s="79">
        <v>140</v>
      </c>
      <c r="J21" s="72">
        <v>0.55249042145593874</v>
      </c>
      <c r="K21" s="72">
        <v>0.47639484978540775</v>
      </c>
      <c r="L21" s="77">
        <v>7.6095571670530993E-2</v>
      </c>
    </row>
    <row r="22" spans="1:12" x14ac:dyDescent="0.4">
      <c r="A22" s="27" t="s">
        <v>166</v>
      </c>
      <c r="B22" s="139">
        <v>2017</v>
      </c>
      <c r="C22" s="105">
        <v>2014</v>
      </c>
      <c r="D22" s="72">
        <v>1.0014895729890765</v>
      </c>
      <c r="E22" s="79">
        <v>3</v>
      </c>
      <c r="F22" s="105">
        <v>2690</v>
      </c>
      <c r="G22" s="105">
        <v>2400</v>
      </c>
      <c r="H22" s="72">
        <v>1.1208333333333333</v>
      </c>
      <c r="I22" s="79">
        <v>290</v>
      </c>
      <c r="J22" s="72">
        <v>0.74981412639405209</v>
      </c>
      <c r="K22" s="72">
        <v>0.83916666666666662</v>
      </c>
      <c r="L22" s="77">
        <v>-8.9352540272614522E-2</v>
      </c>
    </row>
    <row r="23" spans="1:12" x14ac:dyDescent="0.4">
      <c r="A23" s="27" t="s">
        <v>165</v>
      </c>
      <c r="B23" s="139">
        <v>1031</v>
      </c>
      <c r="C23" s="105">
        <v>980</v>
      </c>
      <c r="D23" s="67">
        <v>1.0520408163265307</v>
      </c>
      <c r="E23" s="85">
        <v>51</v>
      </c>
      <c r="F23" s="105">
        <v>1345</v>
      </c>
      <c r="G23" s="105">
        <v>1200</v>
      </c>
      <c r="H23" s="67">
        <v>1.1208333333333333</v>
      </c>
      <c r="I23" s="85">
        <v>145</v>
      </c>
      <c r="J23" s="67">
        <v>0.76654275092936808</v>
      </c>
      <c r="K23" s="67">
        <v>0.81666666666666665</v>
      </c>
      <c r="L23" s="66">
        <v>-5.0123915737298574E-2</v>
      </c>
    </row>
    <row r="24" spans="1:12" x14ac:dyDescent="0.4">
      <c r="A24" s="33" t="s">
        <v>164</v>
      </c>
      <c r="B24" s="139">
        <v>0</v>
      </c>
      <c r="C24" s="105">
        <v>0</v>
      </c>
      <c r="D24" s="72" t="e">
        <v>#DIV/0!</v>
      </c>
      <c r="E24" s="79">
        <v>0</v>
      </c>
      <c r="F24" s="105">
        <v>0</v>
      </c>
      <c r="G24" s="105">
        <v>0</v>
      </c>
      <c r="H24" s="72" t="e">
        <v>#DIV/0!</v>
      </c>
      <c r="I24" s="79">
        <v>0</v>
      </c>
      <c r="J24" s="72" t="e">
        <v>#DIV/0!</v>
      </c>
      <c r="K24" s="72" t="e">
        <v>#DIV/0!</v>
      </c>
      <c r="L24" s="77" t="e">
        <v>#DIV/0!</v>
      </c>
    </row>
    <row r="25" spans="1:12" x14ac:dyDescent="0.4">
      <c r="A25" s="33" t="s">
        <v>216</v>
      </c>
      <c r="B25" s="139">
        <v>906</v>
      </c>
      <c r="C25" s="105">
        <v>844</v>
      </c>
      <c r="D25" s="72">
        <v>1.0734597156398105</v>
      </c>
      <c r="E25" s="79">
        <v>62</v>
      </c>
      <c r="F25" s="105">
        <v>1345</v>
      </c>
      <c r="G25" s="105">
        <v>1200</v>
      </c>
      <c r="H25" s="72">
        <v>1.1208333333333333</v>
      </c>
      <c r="I25" s="79">
        <v>145</v>
      </c>
      <c r="J25" s="72">
        <v>0.67360594795539031</v>
      </c>
      <c r="K25" s="72">
        <v>0.70333333333333337</v>
      </c>
      <c r="L25" s="77">
        <v>-2.9727385377943061E-2</v>
      </c>
    </row>
    <row r="26" spans="1:12" x14ac:dyDescent="0.4">
      <c r="A26" s="27" t="s">
        <v>211</v>
      </c>
      <c r="B26" s="139">
        <v>864</v>
      </c>
      <c r="C26" s="105">
        <v>0</v>
      </c>
      <c r="D26" s="72" t="e">
        <v>#DIV/0!</v>
      </c>
      <c r="E26" s="79">
        <v>864</v>
      </c>
      <c r="F26" s="105">
        <v>1345</v>
      </c>
      <c r="G26" s="105">
        <v>0</v>
      </c>
      <c r="H26" s="72" t="e">
        <v>#DIV/0!</v>
      </c>
      <c r="I26" s="79">
        <v>1345</v>
      </c>
      <c r="J26" s="72">
        <v>0.64237918215613388</v>
      </c>
      <c r="K26" s="72" t="e">
        <v>#DIV/0!</v>
      </c>
      <c r="L26" s="77" t="e">
        <v>#DIV/0!</v>
      </c>
    </row>
    <row r="27" spans="1:12" x14ac:dyDescent="0.4">
      <c r="A27" s="27" t="s">
        <v>191</v>
      </c>
      <c r="B27" s="139">
        <v>0</v>
      </c>
      <c r="C27" s="105">
        <v>1080</v>
      </c>
      <c r="D27" s="72">
        <v>0</v>
      </c>
      <c r="E27" s="79">
        <v>-1080</v>
      </c>
      <c r="F27" s="105">
        <v>0</v>
      </c>
      <c r="G27" s="105">
        <v>1200</v>
      </c>
      <c r="H27" s="72">
        <v>0</v>
      </c>
      <c r="I27" s="79">
        <v>-1200</v>
      </c>
      <c r="J27" s="72" t="e">
        <v>#DIV/0!</v>
      </c>
      <c r="K27" s="72">
        <v>0.9</v>
      </c>
      <c r="L27" s="77" t="e">
        <v>#DIV/0!</v>
      </c>
    </row>
    <row r="28" spans="1:12" x14ac:dyDescent="0.4">
      <c r="A28" s="27" t="s">
        <v>161</v>
      </c>
      <c r="B28" s="139">
        <v>562</v>
      </c>
      <c r="C28" s="105">
        <v>561</v>
      </c>
      <c r="D28" s="67">
        <v>1.0017825311942958</v>
      </c>
      <c r="E28" s="85">
        <v>1</v>
      </c>
      <c r="F28" s="105">
        <v>750</v>
      </c>
      <c r="G28" s="103">
        <v>767</v>
      </c>
      <c r="H28" s="67">
        <v>0.97783572359843551</v>
      </c>
      <c r="I28" s="85">
        <v>-17</v>
      </c>
      <c r="J28" s="67">
        <v>0.7493333333333333</v>
      </c>
      <c r="K28" s="67">
        <v>0.73142112125162972</v>
      </c>
      <c r="L28" s="66">
        <v>1.7912212081703571E-2</v>
      </c>
    </row>
    <row r="29" spans="1:12" x14ac:dyDescent="0.4">
      <c r="A29" s="33" t="s">
        <v>160</v>
      </c>
      <c r="B29" s="139">
        <v>279</v>
      </c>
      <c r="C29" s="105">
        <v>214</v>
      </c>
      <c r="D29" s="72">
        <v>1.3037383177570094</v>
      </c>
      <c r="E29" s="79">
        <v>65</v>
      </c>
      <c r="F29" s="105">
        <v>595</v>
      </c>
      <c r="G29" s="103">
        <v>450</v>
      </c>
      <c r="H29" s="72">
        <v>1.3222222222222222</v>
      </c>
      <c r="I29" s="79">
        <v>145</v>
      </c>
      <c r="J29" s="72">
        <v>0.46890756302521008</v>
      </c>
      <c r="K29" s="72">
        <v>0.47555555555555556</v>
      </c>
      <c r="L29" s="77">
        <v>-6.6479925303454812E-3</v>
      </c>
    </row>
    <row r="30" spans="1:12" x14ac:dyDescent="0.4">
      <c r="A30" s="27" t="s">
        <v>159</v>
      </c>
      <c r="B30" s="139">
        <v>1206</v>
      </c>
      <c r="C30" s="105">
        <v>1118</v>
      </c>
      <c r="D30" s="72">
        <v>1.0787119856887299</v>
      </c>
      <c r="E30" s="79">
        <v>88</v>
      </c>
      <c r="F30" s="105">
        <v>1345</v>
      </c>
      <c r="G30" s="103">
        <v>1200</v>
      </c>
      <c r="H30" s="72">
        <v>1.1208333333333333</v>
      </c>
      <c r="I30" s="79">
        <v>145</v>
      </c>
      <c r="J30" s="72">
        <v>0.89665427509293683</v>
      </c>
      <c r="K30" s="72">
        <v>0.93166666666666664</v>
      </c>
      <c r="L30" s="77">
        <v>-3.5012391573729817E-2</v>
      </c>
    </row>
    <row r="31" spans="1:12" x14ac:dyDescent="0.4">
      <c r="A31" s="33" t="s">
        <v>158</v>
      </c>
      <c r="B31" s="139">
        <v>856</v>
      </c>
      <c r="C31" s="105">
        <v>780</v>
      </c>
      <c r="D31" s="67">
        <v>1.0974358974358975</v>
      </c>
      <c r="E31" s="85">
        <v>76</v>
      </c>
      <c r="F31" s="105">
        <v>1350</v>
      </c>
      <c r="G31" s="105">
        <v>1195</v>
      </c>
      <c r="H31" s="67">
        <v>1.1297071129707112</v>
      </c>
      <c r="I31" s="85">
        <v>155</v>
      </c>
      <c r="J31" s="67">
        <v>0.63407407407407412</v>
      </c>
      <c r="K31" s="67">
        <v>0.65271966527196656</v>
      </c>
      <c r="L31" s="66">
        <v>-1.8645591197892442E-2</v>
      </c>
    </row>
    <row r="32" spans="1:12" x14ac:dyDescent="0.4">
      <c r="A32" s="33" t="s">
        <v>157</v>
      </c>
      <c r="B32" s="139">
        <v>1230</v>
      </c>
      <c r="C32" s="105">
        <v>1076</v>
      </c>
      <c r="D32" s="67">
        <v>1.1431226765799256</v>
      </c>
      <c r="E32" s="85">
        <v>154</v>
      </c>
      <c r="F32" s="105">
        <v>1350</v>
      </c>
      <c r="G32" s="105">
        <v>1200</v>
      </c>
      <c r="H32" s="67">
        <v>1.125</v>
      </c>
      <c r="I32" s="85">
        <v>150</v>
      </c>
      <c r="J32" s="67">
        <v>0.91111111111111109</v>
      </c>
      <c r="K32" s="67">
        <v>0.89666666666666661</v>
      </c>
      <c r="L32" s="66">
        <v>1.4444444444444482E-2</v>
      </c>
    </row>
    <row r="33" spans="1:12" x14ac:dyDescent="0.4">
      <c r="A33" s="27" t="s">
        <v>156</v>
      </c>
      <c r="B33" s="139">
        <v>0</v>
      </c>
      <c r="C33" s="105">
        <v>0</v>
      </c>
      <c r="D33" s="72" t="e">
        <v>#DIV/0!</v>
      </c>
      <c r="E33" s="79">
        <v>0</v>
      </c>
      <c r="F33" s="105">
        <v>0</v>
      </c>
      <c r="G33" s="105">
        <v>0</v>
      </c>
      <c r="H33" s="72" t="e">
        <v>#DIV/0!</v>
      </c>
      <c r="I33" s="79">
        <v>0</v>
      </c>
      <c r="J33" s="72" t="e">
        <v>#DIV/0!</v>
      </c>
      <c r="K33" s="72" t="e">
        <v>#DIV/0!</v>
      </c>
      <c r="L33" s="77" t="e">
        <v>#DIV/0!</v>
      </c>
    </row>
    <row r="34" spans="1:12" x14ac:dyDescent="0.4">
      <c r="A34" s="29" t="s">
        <v>155</v>
      </c>
      <c r="B34" s="139">
        <v>884</v>
      </c>
      <c r="C34" s="105">
        <v>841</v>
      </c>
      <c r="D34" s="72">
        <v>1.0511296076099881</v>
      </c>
      <c r="E34" s="79">
        <v>43</v>
      </c>
      <c r="F34" s="105">
        <v>1345</v>
      </c>
      <c r="G34" s="105">
        <v>1200</v>
      </c>
      <c r="H34" s="72">
        <v>1.1208333333333333</v>
      </c>
      <c r="I34" s="79">
        <v>145</v>
      </c>
      <c r="J34" s="72">
        <v>0.65724907063197024</v>
      </c>
      <c r="K34" s="72">
        <v>0.70083333333333331</v>
      </c>
      <c r="L34" s="77">
        <v>-4.3584262701363063E-2</v>
      </c>
    </row>
    <row r="35" spans="1:12" x14ac:dyDescent="0.4">
      <c r="A35" s="33" t="s">
        <v>210</v>
      </c>
      <c r="B35" s="139">
        <v>667</v>
      </c>
      <c r="C35" s="105">
        <v>0</v>
      </c>
      <c r="D35" s="72" t="e">
        <v>#DIV/0!</v>
      </c>
      <c r="E35" s="79">
        <v>667</v>
      </c>
      <c r="F35" s="105">
        <v>1350</v>
      </c>
      <c r="G35" s="105">
        <v>0</v>
      </c>
      <c r="H35" s="72" t="e">
        <v>#DIV/0!</v>
      </c>
      <c r="I35" s="79">
        <v>1350</v>
      </c>
      <c r="J35" s="72">
        <v>0.49407407407407405</v>
      </c>
      <c r="K35" s="72" t="e">
        <v>#DIV/0!</v>
      </c>
      <c r="L35" s="77" t="e">
        <v>#DIV/0!</v>
      </c>
    </row>
    <row r="36" spans="1:12" x14ac:dyDescent="0.4">
      <c r="A36" s="89" t="s">
        <v>90</v>
      </c>
      <c r="B36" s="149">
        <v>561</v>
      </c>
      <c r="C36" s="106">
        <v>445</v>
      </c>
      <c r="D36" s="76">
        <v>1.2606741573033708</v>
      </c>
      <c r="E36" s="81">
        <v>116</v>
      </c>
      <c r="F36" s="106">
        <v>879</v>
      </c>
      <c r="G36" s="106">
        <v>702</v>
      </c>
      <c r="H36" s="76">
        <v>1.2521367521367521</v>
      </c>
      <c r="I36" s="81">
        <v>177</v>
      </c>
      <c r="J36" s="76">
        <v>0.63822525597269619</v>
      </c>
      <c r="K36" s="76">
        <v>0.63390313390313391</v>
      </c>
      <c r="L36" s="75">
        <v>4.3221220695622842E-3</v>
      </c>
    </row>
    <row r="37" spans="1:12" x14ac:dyDescent="0.4">
      <c r="A37" s="26" t="s">
        <v>154</v>
      </c>
      <c r="B37" s="139">
        <v>313</v>
      </c>
      <c r="C37" s="105">
        <v>230</v>
      </c>
      <c r="D37" s="70">
        <v>1.3608695652173912</v>
      </c>
      <c r="E37" s="80">
        <v>83</v>
      </c>
      <c r="F37" s="105">
        <v>450</v>
      </c>
      <c r="G37" s="105">
        <v>312</v>
      </c>
      <c r="H37" s="70">
        <v>1.4423076923076923</v>
      </c>
      <c r="I37" s="80">
        <v>138</v>
      </c>
      <c r="J37" s="70">
        <v>0.69555555555555559</v>
      </c>
      <c r="K37" s="70">
        <v>0.73717948717948723</v>
      </c>
      <c r="L37" s="69">
        <v>-4.1623931623931631E-2</v>
      </c>
    </row>
    <row r="38" spans="1:12" x14ac:dyDescent="0.4">
      <c r="A38" s="27" t="s">
        <v>153</v>
      </c>
      <c r="B38" s="139">
        <v>248</v>
      </c>
      <c r="C38" s="105">
        <v>215</v>
      </c>
      <c r="D38" s="72">
        <v>1.1534883720930234</v>
      </c>
      <c r="E38" s="79">
        <v>33</v>
      </c>
      <c r="F38" s="105">
        <v>429</v>
      </c>
      <c r="G38" s="105">
        <v>390</v>
      </c>
      <c r="H38" s="72">
        <v>1.1000000000000001</v>
      </c>
      <c r="I38" s="79">
        <v>39</v>
      </c>
      <c r="J38" s="72">
        <v>0.57808857808857805</v>
      </c>
      <c r="K38" s="72">
        <v>0.55128205128205132</v>
      </c>
      <c r="L38" s="77">
        <v>2.6806526806526731E-2</v>
      </c>
    </row>
    <row r="39" spans="1:12" s="46" customFormat="1" x14ac:dyDescent="0.4">
      <c r="A39" s="55" t="s">
        <v>96</v>
      </c>
      <c r="B39" s="148">
        <v>80277</v>
      </c>
      <c r="C39" s="100">
        <v>69843</v>
      </c>
      <c r="D39" s="64">
        <v>1.1493922082384778</v>
      </c>
      <c r="E39" s="147">
        <v>10434</v>
      </c>
      <c r="F39" s="148">
        <v>113335</v>
      </c>
      <c r="G39" s="100">
        <v>100999</v>
      </c>
      <c r="H39" s="64">
        <v>1.122139823166566</v>
      </c>
      <c r="I39" s="147">
        <v>12336</v>
      </c>
      <c r="J39" s="64">
        <v>0.70831605417567389</v>
      </c>
      <c r="K39" s="64">
        <v>0.69152169823463594</v>
      </c>
      <c r="L39" s="78">
        <v>1.6794355941037953E-2</v>
      </c>
    </row>
    <row r="40" spans="1:12" x14ac:dyDescent="0.4">
      <c r="A40" s="27" t="s">
        <v>83</v>
      </c>
      <c r="B40" s="146">
        <v>30558</v>
      </c>
      <c r="C40" s="104">
        <v>26136</v>
      </c>
      <c r="D40" s="86">
        <v>1.1691919191919191</v>
      </c>
      <c r="E40" s="85">
        <v>4422</v>
      </c>
      <c r="F40" s="145">
        <v>40167</v>
      </c>
      <c r="G40" s="145">
        <v>35703</v>
      </c>
      <c r="H40" s="67">
        <v>1.1250315099571464</v>
      </c>
      <c r="I40" s="79">
        <v>4464</v>
      </c>
      <c r="J40" s="72">
        <v>0.76077376951228626</v>
      </c>
      <c r="K40" s="72">
        <v>0.73203932442651876</v>
      </c>
      <c r="L40" s="77">
        <v>2.8734445085767502E-2</v>
      </c>
    </row>
    <row r="41" spans="1:12" x14ac:dyDescent="0.4">
      <c r="A41" s="27" t="s">
        <v>176</v>
      </c>
      <c r="B41" s="135">
        <v>1148</v>
      </c>
      <c r="C41" s="101">
        <v>643</v>
      </c>
      <c r="D41" s="70">
        <v>1.7853810264385692</v>
      </c>
      <c r="E41" s="85">
        <v>505</v>
      </c>
      <c r="F41" s="135">
        <v>1929</v>
      </c>
      <c r="G41" s="135">
        <v>1088</v>
      </c>
      <c r="H41" s="67">
        <v>1.7729779411764706</v>
      </c>
      <c r="I41" s="79">
        <v>841</v>
      </c>
      <c r="J41" s="72">
        <v>0.59512700881285641</v>
      </c>
      <c r="K41" s="72">
        <v>0.59099264705882348</v>
      </c>
      <c r="L41" s="77">
        <v>4.1343617540329225E-3</v>
      </c>
    </row>
    <row r="42" spans="1:12" x14ac:dyDescent="0.4">
      <c r="A42" s="27" t="s">
        <v>151</v>
      </c>
      <c r="B42" s="135">
        <v>3214</v>
      </c>
      <c r="C42" s="101">
        <v>3818</v>
      </c>
      <c r="D42" s="70">
        <v>0.8418019905709796</v>
      </c>
      <c r="E42" s="85">
        <v>-604</v>
      </c>
      <c r="F42" s="135">
        <v>4716</v>
      </c>
      <c r="G42" s="135">
        <v>4192</v>
      </c>
      <c r="H42" s="67">
        <v>1.125</v>
      </c>
      <c r="I42" s="79">
        <v>524</v>
      </c>
      <c r="J42" s="72">
        <v>0.68150975402883796</v>
      </c>
      <c r="K42" s="72">
        <v>0.91078244274809161</v>
      </c>
      <c r="L42" s="77">
        <v>-0.22927268871925366</v>
      </c>
    </row>
    <row r="43" spans="1:12" x14ac:dyDescent="0.4">
      <c r="A43" s="33" t="s">
        <v>215</v>
      </c>
      <c r="B43" s="135">
        <v>8231</v>
      </c>
      <c r="C43" s="101">
        <v>7051</v>
      </c>
      <c r="D43" s="70">
        <v>1.1673521486313998</v>
      </c>
      <c r="E43" s="85">
        <v>1180</v>
      </c>
      <c r="F43" s="137">
        <v>13914</v>
      </c>
      <c r="G43" s="137">
        <v>12112</v>
      </c>
      <c r="H43" s="67">
        <v>1.1487780713342139</v>
      </c>
      <c r="I43" s="79">
        <v>1802</v>
      </c>
      <c r="J43" s="72">
        <v>0.59156245508121319</v>
      </c>
      <c r="K43" s="72">
        <v>0.58214993394980186</v>
      </c>
      <c r="L43" s="77">
        <v>9.4125211314113333E-3</v>
      </c>
    </row>
    <row r="44" spans="1:12" x14ac:dyDescent="0.4">
      <c r="A44" s="33" t="s">
        <v>149</v>
      </c>
      <c r="B44" s="137">
        <v>4880</v>
      </c>
      <c r="C44" s="136">
        <v>3161</v>
      </c>
      <c r="D44" s="70">
        <v>1.5438152483391332</v>
      </c>
      <c r="E44" s="85">
        <v>1719</v>
      </c>
      <c r="F44" s="144">
        <v>6516</v>
      </c>
      <c r="G44" s="144">
        <v>6640</v>
      </c>
      <c r="H44" s="67">
        <v>0.98132530120481931</v>
      </c>
      <c r="I44" s="79">
        <v>-124</v>
      </c>
      <c r="J44" s="72">
        <v>0.74892572130141188</v>
      </c>
      <c r="K44" s="72">
        <v>0.4760542168674699</v>
      </c>
      <c r="L44" s="77">
        <v>0.27287150443394198</v>
      </c>
    </row>
    <row r="45" spans="1:12" x14ac:dyDescent="0.4">
      <c r="A45" s="27" t="s">
        <v>81</v>
      </c>
      <c r="B45" s="135">
        <v>12801</v>
      </c>
      <c r="C45" s="101">
        <v>10440</v>
      </c>
      <c r="D45" s="70">
        <v>1.2261494252873564</v>
      </c>
      <c r="E45" s="85">
        <v>2361</v>
      </c>
      <c r="F45" s="135">
        <v>18621</v>
      </c>
      <c r="G45" s="135">
        <v>15375</v>
      </c>
      <c r="H45" s="67">
        <v>1.2111219512195122</v>
      </c>
      <c r="I45" s="79">
        <v>3246</v>
      </c>
      <c r="J45" s="72">
        <v>0.68744965361688415</v>
      </c>
      <c r="K45" s="72">
        <v>0.67902439024390249</v>
      </c>
      <c r="L45" s="77">
        <v>8.4252633729816617E-3</v>
      </c>
    </row>
    <row r="46" spans="1:12" x14ac:dyDescent="0.4">
      <c r="A46" s="27" t="s">
        <v>82</v>
      </c>
      <c r="B46" s="137">
        <v>7471</v>
      </c>
      <c r="C46" s="136">
        <v>7082</v>
      </c>
      <c r="D46" s="74">
        <v>1.0549279864445071</v>
      </c>
      <c r="E46" s="85">
        <v>389</v>
      </c>
      <c r="F46" s="135">
        <v>9981</v>
      </c>
      <c r="G46" s="135">
        <v>8865</v>
      </c>
      <c r="H46" s="67">
        <v>1.1258883248730964</v>
      </c>
      <c r="I46" s="79">
        <v>1116</v>
      </c>
      <c r="J46" s="72">
        <v>0.74852219216511373</v>
      </c>
      <c r="K46" s="72">
        <v>0.79887196841511565</v>
      </c>
      <c r="L46" s="77">
        <v>-5.0349776250001921E-2</v>
      </c>
    </row>
    <row r="47" spans="1:12" x14ac:dyDescent="0.4">
      <c r="A47" s="27" t="s">
        <v>80</v>
      </c>
      <c r="B47" s="135">
        <v>2163</v>
      </c>
      <c r="C47" s="101">
        <v>1850</v>
      </c>
      <c r="D47" s="72">
        <v>1.1691891891891892</v>
      </c>
      <c r="E47" s="85">
        <v>313</v>
      </c>
      <c r="F47" s="139">
        <v>2511</v>
      </c>
      <c r="G47" s="139">
        <v>2232</v>
      </c>
      <c r="H47" s="67">
        <v>1.125</v>
      </c>
      <c r="I47" s="79">
        <v>279</v>
      </c>
      <c r="J47" s="72">
        <v>0.86140979689366781</v>
      </c>
      <c r="K47" s="72">
        <v>0.82885304659498205</v>
      </c>
      <c r="L47" s="77">
        <v>3.2556750298685766E-2</v>
      </c>
    </row>
    <row r="48" spans="1:12" x14ac:dyDescent="0.4">
      <c r="A48" s="27" t="s">
        <v>148</v>
      </c>
      <c r="B48" s="137">
        <v>954</v>
      </c>
      <c r="C48" s="136">
        <v>965</v>
      </c>
      <c r="D48" s="70">
        <v>0.98860103626943008</v>
      </c>
      <c r="E48" s="85">
        <v>-11</v>
      </c>
      <c r="F48" s="137">
        <v>1328</v>
      </c>
      <c r="G48" s="135">
        <v>1328</v>
      </c>
      <c r="H48" s="67">
        <v>1</v>
      </c>
      <c r="I48" s="79">
        <v>0</v>
      </c>
      <c r="J48" s="72">
        <v>0.71837349397590367</v>
      </c>
      <c r="K48" s="72">
        <v>0.72665662650602414</v>
      </c>
      <c r="L48" s="77">
        <v>-8.2831325301204739E-3</v>
      </c>
    </row>
    <row r="49" spans="1:12" x14ac:dyDescent="0.4">
      <c r="A49" s="27" t="s">
        <v>79</v>
      </c>
      <c r="B49" s="135">
        <v>2242</v>
      </c>
      <c r="C49" s="101">
        <v>2029</v>
      </c>
      <c r="D49" s="70">
        <v>1.1049778215869888</v>
      </c>
      <c r="E49" s="85">
        <v>213</v>
      </c>
      <c r="F49" s="135">
        <v>2511</v>
      </c>
      <c r="G49" s="135">
        <v>2232</v>
      </c>
      <c r="H49" s="67">
        <v>1.125</v>
      </c>
      <c r="I49" s="79">
        <v>279</v>
      </c>
      <c r="J49" s="72">
        <v>0.89287136598964556</v>
      </c>
      <c r="K49" s="72">
        <v>0.90905017921146958</v>
      </c>
      <c r="L49" s="77">
        <v>-1.6178813221824018E-2</v>
      </c>
    </row>
    <row r="50" spans="1:12" x14ac:dyDescent="0.4">
      <c r="A50" s="33" t="s">
        <v>78</v>
      </c>
      <c r="B50" s="137">
        <v>1160</v>
      </c>
      <c r="C50" s="136">
        <v>1215</v>
      </c>
      <c r="D50" s="70">
        <v>0.95473251028806583</v>
      </c>
      <c r="E50" s="85">
        <v>-55</v>
      </c>
      <c r="F50" s="135">
        <v>2511</v>
      </c>
      <c r="G50" s="135">
        <v>2232</v>
      </c>
      <c r="H50" s="67">
        <v>1.125</v>
      </c>
      <c r="I50" s="79">
        <v>279</v>
      </c>
      <c r="J50" s="72">
        <v>0.46196734368777381</v>
      </c>
      <c r="K50" s="67">
        <v>0.54435483870967738</v>
      </c>
      <c r="L50" s="66">
        <v>-8.2387495021903567E-2</v>
      </c>
    </row>
    <row r="51" spans="1:12" x14ac:dyDescent="0.4">
      <c r="A51" s="27" t="s">
        <v>95</v>
      </c>
      <c r="B51" s="135">
        <v>0</v>
      </c>
      <c r="C51" s="101">
        <v>544</v>
      </c>
      <c r="D51" s="70">
        <v>0</v>
      </c>
      <c r="E51" s="79">
        <v>-544</v>
      </c>
      <c r="F51" s="139">
        <v>0</v>
      </c>
      <c r="G51" s="139">
        <v>1328</v>
      </c>
      <c r="H51" s="67">
        <v>0</v>
      </c>
      <c r="I51" s="79">
        <v>-1328</v>
      </c>
      <c r="J51" s="72" t="e">
        <v>#DIV/0!</v>
      </c>
      <c r="K51" s="72">
        <v>0.40963855421686746</v>
      </c>
      <c r="L51" s="77" t="e">
        <v>#DIV/0!</v>
      </c>
    </row>
    <row r="52" spans="1:12" x14ac:dyDescent="0.4">
      <c r="A52" s="27" t="s">
        <v>94</v>
      </c>
      <c r="B52" s="137">
        <v>1412</v>
      </c>
      <c r="C52" s="136">
        <v>1418</v>
      </c>
      <c r="D52" s="70">
        <v>0.99576868829337095</v>
      </c>
      <c r="E52" s="79">
        <v>-6</v>
      </c>
      <c r="F52" s="137">
        <v>2510</v>
      </c>
      <c r="G52" s="137">
        <v>2232</v>
      </c>
      <c r="H52" s="72">
        <v>1.1245519713261649</v>
      </c>
      <c r="I52" s="79">
        <v>278</v>
      </c>
      <c r="J52" s="72">
        <v>0.56254980079681272</v>
      </c>
      <c r="K52" s="72">
        <v>0.63530465949820791</v>
      </c>
      <c r="L52" s="77">
        <v>-7.2754858701395198E-2</v>
      </c>
    </row>
    <row r="53" spans="1:12" x14ac:dyDescent="0.4">
      <c r="A53" s="27" t="s">
        <v>75</v>
      </c>
      <c r="B53" s="135">
        <v>2201</v>
      </c>
      <c r="C53" s="101">
        <v>1942</v>
      </c>
      <c r="D53" s="70">
        <v>1.1333676622039135</v>
      </c>
      <c r="E53" s="79">
        <v>259</v>
      </c>
      <c r="F53" s="135">
        <v>3402</v>
      </c>
      <c r="G53" s="135">
        <v>3104</v>
      </c>
      <c r="H53" s="72">
        <v>1.0960051546391754</v>
      </c>
      <c r="I53" s="79">
        <v>298</v>
      </c>
      <c r="J53" s="72">
        <v>0.64697236919459145</v>
      </c>
      <c r="K53" s="72">
        <v>0.62564432989690721</v>
      </c>
      <c r="L53" s="77">
        <v>2.1328039297684231E-2</v>
      </c>
    </row>
    <row r="54" spans="1:12" x14ac:dyDescent="0.4">
      <c r="A54" s="27" t="s">
        <v>77</v>
      </c>
      <c r="B54" s="137">
        <v>941</v>
      </c>
      <c r="C54" s="136">
        <v>751</v>
      </c>
      <c r="D54" s="70">
        <v>1.2529960053262317</v>
      </c>
      <c r="E54" s="79">
        <v>190</v>
      </c>
      <c r="F54" s="135">
        <v>1224</v>
      </c>
      <c r="G54" s="135">
        <v>1008</v>
      </c>
      <c r="H54" s="72">
        <v>1.2142857142857142</v>
      </c>
      <c r="I54" s="79">
        <v>216</v>
      </c>
      <c r="J54" s="72">
        <v>0.76879084967320266</v>
      </c>
      <c r="K54" s="72">
        <v>0.74503968253968256</v>
      </c>
      <c r="L54" s="77">
        <v>2.3751167133520101E-2</v>
      </c>
    </row>
    <row r="55" spans="1:12" x14ac:dyDescent="0.4">
      <c r="A55" s="27" t="s">
        <v>76</v>
      </c>
      <c r="B55" s="135">
        <v>901</v>
      </c>
      <c r="C55" s="101">
        <v>798</v>
      </c>
      <c r="D55" s="70">
        <v>1.1290726817042607</v>
      </c>
      <c r="E55" s="79">
        <v>103</v>
      </c>
      <c r="F55" s="137">
        <v>1494</v>
      </c>
      <c r="G55" s="137">
        <v>1328</v>
      </c>
      <c r="H55" s="72">
        <v>1.125</v>
      </c>
      <c r="I55" s="79">
        <v>166</v>
      </c>
      <c r="J55" s="72">
        <v>0.60307898259705484</v>
      </c>
      <c r="K55" s="72">
        <v>0.60090361445783136</v>
      </c>
      <c r="L55" s="77">
        <v>2.1753681392234769E-3</v>
      </c>
    </row>
    <row r="56" spans="1:12" x14ac:dyDescent="0.4">
      <c r="A56" s="27" t="s">
        <v>146</v>
      </c>
      <c r="B56" s="137">
        <v>0</v>
      </c>
      <c r="C56" s="136">
        <v>0</v>
      </c>
      <c r="D56" s="70" t="e">
        <v>#DIV/0!</v>
      </c>
      <c r="E56" s="79">
        <v>0</v>
      </c>
      <c r="F56" s="135">
        <v>0</v>
      </c>
      <c r="G56" s="135">
        <v>0</v>
      </c>
      <c r="H56" s="72" t="e">
        <v>#DIV/0!</v>
      </c>
      <c r="I56" s="79">
        <v>0</v>
      </c>
      <c r="J56" s="72" t="e">
        <v>#DIV/0!</v>
      </c>
      <c r="K56" s="72" t="e">
        <v>#DIV/0!</v>
      </c>
      <c r="L56" s="77" t="e">
        <v>#DIV/0!</v>
      </c>
    </row>
    <row r="57" spans="1:12" x14ac:dyDescent="0.4">
      <c r="A57" s="27" t="s">
        <v>145</v>
      </c>
      <c r="B57" s="135">
        <v>0</v>
      </c>
      <c r="C57" s="101">
        <v>0</v>
      </c>
      <c r="D57" s="70" t="e">
        <v>#DIV/0!</v>
      </c>
      <c r="E57" s="79">
        <v>0</v>
      </c>
      <c r="F57" s="135">
        <v>0</v>
      </c>
      <c r="G57" s="135">
        <v>0</v>
      </c>
      <c r="H57" s="72" t="e">
        <v>#DIV/0!</v>
      </c>
      <c r="I57" s="79">
        <v>0</v>
      </c>
      <c r="J57" s="72" t="e">
        <v>#DIV/0!</v>
      </c>
      <c r="K57" s="72" t="e">
        <v>#DIV/0!</v>
      </c>
      <c r="L57" s="77" t="e">
        <v>#DIV/0!</v>
      </c>
    </row>
    <row r="58" spans="1:12" x14ac:dyDescent="0.4">
      <c r="A58" s="27" t="s">
        <v>144</v>
      </c>
      <c r="B58" s="135">
        <v>0</v>
      </c>
      <c r="C58" s="101">
        <v>0</v>
      </c>
      <c r="D58" s="70" t="e">
        <v>#DIV/0!</v>
      </c>
      <c r="E58" s="79">
        <v>0</v>
      </c>
      <c r="F58" s="139">
        <v>0</v>
      </c>
      <c r="G58" s="139">
        <v>0</v>
      </c>
      <c r="H58" s="72" t="e">
        <v>#DIV/0!</v>
      </c>
      <c r="I58" s="79">
        <v>0</v>
      </c>
      <c r="J58" s="72" t="e">
        <v>#DIV/0!</v>
      </c>
      <c r="K58" s="72" t="e">
        <v>#DIV/0!</v>
      </c>
      <c r="L58" s="77" t="e">
        <v>#DIV/0!</v>
      </c>
    </row>
    <row r="59" spans="1:12" x14ac:dyDescent="0.4">
      <c r="A59" s="27" t="s">
        <v>143</v>
      </c>
      <c r="B59" s="135">
        <v>0</v>
      </c>
      <c r="C59" s="101">
        <v>0</v>
      </c>
      <c r="D59" s="70" t="e">
        <v>#DIV/0!</v>
      </c>
      <c r="E59" s="79">
        <v>0</v>
      </c>
      <c r="F59" s="135">
        <v>0</v>
      </c>
      <c r="G59" s="135">
        <v>0</v>
      </c>
      <c r="H59" s="70" t="e">
        <v>#DIV/0!</v>
      </c>
      <c r="I59" s="79">
        <v>0</v>
      </c>
      <c r="J59" s="72" t="e">
        <v>#DIV/0!</v>
      </c>
      <c r="K59" s="72" t="e">
        <v>#DIV/0!</v>
      </c>
      <c r="L59" s="77" t="e">
        <v>#DIV/0!</v>
      </c>
    </row>
    <row r="60" spans="1:12" x14ac:dyDescent="0.4">
      <c r="A60" s="22" t="s">
        <v>142</v>
      </c>
      <c r="B60" s="211">
        <v>0</v>
      </c>
      <c r="C60" s="212">
        <v>0</v>
      </c>
      <c r="D60" s="151" t="e">
        <v>#DIV/0!</v>
      </c>
      <c r="E60" s="84">
        <v>0</v>
      </c>
      <c r="F60" s="211">
        <v>0</v>
      </c>
      <c r="G60" s="211">
        <v>0</v>
      </c>
      <c r="H60" s="83" t="e">
        <v>#DIV/0!</v>
      </c>
      <c r="I60" s="84">
        <v>0</v>
      </c>
      <c r="J60" s="83" t="e">
        <v>#DIV/0!</v>
      </c>
      <c r="K60" s="83" t="e">
        <v>#DIV/0!</v>
      </c>
      <c r="L60" s="82" t="e">
        <v>#DIV/0!</v>
      </c>
    </row>
    <row r="61" spans="1:12" x14ac:dyDescent="0.4">
      <c r="A61" s="55" t="s">
        <v>93</v>
      </c>
      <c r="B61" s="134"/>
      <c r="C61" s="134"/>
      <c r="D61" s="132"/>
      <c r="E61" s="133"/>
      <c r="F61" s="134"/>
      <c r="G61" s="134"/>
      <c r="H61" s="132"/>
      <c r="I61" s="133"/>
      <c r="J61" s="132"/>
      <c r="K61" s="132"/>
      <c r="L61" s="131"/>
    </row>
    <row r="62" spans="1:12" x14ac:dyDescent="0.4">
      <c r="A62" s="99" t="s">
        <v>209</v>
      </c>
      <c r="B62" s="176"/>
      <c r="C62" s="175"/>
      <c r="D62" s="130"/>
      <c r="E62" s="129"/>
      <c r="F62" s="176"/>
      <c r="G62" s="175"/>
      <c r="H62" s="130"/>
      <c r="I62" s="129"/>
      <c r="J62" s="128"/>
      <c r="K62" s="128"/>
      <c r="L62" s="127"/>
    </row>
    <row r="63" spans="1:12" x14ac:dyDescent="0.4">
      <c r="A63" s="22" t="s">
        <v>208</v>
      </c>
      <c r="B63" s="174"/>
      <c r="C63" s="173"/>
      <c r="D63" s="126"/>
      <c r="E63" s="125"/>
      <c r="F63" s="174"/>
      <c r="G63" s="173"/>
      <c r="H63" s="126"/>
      <c r="I63" s="125"/>
      <c r="J63" s="124"/>
      <c r="K63" s="124"/>
      <c r="L63" s="123"/>
    </row>
    <row r="64" spans="1:12" x14ac:dyDescent="0.4">
      <c r="C64" s="19"/>
      <c r="E64" s="50"/>
      <c r="G64" s="19"/>
      <c r="I64" s="50"/>
      <c r="K64" s="19"/>
    </row>
    <row r="65" spans="3:11" x14ac:dyDescent="0.4">
      <c r="C65" s="19"/>
      <c r="E65" s="50"/>
      <c r="G65" s="19"/>
      <c r="I65" s="50"/>
      <c r="K65" s="19"/>
    </row>
    <row r="66" spans="3:11" x14ac:dyDescent="0.4">
      <c r="C66" s="19"/>
      <c r="E66" s="50"/>
      <c r="G66" s="19"/>
      <c r="I66" s="50"/>
      <c r="K66" s="19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9'!A1" display="'h19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2008年2月下旬航空旅客輸送実績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61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.75" style="19" customWidth="1"/>
    <col min="2" max="3" width="11.25" style="50" customWidth="1"/>
    <col min="4" max="5" width="11.25" style="19" customWidth="1"/>
    <col min="6" max="7" width="11.25" style="50" customWidth="1"/>
    <col min="8" max="9" width="11.25" style="19" customWidth="1"/>
    <col min="10" max="11" width="11.25" style="50" customWidth="1"/>
    <col min="12" max="12" width="11.25" style="19" customWidth="1"/>
    <col min="13" max="13" width="9" style="19" bestFit="1" customWidth="1"/>
    <col min="14" max="14" width="6.5" style="19" bestFit="1" customWidth="1"/>
    <col min="15" max="16384" width="15.75" style="19"/>
  </cols>
  <sheetData>
    <row r="1" spans="1:46" s="1" customFormat="1" ht="17.25" customHeight="1" x14ac:dyDescent="0.4">
      <c r="A1" s="266" t="str">
        <f>'h19'!A1</f>
        <v>平成19年度</v>
      </c>
      <c r="B1" s="267"/>
      <c r="C1" s="267"/>
      <c r="D1" s="267"/>
      <c r="E1" s="268" t="str">
        <f ca="1">RIGHT(CELL("filename",$A$1),LEN(CELL("filename",$A$1))-FIND("]",CELL("filename",$A$1)))</f>
        <v>３月(月間)</v>
      </c>
      <c r="F1" s="269" t="s">
        <v>70</v>
      </c>
      <c r="G1" s="270"/>
      <c r="H1" s="270"/>
      <c r="I1" s="271"/>
      <c r="J1" s="270"/>
      <c r="K1" s="270"/>
      <c r="L1" s="271"/>
      <c r="M1" s="258"/>
      <c r="N1" s="258"/>
      <c r="O1" s="258"/>
      <c r="P1" s="258"/>
      <c r="Q1" s="258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</row>
    <row r="2" spans="1:46" x14ac:dyDescent="0.4">
      <c r="A2" s="240"/>
      <c r="B2" s="260" t="s">
        <v>89</v>
      </c>
      <c r="C2" s="261"/>
      <c r="D2" s="261"/>
      <c r="E2" s="262"/>
      <c r="F2" s="260" t="s">
        <v>175</v>
      </c>
      <c r="G2" s="261"/>
      <c r="H2" s="261"/>
      <c r="I2" s="262"/>
      <c r="J2" s="260" t="s">
        <v>174</v>
      </c>
      <c r="K2" s="261"/>
      <c r="L2" s="262"/>
    </row>
    <row r="3" spans="1:46" x14ac:dyDescent="0.4">
      <c r="A3" s="232"/>
      <c r="B3" s="235"/>
      <c r="C3" s="236"/>
      <c r="D3" s="236"/>
      <c r="E3" s="237"/>
      <c r="F3" s="235"/>
      <c r="G3" s="236"/>
      <c r="H3" s="236"/>
      <c r="I3" s="237"/>
      <c r="J3" s="235"/>
      <c r="K3" s="236"/>
      <c r="L3" s="237"/>
    </row>
    <row r="4" spans="1:46" x14ac:dyDescent="0.4">
      <c r="A4" s="232"/>
      <c r="B4" s="233" t="s">
        <v>137</v>
      </c>
      <c r="C4" s="233" t="s">
        <v>251</v>
      </c>
      <c r="D4" s="232" t="s">
        <v>88</v>
      </c>
      <c r="E4" s="232"/>
      <c r="F4" s="238" t="str">
        <f>+B4</f>
        <v>(08'3/1～31)</v>
      </c>
      <c r="G4" s="238" t="str">
        <f>+C4</f>
        <v>(07'3/1～31)</v>
      </c>
      <c r="H4" s="232" t="s">
        <v>88</v>
      </c>
      <c r="I4" s="232"/>
      <c r="J4" s="238" t="str">
        <f>+B4</f>
        <v>(08'3/1～31)</v>
      </c>
      <c r="K4" s="238" t="str">
        <f>+C4</f>
        <v>(07'3/1～31)</v>
      </c>
      <c r="L4" s="239" t="s">
        <v>86</v>
      </c>
    </row>
    <row r="5" spans="1:46" s="53" customFormat="1" x14ac:dyDescent="0.4">
      <c r="A5" s="232"/>
      <c r="B5" s="234"/>
      <c r="C5" s="234"/>
      <c r="D5" s="108" t="s">
        <v>87</v>
      </c>
      <c r="E5" s="108" t="s">
        <v>86</v>
      </c>
      <c r="F5" s="238"/>
      <c r="G5" s="238"/>
      <c r="H5" s="108" t="s">
        <v>87</v>
      </c>
      <c r="I5" s="108" t="s">
        <v>86</v>
      </c>
      <c r="J5" s="238"/>
      <c r="K5" s="238"/>
      <c r="L5" s="240"/>
    </row>
    <row r="6" spans="1:46" s="46" customFormat="1" x14ac:dyDescent="0.4">
      <c r="A6" s="55" t="s">
        <v>97</v>
      </c>
      <c r="B6" s="100">
        <f>+B7+B40+B57</f>
        <v>600022</v>
      </c>
      <c r="C6" s="100">
        <f>+C7+C40+C57</f>
        <v>603701</v>
      </c>
      <c r="D6" s="64">
        <f t="shared" ref="D6:D37" si="0">+B6/C6</f>
        <v>0.99390592362775609</v>
      </c>
      <c r="E6" s="65">
        <f t="shared" ref="E6:E37" si="1">+B6-C6</f>
        <v>-3679</v>
      </c>
      <c r="F6" s="100">
        <f>+F7+F40+F57</f>
        <v>784794</v>
      </c>
      <c r="G6" s="100">
        <f>+G7+G40+G57</f>
        <v>783088</v>
      </c>
      <c r="H6" s="64">
        <f t="shared" ref="H6:H37" si="2">+F6/G6</f>
        <v>1.0021785546451996</v>
      </c>
      <c r="I6" s="65">
        <f t="shared" ref="I6:I37" si="3">+F6-G6</f>
        <v>1706</v>
      </c>
      <c r="J6" s="64">
        <f t="shared" ref="J6:J37" si="4">+B6/F6</f>
        <v>0.76455987176252627</v>
      </c>
      <c r="K6" s="64">
        <f t="shared" ref="K6:K37" si="5">+C6/G6</f>
        <v>0.77092357436201298</v>
      </c>
      <c r="L6" s="78">
        <f t="shared" ref="L6:L37" si="6">+J6-K6</f>
        <v>-6.3637025994867091E-3</v>
      </c>
    </row>
    <row r="7" spans="1:46" s="46" customFormat="1" x14ac:dyDescent="0.4">
      <c r="A7" s="55" t="s">
        <v>85</v>
      </c>
      <c r="B7" s="100">
        <f>+B8+B19+B37</f>
        <v>280562</v>
      </c>
      <c r="C7" s="100">
        <f>+C8+C19+C37</f>
        <v>290954</v>
      </c>
      <c r="D7" s="64">
        <f t="shared" si="0"/>
        <v>0.96428301380974313</v>
      </c>
      <c r="E7" s="65">
        <f t="shared" si="1"/>
        <v>-10392</v>
      </c>
      <c r="F7" s="100">
        <f>+F8+F19+F37</f>
        <v>364975</v>
      </c>
      <c r="G7" s="100">
        <f>+G8+G19+G37</f>
        <v>370321</v>
      </c>
      <c r="H7" s="64">
        <f t="shared" si="2"/>
        <v>0.98556387566462611</v>
      </c>
      <c r="I7" s="65">
        <f t="shared" si="3"/>
        <v>-5346</v>
      </c>
      <c r="J7" s="64">
        <f t="shared" si="4"/>
        <v>0.76871566545653813</v>
      </c>
      <c r="K7" s="64">
        <f t="shared" si="5"/>
        <v>0.78568053121481096</v>
      </c>
      <c r="L7" s="78">
        <f t="shared" si="6"/>
        <v>-1.6964865758272829E-2</v>
      </c>
    </row>
    <row r="8" spans="1:46" x14ac:dyDescent="0.4">
      <c r="A8" s="89" t="s">
        <v>92</v>
      </c>
      <c r="B8" s="106">
        <f>SUM(B9:B18)</f>
        <v>231388</v>
      </c>
      <c r="C8" s="106">
        <f>SUM(C9:C18)</f>
        <v>241428</v>
      </c>
      <c r="D8" s="76">
        <f t="shared" si="0"/>
        <v>0.95841410275527283</v>
      </c>
      <c r="E8" s="62">
        <f t="shared" si="1"/>
        <v>-10040</v>
      </c>
      <c r="F8" s="106">
        <f>SUM(F9:F18)</f>
        <v>297091</v>
      </c>
      <c r="G8" s="106">
        <f>SUM(G9:G18)</f>
        <v>307402</v>
      </c>
      <c r="H8" s="76">
        <f t="shared" si="2"/>
        <v>0.96645760274819292</v>
      </c>
      <c r="I8" s="62">
        <f t="shared" si="3"/>
        <v>-10311</v>
      </c>
      <c r="J8" s="76">
        <f t="shared" si="4"/>
        <v>0.77884553890895381</v>
      </c>
      <c r="K8" s="76">
        <f t="shared" si="5"/>
        <v>0.78538200792447677</v>
      </c>
      <c r="L8" s="75">
        <f t="shared" si="6"/>
        <v>-6.536469015522961E-3</v>
      </c>
    </row>
    <row r="9" spans="1:46" x14ac:dyDescent="0.4">
      <c r="A9" s="26" t="s">
        <v>83</v>
      </c>
      <c r="B9" s="163">
        <v>135031</v>
      </c>
      <c r="C9" s="163">
        <v>130474</v>
      </c>
      <c r="D9" s="70">
        <f t="shared" si="0"/>
        <v>1.0349264987660376</v>
      </c>
      <c r="E9" s="71">
        <f t="shared" si="1"/>
        <v>4557</v>
      </c>
      <c r="F9" s="163">
        <v>168111</v>
      </c>
      <c r="G9" s="163">
        <v>161726</v>
      </c>
      <c r="H9" s="70">
        <f t="shared" si="2"/>
        <v>1.0394803556632823</v>
      </c>
      <c r="I9" s="71">
        <f t="shared" si="3"/>
        <v>6385</v>
      </c>
      <c r="J9" s="70">
        <f t="shared" si="4"/>
        <v>0.80322524998364175</v>
      </c>
      <c r="K9" s="70">
        <f t="shared" si="5"/>
        <v>0.80675958101974943</v>
      </c>
      <c r="L9" s="69">
        <f t="shared" si="6"/>
        <v>-3.5343310361076741E-3</v>
      </c>
    </row>
    <row r="10" spans="1:46" x14ac:dyDescent="0.4">
      <c r="A10" s="27" t="s">
        <v>84</v>
      </c>
      <c r="B10" s="155">
        <v>12650</v>
      </c>
      <c r="C10" s="155">
        <v>10947</v>
      </c>
      <c r="D10" s="72">
        <f t="shared" si="0"/>
        <v>1.1555677354526355</v>
      </c>
      <c r="E10" s="59">
        <f t="shared" si="1"/>
        <v>1703</v>
      </c>
      <c r="F10" s="155">
        <v>15500</v>
      </c>
      <c r="G10" s="155">
        <v>12307</v>
      </c>
      <c r="H10" s="72">
        <f t="shared" si="2"/>
        <v>1.2594458438287153</v>
      </c>
      <c r="I10" s="59">
        <f t="shared" si="3"/>
        <v>3193</v>
      </c>
      <c r="J10" s="72">
        <f t="shared" si="4"/>
        <v>0.81612903225806455</v>
      </c>
      <c r="K10" s="72">
        <f t="shared" si="5"/>
        <v>0.8894937840253514</v>
      </c>
      <c r="L10" s="77">
        <f t="shared" si="6"/>
        <v>-7.3364751767286851E-2</v>
      </c>
    </row>
    <row r="11" spans="1:46" x14ac:dyDescent="0.4">
      <c r="A11" s="27" t="s">
        <v>215</v>
      </c>
      <c r="B11" s="155">
        <v>24158</v>
      </c>
      <c r="C11" s="155">
        <v>16112</v>
      </c>
      <c r="D11" s="72">
        <f t="shared" si="0"/>
        <v>1.4993793445878849</v>
      </c>
      <c r="E11" s="59">
        <f t="shared" si="1"/>
        <v>8046</v>
      </c>
      <c r="F11" s="155">
        <v>31682</v>
      </c>
      <c r="G11" s="155">
        <v>20068</v>
      </c>
      <c r="H11" s="72">
        <f t="shared" si="2"/>
        <v>1.5787323101455053</v>
      </c>
      <c r="I11" s="59">
        <f t="shared" si="3"/>
        <v>11614</v>
      </c>
      <c r="J11" s="72">
        <f t="shared" si="4"/>
        <v>0.76251499274035728</v>
      </c>
      <c r="K11" s="72">
        <f t="shared" si="5"/>
        <v>0.80287024117998806</v>
      </c>
      <c r="L11" s="77">
        <f t="shared" si="6"/>
        <v>-4.0355248439630786E-2</v>
      </c>
    </row>
    <row r="12" spans="1:46" x14ac:dyDescent="0.4">
      <c r="A12" s="27" t="s">
        <v>81</v>
      </c>
      <c r="B12" s="155">
        <v>20934</v>
      </c>
      <c r="C12" s="155">
        <v>22610</v>
      </c>
      <c r="D12" s="72">
        <f t="shared" si="0"/>
        <v>0.92587350729765594</v>
      </c>
      <c r="E12" s="59">
        <f t="shared" si="1"/>
        <v>-1676</v>
      </c>
      <c r="F12" s="155">
        <v>29312</v>
      </c>
      <c r="G12" s="155">
        <v>27454</v>
      </c>
      <c r="H12" s="72">
        <f t="shared" si="2"/>
        <v>1.067676841261747</v>
      </c>
      <c r="I12" s="59">
        <f t="shared" si="3"/>
        <v>1858</v>
      </c>
      <c r="J12" s="72">
        <f t="shared" si="4"/>
        <v>0.71417849344978168</v>
      </c>
      <c r="K12" s="72">
        <f t="shared" si="5"/>
        <v>0.82355940846506881</v>
      </c>
      <c r="L12" s="77">
        <f t="shared" si="6"/>
        <v>-0.10938091501528713</v>
      </c>
    </row>
    <row r="13" spans="1:46" x14ac:dyDescent="0.4">
      <c r="A13" s="27" t="s">
        <v>82</v>
      </c>
      <c r="B13" s="155">
        <v>29794</v>
      </c>
      <c r="C13" s="155">
        <v>27525</v>
      </c>
      <c r="D13" s="72">
        <f t="shared" si="0"/>
        <v>1.0824341507720254</v>
      </c>
      <c r="E13" s="59">
        <f t="shared" si="1"/>
        <v>2269</v>
      </c>
      <c r="F13" s="155">
        <v>41911</v>
      </c>
      <c r="G13" s="155">
        <v>33852</v>
      </c>
      <c r="H13" s="72">
        <f t="shared" si="2"/>
        <v>1.238065697743117</v>
      </c>
      <c r="I13" s="59">
        <f t="shared" si="3"/>
        <v>8059</v>
      </c>
      <c r="J13" s="72">
        <f t="shared" si="4"/>
        <v>0.71088735654124213</v>
      </c>
      <c r="K13" s="72">
        <f t="shared" si="5"/>
        <v>0.8130981921304502</v>
      </c>
      <c r="L13" s="77">
        <f t="shared" si="6"/>
        <v>-0.10221083558920807</v>
      </c>
    </row>
    <row r="14" spans="1:46" x14ac:dyDescent="0.4">
      <c r="A14" s="27" t="s">
        <v>206</v>
      </c>
      <c r="B14" s="155">
        <v>0</v>
      </c>
      <c r="C14" s="154">
        <v>10027</v>
      </c>
      <c r="D14" s="72">
        <f t="shared" si="0"/>
        <v>0</v>
      </c>
      <c r="E14" s="59">
        <f t="shared" si="1"/>
        <v>-10027</v>
      </c>
      <c r="F14" s="155">
        <v>0</v>
      </c>
      <c r="G14" s="155">
        <v>13147</v>
      </c>
      <c r="H14" s="72">
        <f t="shared" si="2"/>
        <v>0</v>
      </c>
      <c r="I14" s="59">
        <f t="shared" si="3"/>
        <v>-13147</v>
      </c>
      <c r="J14" s="72" t="e">
        <f t="shared" si="4"/>
        <v>#DIV/0!</v>
      </c>
      <c r="K14" s="72">
        <f t="shared" si="5"/>
        <v>0.76268350193960599</v>
      </c>
      <c r="L14" s="77" t="e">
        <f t="shared" si="6"/>
        <v>#DIV/0!</v>
      </c>
    </row>
    <row r="15" spans="1:46" x14ac:dyDescent="0.4">
      <c r="A15" s="29" t="s">
        <v>205</v>
      </c>
      <c r="B15" s="155">
        <v>0</v>
      </c>
      <c r="C15" s="154">
        <v>3079</v>
      </c>
      <c r="D15" s="24">
        <f t="shared" si="0"/>
        <v>0</v>
      </c>
      <c r="E15" s="25">
        <f t="shared" si="1"/>
        <v>-3079</v>
      </c>
      <c r="F15" s="154">
        <v>0</v>
      </c>
      <c r="G15" s="154">
        <v>4650</v>
      </c>
      <c r="H15" s="72">
        <f t="shared" si="2"/>
        <v>0</v>
      </c>
      <c r="I15" s="59">
        <f t="shared" si="3"/>
        <v>-4650</v>
      </c>
      <c r="J15" s="72" t="e">
        <f t="shared" si="4"/>
        <v>#DIV/0!</v>
      </c>
      <c r="K15" s="72">
        <f t="shared" si="5"/>
        <v>0.66215053763440856</v>
      </c>
      <c r="L15" s="77" t="e">
        <f t="shared" si="6"/>
        <v>#DIV/0!</v>
      </c>
    </row>
    <row r="16" spans="1:46" s="16" customFormat="1" x14ac:dyDescent="0.4">
      <c r="A16" s="33" t="s">
        <v>149</v>
      </c>
      <c r="B16" s="154">
        <v>7114</v>
      </c>
      <c r="C16" s="154">
        <v>16603</v>
      </c>
      <c r="D16" s="24">
        <f t="shared" si="0"/>
        <v>0.4284767813045835</v>
      </c>
      <c r="E16" s="25">
        <f t="shared" si="1"/>
        <v>-9489</v>
      </c>
      <c r="F16" s="154">
        <v>8091</v>
      </c>
      <c r="G16" s="154">
        <v>23707</v>
      </c>
      <c r="H16" s="24">
        <f t="shared" si="2"/>
        <v>0.3412916016366474</v>
      </c>
      <c r="I16" s="37">
        <f t="shared" si="3"/>
        <v>-15616</v>
      </c>
      <c r="J16" s="24">
        <f t="shared" si="4"/>
        <v>0.8792485477691262</v>
      </c>
      <c r="K16" s="24">
        <f t="shared" si="5"/>
        <v>0.70034167123634372</v>
      </c>
      <c r="L16" s="23">
        <f t="shared" si="6"/>
        <v>0.17890687653278248</v>
      </c>
    </row>
    <row r="17" spans="1:12" s="16" customFormat="1" x14ac:dyDescent="0.4">
      <c r="A17" s="33" t="s">
        <v>177</v>
      </c>
      <c r="B17" s="164">
        <v>0</v>
      </c>
      <c r="C17" s="164">
        <v>2752</v>
      </c>
      <c r="D17" s="48">
        <f t="shared" si="0"/>
        <v>0</v>
      </c>
      <c r="E17" s="51">
        <f t="shared" si="1"/>
        <v>-2752</v>
      </c>
      <c r="F17" s="164">
        <v>0</v>
      </c>
      <c r="G17" s="164">
        <v>8091</v>
      </c>
      <c r="H17" s="48">
        <f t="shared" si="2"/>
        <v>0</v>
      </c>
      <c r="I17" s="51">
        <f t="shared" si="3"/>
        <v>-8091</v>
      </c>
      <c r="J17" s="48" t="e">
        <f t="shared" si="4"/>
        <v>#DIV/0!</v>
      </c>
      <c r="K17" s="48">
        <f t="shared" si="5"/>
        <v>0.34013100976393523</v>
      </c>
      <c r="L17" s="107" t="e">
        <f t="shared" si="6"/>
        <v>#DIV/0!</v>
      </c>
    </row>
    <row r="18" spans="1:12" x14ac:dyDescent="0.4">
      <c r="A18" s="22" t="s">
        <v>250</v>
      </c>
      <c r="B18" s="152">
        <v>1707</v>
      </c>
      <c r="C18" s="152">
        <v>1299</v>
      </c>
      <c r="D18" s="83">
        <f t="shared" si="0"/>
        <v>1.3140877598152425</v>
      </c>
      <c r="E18" s="56">
        <f t="shared" si="1"/>
        <v>408</v>
      </c>
      <c r="F18" s="152">
        <v>2484</v>
      </c>
      <c r="G18" s="152">
        <v>2400</v>
      </c>
      <c r="H18" s="20">
        <f t="shared" si="2"/>
        <v>1.0349999999999999</v>
      </c>
      <c r="I18" s="56">
        <f t="shared" si="3"/>
        <v>84</v>
      </c>
      <c r="J18" s="83">
        <f t="shared" si="4"/>
        <v>0.6871980676328503</v>
      </c>
      <c r="K18" s="83">
        <f t="shared" si="5"/>
        <v>0.54125000000000001</v>
      </c>
      <c r="L18" s="82">
        <f t="shared" si="6"/>
        <v>0.14594806763285029</v>
      </c>
    </row>
    <row r="19" spans="1:12" x14ac:dyDescent="0.4">
      <c r="A19" s="89" t="s">
        <v>91</v>
      </c>
      <c r="B19" s="106">
        <f>SUM(B20:B36)</f>
        <v>47075</v>
      </c>
      <c r="C19" s="106">
        <f>SUM(C20:C36)</f>
        <v>47626</v>
      </c>
      <c r="D19" s="76">
        <f t="shared" si="0"/>
        <v>0.98843068911938858</v>
      </c>
      <c r="E19" s="62">
        <f t="shared" si="1"/>
        <v>-551</v>
      </c>
      <c r="F19" s="106">
        <f>SUM(F20:F36)</f>
        <v>64790</v>
      </c>
      <c r="G19" s="106">
        <f>SUM(G20:G36)</f>
        <v>60150</v>
      </c>
      <c r="H19" s="76">
        <f t="shared" si="2"/>
        <v>1.0771404821280133</v>
      </c>
      <c r="I19" s="62">
        <f t="shared" si="3"/>
        <v>4640</v>
      </c>
      <c r="J19" s="76">
        <f t="shared" si="4"/>
        <v>0.72657817564438953</v>
      </c>
      <c r="K19" s="76">
        <f t="shared" si="5"/>
        <v>0.7917871986699917</v>
      </c>
      <c r="L19" s="75">
        <f t="shared" si="6"/>
        <v>-6.5209023025602164E-2</v>
      </c>
    </row>
    <row r="20" spans="1:12" x14ac:dyDescent="0.4">
      <c r="A20" s="26" t="s">
        <v>168</v>
      </c>
      <c r="B20" s="163">
        <v>3307</v>
      </c>
      <c r="C20" s="158">
        <v>3004</v>
      </c>
      <c r="D20" s="70">
        <f t="shared" si="0"/>
        <v>1.1008655126498004</v>
      </c>
      <c r="E20" s="71">
        <f t="shared" si="1"/>
        <v>303</v>
      </c>
      <c r="F20" s="163">
        <v>4800</v>
      </c>
      <c r="G20" s="158">
        <v>4650</v>
      </c>
      <c r="H20" s="70">
        <f t="shared" si="2"/>
        <v>1.032258064516129</v>
      </c>
      <c r="I20" s="71">
        <f t="shared" si="3"/>
        <v>150</v>
      </c>
      <c r="J20" s="70">
        <f t="shared" si="4"/>
        <v>0.68895833333333334</v>
      </c>
      <c r="K20" s="70">
        <f t="shared" si="5"/>
        <v>0.64602150537634406</v>
      </c>
      <c r="L20" s="69">
        <f t="shared" si="6"/>
        <v>4.2936827956989276E-2</v>
      </c>
    </row>
    <row r="21" spans="1:12" x14ac:dyDescent="0.4">
      <c r="A21" s="27" t="s">
        <v>215</v>
      </c>
      <c r="B21" s="155">
        <v>2503</v>
      </c>
      <c r="C21" s="154">
        <v>3376</v>
      </c>
      <c r="D21" s="72">
        <f t="shared" si="0"/>
        <v>0.74140995260663511</v>
      </c>
      <c r="E21" s="59">
        <f t="shared" si="1"/>
        <v>-873</v>
      </c>
      <c r="F21" s="155">
        <v>4495</v>
      </c>
      <c r="G21" s="154">
        <v>4650</v>
      </c>
      <c r="H21" s="72">
        <f t="shared" si="2"/>
        <v>0.96666666666666667</v>
      </c>
      <c r="I21" s="59">
        <f t="shared" si="3"/>
        <v>-155</v>
      </c>
      <c r="J21" s="72">
        <f t="shared" si="4"/>
        <v>0.55684093437152393</v>
      </c>
      <c r="K21" s="72">
        <f t="shared" si="5"/>
        <v>0.72602150537634413</v>
      </c>
      <c r="L21" s="77">
        <f t="shared" si="6"/>
        <v>-0.1691805710048202</v>
      </c>
    </row>
    <row r="22" spans="1:12" x14ac:dyDescent="0.4">
      <c r="A22" s="27" t="s">
        <v>167</v>
      </c>
      <c r="B22" s="155">
        <v>3100</v>
      </c>
      <c r="C22" s="154">
        <v>2617</v>
      </c>
      <c r="D22" s="72">
        <f t="shared" si="0"/>
        <v>1.1845624761176921</v>
      </c>
      <c r="E22" s="59">
        <f t="shared" si="1"/>
        <v>483</v>
      </c>
      <c r="F22" s="155">
        <v>4510</v>
      </c>
      <c r="G22" s="154">
        <v>4520</v>
      </c>
      <c r="H22" s="72">
        <f t="shared" si="2"/>
        <v>0.99778761061946908</v>
      </c>
      <c r="I22" s="59">
        <f t="shared" si="3"/>
        <v>-10</v>
      </c>
      <c r="J22" s="72">
        <f t="shared" si="4"/>
        <v>0.68736141906873616</v>
      </c>
      <c r="K22" s="72">
        <f t="shared" si="5"/>
        <v>0.57898230088495573</v>
      </c>
      <c r="L22" s="77">
        <f t="shared" si="6"/>
        <v>0.10837911818378043</v>
      </c>
    </row>
    <row r="23" spans="1:12" x14ac:dyDescent="0.4">
      <c r="A23" s="27" t="s">
        <v>166</v>
      </c>
      <c r="B23" s="155">
        <v>7875</v>
      </c>
      <c r="C23" s="154">
        <v>8410</v>
      </c>
      <c r="D23" s="72">
        <f t="shared" si="0"/>
        <v>0.9363852556480381</v>
      </c>
      <c r="E23" s="59">
        <f t="shared" si="1"/>
        <v>-535</v>
      </c>
      <c r="F23" s="155">
        <v>9150</v>
      </c>
      <c r="G23" s="154">
        <v>9295</v>
      </c>
      <c r="H23" s="72">
        <f t="shared" si="2"/>
        <v>0.98440021516944598</v>
      </c>
      <c r="I23" s="59">
        <f t="shared" si="3"/>
        <v>-145</v>
      </c>
      <c r="J23" s="72">
        <f t="shared" si="4"/>
        <v>0.86065573770491799</v>
      </c>
      <c r="K23" s="72">
        <f t="shared" si="5"/>
        <v>0.9047875201721356</v>
      </c>
      <c r="L23" s="77">
        <f t="shared" si="6"/>
        <v>-4.4131782467217606E-2</v>
      </c>
    </row>
    <row r="24" spans="1:12" x14ac:dyDescent="0.4">
      <c r="A24" s="27" t="s">
        <v>165</v>
      </c>
      <c r="B24" s="157">
        <v>3319</v>
      </c>
      <c r="C24" s="156">
        <v>3983</v>
      </c>
      <c r="D24" s="67">
        <f t="shared" si="0"/>
        <v>0.83329148882751691</v>
      </c>
      <c r="E24" s="58">
        <f t="shared" si="1"/>
        <v>-664</v>
      </c>
      <c r="F24" s="157">
        <v>4650</v>
      </c>
      <c r="G24" s="156">
        <v>4500</v>
      </c>
      <c r="H24" s="67">
        <f t="shared" si="2"/>
        <v>1.0333333333333334</v>
      </c>
      <c r="I24" s="58">
        <f t="shared" si="3"/>
        <v>150</v>
      </c>
      <c r="J24" s="67">
        <f t="shared" si="4"/>
        <v>0.71376344086021504</v>
      </c>
      <c r="K24" s="67">
        <f t="shared" si="5"/>
        <v>0.88511111111111107</v>
      </c>
      <c r="L24" s="66">
        <f t="shared" si="6"/>
        <v>-0.17134767025089603</v>
      </c>
    </row>
    <row r="25" spans="1:12" x14ac:dyDescent="0.4">
      <c r="A25" s="33" t="s">
        <v>164</v>
      </c>
      <c r="B25" s="155">
        <v>0</v>
      </c>
      <c r="C25" s="154">
        <v>0</v>
      </c>
      <c r="D25" s="72" t="e">
        <f t="shared" si="0"/>
        <v>#DIV/0!</v>
      </c>
      <c r="E25" s="59">
        <f t="shared" si="1"/>
        <v>0</v>
      </c>
      <c r="F25" s="155">
        <v>0</v>
      </c>
      <c r="G25" s="154">
        <v>0</v>
      </c>
      <c r="H25" s="72" t="e">
        <f t="shared" si="2"/>
        <v>#DIV/0!</v>
      </c>
      <c r="I25" s="59">
        <f t="shared" si="3"/>
        <v>0</v>
      </c>
      <c r="J25" s="72" t="e">
        <f t="shared" si="4"/>
        <v>#DIV/0!</v>
      </c>
      <c r="K25" s="72" t="e">
        <f t="shared" si="5"/>
        <v>#DIV/0!</v>
      </c>
      <c r="L25" s="77" t="e">
        <f t="shared" si="6"/>
        <v>#DIV/0!</v>
      </c>
    </row>
    <row r="26" spans="1:12" x14ac:dyDescent="0.4">
      <c r="A26" s="33" t="s">
        <v>216</v>
      </c>
      <c r="B26" s="155">
        <v>3644</v>
      </c>
      <c r="C26" s="154">
        <v>3651</v>
      </c>
      <c r="D26" s="72">
        <f t="shared" si="0"/>
        <v>0.99808271706381813</v>
      </c>
      <c r="E26" s="59">
        <f t="shared" si="1"/>
        <v>-7</v>
      </c>
      <c r="F26" s="155">
        <v>4650</v>
      </c>
      <c r="G26" s="154">
        <v>4645</v>
      </c>
      <c r="H26" s="72">
        <f t="shared" si="2"/>
        <v>1.0010764262648009</v>
      </c>
      <c r="I26" s="59">
        <f t="shared" si="3"/>
        <v>5</v>
      </c>
      <c r="J26" s="72">
        <f t="shared" si="4"/>
        <v>0.78365591397849466</v>
      </c>
      <c r="K26" s="72">
        <f t="shared" si="5"/>
        <v>0.78600645855758877</v>
      </c>
      <c r="L26" s="77">
        <f t="shared" si="6"/>
        <v>-2.350544579094116E-3</v>
      </c>
    </row>
    <row r="27" spans="1:12" x14ac:dyDescent="0.4">
      <c r="A27" s="27" t="s">
        <v>211</v>
      </c>
      <c r="B27" s="155">
        <v>3046</v>
      </c>
      <c r="C27" s="154">
        <v>0</v>
      </c>
      <c r="D27" s="72" t="e">
        <f t="shared" si="0"/>
        <v>#DIV/0!</v>
      </c>
      <c r="E27" s="59">
        <f t="shared" si="1"/>
        <v>3046</v>
      </c>
      <c r="F27" s="155">
        <v>4650</v>
      </c>
      <c r="G27" s="154">
        <v>0</v>
      </c>
      <c r="H27" s="72" t="e">
        <f t="shared" si="2"/>
        <v>#DIV/0!</v>
      </c>
      <c r="I27" s="59">
        <f t="shared" si="3"/>
        <v>4650</v>
      </c>
      <c r="J27" s="72">
        <f t="shared" si="4"/>
        <v>0.65505376344086019</v>
      </c>
      <c r="K27" s="72" t="e">
        <f t="shared" si="5"/>
        <v>#DIV/0!</v>
      </c>
      <c r="L27" s="77" t="e">
        <f t="shared" si="6"/>
        <v>#DIV/0!</v>
      </c>
    </row>
    <row r="28" spans="1:12" x14ac:dyDescent="0.4">
      <c r="A28" s="27" t="s">
        <v>191</v>
      </c>
      <c r="B28" s="155">
        <v>0</v>
      </c>
      <c r="C28" s="154">
        <v>4174</v>
      </c>
      <c r="D28" s="72">
        <f t="shared" si="0"/>
        <v>0</v>
      </c>
      <c r="E28" s="59">
        <f t="shared" si="1"/>
        <v>-4174</v>
      </c>
      <c r="F28" s="155">
        <v>0</v>
      </c>
      <c r="G28" s="154">
        <v>4650</v>
      </c>
      <c r="H28" s="72">
        <f t="shared" si="2"/>
        <v>0</v>
      </c>
      <c r="I28" s="59">
        <f t="shared" si="3"/>
        <v>-4650</v>
      </c>
      <c r="J28" s="72" t="e">
        <f t="shared" si="4"/>
        <v>#DIV/0!</v>
      </c>
      <c r="K28" s="72">
        <f t="shared" si="5"/>
        <v>0.89763440860215049</v>
      </c>
      <c r="L28" s="77" t="e">
        <f t="shared" si="6"/>
        <v>#DIV/0!</v>
      </c>
    </row>
    <row r="29" spans="1:12" x14ac:dyDescent="0.4">
      <c r="A29" s="27" t="s">
        <v>161</v>
      </c>
      <c r="B29" s="157">
        <v>1900</v>
      </c>
      <c r="C29" s="156">
        <v>2142</v>
      </c>
      <c r="D29" s="67">
        <f t="shared" si="0"/>
        <v>0.88702147525676933</v>
      </c>
      <c r="E29" s="58">
        <f t="shared" si="1"/>
        <v>-242</v>
      </c>
      <c r="F29" s="157">
        <v>2545</v>
      </c>
      <c r="G29" s="156">
        <v>2550</v>
      </c>
      <c r="H29" s="67">
        <f t="shared" si="2"/>
        <v>0.99803921568627452</v>
      </c>
      <c r="I29" s="58">
        <f t="shared" si="3"/>
        <v>-5</v>
      </c>
      <c r="J29" s="67">
        <f t="shared" si="4"/>
        <v>0.74656188605108054</v>
      </c>
      <c r="K29" s="67">
        <f t="shared" si="5"/>
        <v>0.84</v>
      </c>
      <c r="L29" s="66">
        <f t="shared" si="6"/>
        <v>-9.3438113948919432E-2</v>
      </c>
    </row>
    <row r="30" spans="1:12" x14ac:dyDescent="0.4">
      <c r="A30" s="33" t="s">
        <v>160</v>
      </c>
      <c r="B30" s="155">
        <v>1296</v>
      </c>
      <c r="C30" s="154">
        <v>1255</v>
      </c>
      <c r="D30" s="72">
        <f t="shared" si="0"/>
        <v>1.0326693227091635</v>
      </c>
      <c r="E30" s="59">
        <f t="shared" si="1"/>
        <v>41</v>
      </c>
      <c r="F30" s="155">
        <v>2100</v>
      </c>
      <c r="G30" s="154">
        <v>2100</v>
      </c>
      <c r="H30" s="72">
        <f t="shared" si="2"/>
        <v>1</v>
      </c>
      <c r="I30" s="59">
        <f t="shared" si="3"/>
        <v>0</v>
      </c>
      <c r="J30" s="72">
        <f t="shared" si="4"/>
        <v>0.6171428571428571</v>
      </c>
      <c r="K30" s="72">
        <f t="shared" si="5"/>
        <v>0.59761904761904761</v>
      </c>
      <c r="L30" s="77">
        <f t="shared" si="6"/>
        <v>1.9523809523809499E-2</v>
      </c>
    </row>
    <row r="31" spans="1:12" x14ac:dyDescent="0.4">
      <c r="A31" s="27" t="s">
        <v>159</v>
      </c>
      <c r="B31" s="155">
        <v>3613</v>
      </c>
      <c r="C31" s="154">
        <v>4104</v>
      </c>
      <c r="D31" s="72">
        <f t="shared" si="0"/>
        <v>0.88036062378167645</v>
      </c>
      <c r="E31" s="59">
        <f t="shared" si="1"/>
        <v>-491</v>
      </c>
      <c r="F31" s="155">
        <v>4645</v>
      </c>
      <c r="G31" s="154">
        <v>4645</v>
      </c>
      <c r="H31" s="72">
        <f t="shared" si="2"/>
        <v>1</v>
      </c>
      <c r="I31" s="59">
        <f t="shared" si="3"/>
        <v>0</v>
      </c>
      <c r="J31" s="72">
        <f t="shared" si="4"/>
        <v>0.77782561894510227</v>
      </c>
      <c r="K31" s="72">
        <f t="shared" si="5"/>
        <v>0.8835306781485468</v>
      </c>
      <c r="L31" s="77">
        <f t="shared" si="6"/>
        <v>-0.10570505920344453</v>
      </c>
    </row>
    <row r="32" spans="1:12" x14ac:dyDescent="0.4">
      <c r="A32" s="33" t="s">
        <v>158</v>
      </c>
      <c r="B32" s="157">
        <v>3080</v>
      </c>
      <c r="C32" s="156">
        <v>2975</v>
      </c>
      <c r="D32" s="67">
        <f t="shared" si="0"/>
        <v>1.0352941176470589</v>
      </c>
      <c r="E32" s="58">
        <f t="shared" si="1"/>
        <v>105</v>
      </c>
      <c r="F32" s="157">
        <v>4650</v>
      </c>
      <c r="G32" s="156">
        <v>4645</v>
      </c>
      <c r="H32" s="67">
        <f t="shared" si="2"/>
        <v>1.0010764262648009</v>
      </c>
      <c r="I32" s="58">
        <f t="shared" si="3"/>
        <v>5</v>
      </c>
      <c r="J32" s="67">
        <f t="shared" si="4"/>
        <v>0.66236559139784945</v>
      </c>
      <c r="K32" s="67">
        <f t="shared" si="5"/>
        <v>0.64047362755651238</v>
      </c>
      <c r="L32" s="66">
        <f t="shared" si="6"/>
        <v>2.189196384133707E-2</v>
      </c>
    </row>
    <row r="33" spans="1:12" x14ac:dyDescent="0.4">
      <c r="A33" s="33" t="s">
        <v>157</v>
      </c>
      <c r="B33" s="157">
        <v>3686</v>
      </c>
      <c r="C33" s="156">
        <v>4192</v>
      </c>
      <c r="D33" s="67">
        <f t="shared" si="0"/>
        <v>0.87929389312977102</v>
      </c>
      <c r="E33" s="58">
        <f t="shared" si="1"/>
        <v>-506</v>
      </c>
      <c r="F33" s="157">
        <v>4650</v>
      </c>
      <c r="G33" s="156">
        <v>4650</v>
      </c>
      <c r="H33" s="67">
        <f t="shared" si="2"/>
        <v>1</v>
      </c>
      <c r="I33" s="58">
        <f t="shared" si="3"/>
        <v>0</v>
      </c>
      <c r="J33" s="67">
        <f t="shared" si="4"/>
        <v>0.79268817204301079</v>
      </c>
      <c r="K33" s="67">
        <f t="shared" si="5"/>
        <v>0.90150537634408601</v>
      </c>
      <c r="L33" s="66">
        <f t="shared" si="6"/>
        <v>-0.10881720430107522</v>
      </c>
    </row>
    <row r="34" spans="1:12" x14ac:dyDescent="0.4">
      <c r="A34" s="27" t="s">
        <v>156</v>
      </c>
      <c r="B34" s="155">
        <v>0</v>
      </c>
      <c r="C34" s="154">
        <v>0</v>
      </c>
      <c r="D34" s="72" t="e">
        <f t="shared" si="0"/>
        <v>#DIV/0!</v>
      </c>
      <c r="E34" s="59">
        <f t="shared" si="1"/>
        <v>0</v>
      </c>
      <c r="F34" s="155">
        <v>0</v>
      </c>
      <c r="G34" s="154">
        <v>0</v>
      </c>
      <c r="H34" s="72" t="e">
        <f t="shared" si="2"/>
        <v>#DIV/0!</v>
      </c>
      <c r="I34" s="59">
        <f t="shared" si="3"/>
        <v>0</v>
      </c>
      <c r="J34" s="72" t="e">
        <f t="shared" si="4"/>
        <v>#DIV/0!</v>
      </c>
      <c r="K34" s="72" t="e">
        <f t="shared" si="5"/>
        <v>#DIV/0!</v>
      </c>
      <c r="L34" s="77" t="e">
        <f t="shared" si="6"/>
        <v>#DIV/0!</v>
      </c>
    </row>
    <row r="35" spans="1:12" x14ac:dyDescent="0.4">
      <c r="A35" s="29" t="s">
        <v>155</v>
      </c>
      <c r="B35" s="177">
        <v>3688</v>
      </c>
      <c r="C35" s="164">
        <v>3743</v>
      </c>
      <c r="D35" s="74">
        <f t="shared" si="0"/>
        <v>0.98530590435479559</v>
      </c>
      <c r="E35" s="59">
        <f t="shared" si="1"/>
        <v>-55</v>
      </c>
      <c r="F35" s="155">
        <v>4650</v>
      </c>
      <c r="G35" s="164">
        <v>4650</v>
      </c>
      <c r="H35" s="72">
        <f t="shared" si="2"/>
        <v>1</v>
      </c>
      <c r="I35" s="59">
        <f t="shared" si="3"/>
        <v>0</v>
      </c>
      <c r="J35" s="72">
        <f t="shared" si="4"/>
        <v>0.79311827956989245</v>
      </c>
      <c r="K35" s="72">
        <f t="shared" si="5"/>
        <v>0.80494623655913977</v>
      </c>
      <c r="L35" s="77">
        <f t="shared" si="6"/>
        <v>-1.1827956989247324E-2</v>
      </c>
    </row>
    <row r="36" spans="1:12" x14ac:dyDescent="0.4">
      <c r="A36" s="33" t="s">
        <v>210</v>
      </c>
      <c r="B36" s="155">
        <v>3018</v>
      </c>
      <c r="C36" s="154">
        <v>0</v>
      </c>
      <c r="D36" s="72" t="e">
        <f t="shared" si="0"/>
        <v>#DIV/0!</v>
      </c>
      <c r="E36" s="59">
        <f t="shared" si="1"/>
        <v>3018</v>
      </c>
      <c r="F36" s="155">
        <v>4645</v>
      </c>
      <c r="G36" s="154">
        <v>0</v>
      </c>
      <c r="H36" s="72" t="e">
        <f t="shared" si="2"/>
        <v>#DIV/0!</v>
      </c>
      <c r="I36" s="59">
        <f t="shared" si="3"/>
        <v>4645</v>
      </c>
      <c r="J36" s="72">
        <f t="shared" si="4"/>
        <v>0.64973089343379975</v>
      </c>
      <c r="K36" s="72" t="e">
        <f t="shared" si="5"/>
        <v>#DIV/0!</v>
      </c>
      <c r="L36" s="77" t="e">
        <f t="shared" si="6"/>
        <v>#DIV/0!</v>
      </c>
    </row>
    <row r="37" spans="1:12" x14ac:dyDescent="0.4">
      <c r="A37" s="89" t="s">
        <v>90</v>
      </c>
      <c r="B37" s="106">
        <f>SUM(B38:B39)</f>
        <v>2099</v>
      </c>
      <c r="C37" s="106">
        <f>SUM(C38:C39)</f>
        <v>1900</v>
      </c>
      <c r="D37" s="76">
        <f t="shared" si="0"/>
        <v>1.1047368421052632</v>
      </c>
      <c r="E37" s="62">
        <f t="shared" si="1"/>
        <v>199</v>
      </c>
      <c r="F37" s="106">
        <f>SUM(F38:F39)</f>
        <v>3094</v>
      </c>
      <c r="G37" s="106">
        <f>SUM(G38:G39)</f>
        <v>2769</v>
      </c>
      <c r="H37" s="76">
        <f t="shared" si="2"/>
        <v>1.1173708920187793</v>
      </c>
      <c r="I37" s="62">
        <f t="shared" si="3"/>
        <v>325</v>
      </c>
      <c r="J37" s="76">
        <f t="shared" si="4"/>
        <v>0.67840982546864903</v>
      </c>
      <c r="K37" s="76">
        <f t="shared" si="5"/>
        <v>0.6861682918020946</v>
      </c>
      <c r="L37" s="75">
        <f t="shared" si="6"/>
        <v>-7.7584663334455684E-3</v>
      </c>
    </row>
    <row r="38" spans="1:12" x14ac:dyDescent="0.4">
      <c r="A38" s="26" t="s">
        <v>154</v>
      </c>
      <c r="B38" s="163">
        <v>1320</v>
      </c>
      <c r="C38" s="158">
        <v>1175</v>
      </c>
      <c r="D38" s="70">
        <f t="shared" ref="D38:D59" si="7">+B38/C38</f>
        <v>1.123404255319149</v>
      </c>
      <c r="E38" s="71">
        <f t="shared" ref="E38:E59" si="8">+B38-C38</f>
        <v>145</v>
      </c>
      <c r="F38" s="163">
        <v>1885</v>
      </c>
      <c r="G38" s="158">
        <v>1599</v>
      </c>
      <c r="H38" s="70">
        <f t="shared" ref="H38:H59" si="9">+F38/G38</f>
        <v>1.1788617886178863</v>
      </c>
      <c r="I38" s="71">
        <f t="shared" ref="I38:I59" si="10">+F38-G38</f>
        <v>286</v>
      </c>
      <c r="J38" s="70">
        <f t="shared" ref="J38:J59" si="11">+B38/F38</f>
        <v>0.70026525198938994</v>
      </c>
      <c r="K38" s="70">
        <f t="shared" ref="K38:K59" si="12">+C38/G38</f>
        <v>0.73483427141963731</v>
      </c>
      <c r="L38" s="69">
        <f t="shared" ref="L38:L59" si="13">+J38-K38</f>
        <v>-3.4569019430247372E-2</v>
      </c>
    </row>
    <row r="39" spans="1:12" x14ac:dyDescent="0.4">
      <c r="A39" s="27" t="s">
        <v>153</v>
      </c>
      <c r="B39" s="155">
        <v>779</v>
      </c>
      <c r="C39" s="154">
        <v>725</v>
      </c>
      <c r="D39" s="72">
        <f t="shared" si="7"/>
        <v>1.0744827586206898</v>
      </c>
      <c r="E39" s="59">
        <f t="shared" si="8"/>
        <v>54</v>
      </c>
      <c r="F39" s="155">
        <v>1209</v>
      </c>
      <c r="G39" s="154">
        <v>1170</v>
      </c>
      <c r="H39" s="72">
        <f t="shared" si="9"/>
        <v>1.0333333333333334</v>
      </c>
      <c r="I39" s="59">
        <f t="shared" si="10"/>
        <v>39</v>
      </c>
      <c r="J39" s="72">
        <f t="shared" si="11"/>
        <v>0.6443341604631927</v>
      </c>
      <c r="K39" s="72">
        <f t="shared" si="12"/>
        <v>0.61965811965811968</v>
      </c>
      <c r="L39" s="77">
        <f t="shared" si="13"/>
        <v>2.4676040805073018E-2</v>
      </c>
    </row>
    <row r="40" spans="1:12" s="46" customFormat="1" x14ac:dyDescent="0.4">
      <c r="A40" s="55" t="s">
        <v>96</v>
      </c>
      <c r="B40" s="100">
        <f>SUM(B41:B56)</f>
        <v>297411</v>
      </c>
      <c r="C40" s="100">
        <f>SUM(C41:C56)</f>
        <v>297624</v>
      </c>
      <c r="D40" s="64">
        <f t="shared" si="7"/>
        <v>0.99928433190871702</v>
      </c>
      <c r="E40" s="65">
        <f t="shared" si="8"/>
        <v>-213</v>
      </c>
      <c r="F40" s="100">
        <f>SUM(F41:F56)</f>
        <v>393519</v>
      </c>
      <c r="G40" s="100">
        <f>SUM(G41:G56)</f>
        <v>393999</v>
      </c>
      <c r="H40" s="64">
        <f t="shared" si="9"/>
        <v>0.99878172279625077</v>
      </c>
      <c r="I40" s="65">
        <f t="shared" si="10"/>
        <v>-480</v>
      </c>
      <c r="J40" s="64">
        <f t="shared" si="11"/>
        <v>0.75577291058373297</v>
      </c>
      <c r="K40" s="64">
        <f t="shared" si="12"/>
        <v>0.75539278018472134</v>
      </c>
      <c r="L40" s="78">
        <f t="shared" si="13"/>
        <v>3.8013039901163559E-4</v>
      </c>
    </row>
    <row r="41" spans="1:12" x14ac:dyDescent="0.4">
      <c r="A41" s="27" t="s">
        <v>83</v>
      </c>
      <c r="B41" s="154">
        <v>113805</v>
      </c>
      <c r="C41" s="162">
        <v>115686</v>
      </c>
      <c r="D41" s="86">
        <f t="shared" si="7"/>
        <v>0.98374046989264041</v>
      </c>
      <c r="E41" s="58">
        <f t="shared" si="8"/>
        <v>-1881</v>
      </c>
      <c r="F41" s="161">
        <v>141315</v>
      </c>
      <c r="G41" s="154">
        <v>140583</v>
      </c>
      <c r="H41" s="67">
        <f t="shared" si="9"/>
        <v>1.0052068884573526</v>
      </c>
      <c r="I41" s="59">
        <f t="shared" si="10"/>
        <v>732</v>
      </c>
      <c r="J41" s="72">
        <f t="shared" si="11"/>
        <v>0.80532852138838762</v>
      </c>
      <c r="K41" s="72">
        <f t="shared" si="12"/>
        <v>0.82290177332963443</v>
      </c>
      <c r="L41" s="77">
        <f t="shared" si="13"/>
        <v>-1.7573251941246815E-2</v>
      </c>
    </row>
    <row r="42" spans="1:12" x14ac:dyDescent="0.4">
      <c r="A42" s="27" t="s">
        <v>176</v>
      </c>
      <c r="B42" s="154">
        <v>4792</v>
      </c>
      <c r="C42" s="154">
        <v>2629</v>
      </c>
      <c r="D42" s="70">
        <f t="shared" si="7"/>
        <v>1.8227462913655381</v>
      </c>
      <c r="E42" s="58">
        <f t="shared" si="8"/>
        <v>2163</v>
      </c>
      <c r="F42" s="155">
        <v>6695</v>
      </c>
      <c r="G42" s="154">
        <v>4216</v>
      </c>
      <c r="H42" s="67">
        <f t="shared" si="9"/>
        <v>1.5879981024667931</v>
      </c>
      <c r="I42" s="59">
        <f t="shared" si="10"/>
        <v>2479</v>
      </c>
      <c r="J42" s="72">
        <f t="shared" si="11"/>
        <v>0.71575802837938762</v>
      </c>
      <c r="K42" s="72">
        <f t="shared" si="12"/>
        <v>0.62357685009487662</v>
      </c>
      <c r="L42" s="77">
        <f t="shared" si="13"/>
        <v>9.2181178284511001E-2</v>
      </c>
    </row>
    <row r="43" spans="1:12" x14ac:dyDescent="0.4">
      <c r="A43" s="27" t="s">
        <v>151</v>
      </c>
      <c r="B43" s="154">
        <v>12707</v>
      </c>
      <c r="C43" s="154">
        <v>14310</v>
      </c>
      <c r="D43" s="70">
        <f t="shared" si="7"/>
        <v>0.88798043326345211</v>
      </c>
      <c r="E43" s="58">
        <f t="shared" si="8"/>
        <v>-1603</v>
      </c>
      <c r="F43" s="155">
        <v>16244</v>
      </c>
      <c r="G43" s="154">
        <v>16244</v>
      </c>
      <c r="H43" s="67">
        <f t="shared" si="9"/>
        <v>1</v>
      </c>
      <c r="I43" s="59">
        <f t="shared" si="10"/>
        <v>0</v>
      </c>
      <c r="J43" s="72">
        <f t="shared" si="11"/>
        <v>0.782258064516129</v>
      </c>
      <c r="K43" s="72">
        <f t="shared" si="12"/>
        <v>0.88094065501108099</v>
      </c>
      <c r="L43" s="77">
        <f t="shared" si="13"/>
        <v>-9.8682590494951983E-2</v>
      </c>
    </row>
    <row r="44" spans="1:12" x14ac:dyDescent="0.4">
      <c r="A44" s="33" t="s">
        <v>215</v>
      </c>
      <c r="B44" s="154">
        <v>30597</v>
      </c>
      <c r="C44" s="154">
        <v>30917</v>
      </c>
      <c r="D44" s="70">
        <f t="shared" si="7"/>
        <v>0.98964970728078405</v>
      </c>
      <c r="E44" s="58">
        <f t="shared" si="8"/>
        <v>-320</v>
      </c>
      <c r="F44" s="155">
        <v>47214</v>
      </c>
      <c r="G44" s="154">
        <v>46927</v>
      </c>
      <c r="H44" s="67">
        <f t="shared" si="9"/>
        <v>1.006115882114774</v>
      </c>
      <c r="I44" s="59">
        <f t="shared" si="10"/>
        <v>287</v>
      </c>
      <c r="J44" s="72">
        <f t="shared" si="11"/>
        <v>0.64804930740881939</v>
      </c>
      <c r="K44" s="72">
        <f t="shared" si="12"/>
        <v>0.65883180258699681</v>
      </c>
      <c r="L44" s="77">
        <f t="shared" si="13"/>
        <v>-1.078249517817742E-2</v>
      </c>
    </row>
    <row r="45" spans="1:12" x14ac:dyDescent="0.4">
      <c r="A45" s="33" t="s">
        <v>149</v>
      </c>
      <c r="B45" s="154">
        <v>17857</v>
      </c>
      <c r="C45" s="154">
        <v>14303</v>
      </c>
      <c r="D45" s="70">
        <f t="shared" si="7"/>
        <v>1.2484793399986016</v>
      </c>
      <c r="E45" s="58">
        <f t="shared" si="8"/>
        <v>3554</v>
      </c>
      <c r="F45" s="155">
        <v>22444</v>
      </c>
      <c r="G45" s="154">
        <v>25721</v>
      </c>
      <c r="H45" s="67">
        <f t="shared" si="9"/>
        <v>0.87259437813459817</v>
      </c>
      <c r="I45" s="59">
        <f t="shared" si="10"/>
        <v>-3277</v>
      </c>
      <c r="J45" s="72">
        <f t="shared" si="11"/>
        <v>0.79562466583496705</v>
      </c>
      <c r="K45" s="72">
        <f t="shared" si="12"/>
        <v>0.55608257843785236</v>
      </c>
      <c r="L45" s="77">
        <f t="shared" si="13"/>
        <v>0.23954208739711469</v>
      </c>
    </row>
    <row r="46" spans="1:12" x14ac:dyDescent="0.4">
      <c r="A46" s="27" t="s">
        <v>81</v>
      </c>
      <c r="B46" s="154">
        <v>43519</v>
      </c>
      <c r="C46" s="154">
        <v>41645</v>
      </c>
      <c r="D46" s="70">
        <f t="shared" si="7"/>
        <v>1.0449993996878377</v>
      </c>
      <c r="E46" s="58">
        <f t="shared" si="8"/>
        <v>1874</v>
      </c>
      <c r="F46" s="155">
        <v>64045</v>
      </c>
      <c r="G46" s="154">
        <v>59871</v>
      </c>
      <c r="H46" s="67">
        <f t="shared" si="9"/>
        <v>1.069716557264786</v>
      </c>
      <c r="I46" s="59">
        <f t="shared" si="10"/>
        <v>4174</v>
      </c>
      <c r="J46" s="72">
        <f t="shared" si="11"/>
        <v>0.67950659692403781</v>
      </c>
      <c r="K46" s="72">
        <f t="shared" si="12"/>
        <v>0.69557882781313152</v>
      </c>
      <c r="L46" s="77">
        <f t="shared" si="13"/>
        <v>-1.6072230889093708E-2</v>
      </c>
    </row>
    <row r="47" spans="1:12" x14ac:dyDescent="0.4">
      <c r="A47" s="27" t="s">
        <v>82</v>
      </c>
      <c r="B47" s="154">
        <v>30160</v>
      </c>
      <c r="C47" s="154">
        <v>31046</v>
      </c>
      <c r="D47" s="70">
        <f t="shared" si="7"/>
        <v>0.97146170199059456</v>
      </c>
      <c r="E47" s="58">
        <f t="shared" si="8"/>
        <v>-886</v>
      </c>
      <c r="F47" s="160">
        <v>34979</v>
      </c>
      <c r="G47" s="154">
        <v>34596</v>
      </c>
      <c r="H47" s="67">
        <f t="shared" si="9"/>
        <v>1.0110706440050874</v>
      </c>
      <c r="I47" s="59">
        <f t="shared" si="10"/>
        <v>383</v>
      </c>
      <c r="J47" s="72">
        <f t="shared" si="11"/>
        <v>0.8622316246890992</v>
      </c>
      <c r="K47" s="72">
        <f t="shared" si="12"/>
        <v>0.89738698115389059</v>
      </c>
      <c r="L47" s="77">
        <f t="shared" si="13"/>
        <v>-3.5155356464791399E-2</v>
      </c>
    </row>
    <row r="48" spans="1:12" x14ac:dyDescent="0.4">
      <c r="A48" s="27" t="s">
        <v>80</v>
      </c>
      <c r="B48" s="154">
        <v>7412</v>
      </c>
      <c r="C48" s="154">
        <v>7183</v>
      </c>
      <c r="D48" s="70">
        <f t="shared" si="7"/>
        <v>1.0318808297368787</v>
      </c>
      <c r="E48" s="58">
        <f t="shared" si="8"/>
        <v>229</v>
      </c>
      <c r="F48" s="159">
        <v>8649</v>
      </c>
      <c r="G48" s="154">
        <v>8649</v>
      </c>
      <c r="H48" s="67">
        <f t="shared" si="9"/>
        <v>1</v>
      </c>
      <c r="I48" s="59">
        <f t="shared" si="10"/>
        <v>0</v>
      </c>
      <c r="J48" s="72">
        <f t="shared" si="11"/>
        <v>0.8569776852815354</v>
      </c>
      <c r="K48" s="72">
        <f t="shared" si="12"/>
        <v>0.83050063591166612</v>
      </c>
      <c r="L48" s="77">
        <f t="shared" si="13"/>
        <v>2.6477049369869277E-2</v>
      </c>
    </row>
    <row r="49" spans="1:12" x14ac:dyDescent="0.4">
      <c r="A49" s="27" t="s">
        <v>148</v>
      </c>
      <c r="B49" s="154">
        <v>3446</v>
      </c>
      <c r="C49" s="158">
        <v>3918</v>
      </c>
      <c r="D49" s="70">
        <f t="shared" si="7"/>
        <v>0.87953037263910161</v>
      </c>
      <c r="E49" s="58">
        <f t="shared" si="8"/>
        <v>-472</v>
      </c>
      <c r="F49" s="155">
        <v>5146</v>
      </c>
      <c r="G49" s="154">
        <v>5146</v>
      </c>
      <c r="H49" s="67">
        <f t="shared" si="9"/>
        <v>1</v>
      </c>
      <c r="I49" s="59">
        <f t="shared" si="10"/>
        <v>0</v>
      </c>
      <c r="J49" s="72">
        <f t="shared" si="11"/>
        <v>0.66964632724446171</v>
      </c>
      <c r="K49" s="72">
        <f t="shared" si="12"/>
        <v>0.7613680528565876</v>
      </c>
      <c r="L49" s="77">
        <f t="shared" si="13"/>
        <v>-9.1721725612125882E-2</v>
      </c>
    </row>
    <row r="50" spans="1:12" x14ac:dyDescent="0.4">
      <c r="A50" s="27" t="s">
        <v>79</v>
      </c>
      <c r="B50" s="154">
        <v>8169</v>
      </c>
      <c r="C50" s="154">
        <v>8082</v>
      </c>
      <c r="D50" s="70">
        <f t="shared" si="7"/>
        <v>1.0107646622123236</v>
      </c>
      <c r="E50" s="58">
        <f t="shared" si="8"/>
        <v>87</v>
      </c>
      <c r="F50" s="157">
        <v>8649</v>
      </c>
      <c r="G50" s="154">
        <v>8649</v>
      </c>
      <c r="H50" s="67">
        <f t="shared" si="9"/>
        <v>1</v>
      </c>
      <c r="I50" s="59">
        <f t="shared" si="10"/>
        <v>0</v>
      </c>
      <c r="J50" s="72">
        <f t="shared" si="11"/>
        <v>0.94450225459590709</v>
      </c>
      <c r="K50" s="72">
        <f t="shared" si="12"/>
        <v>0.9344432882414152</v>
      </c>
      <c r="L50" s="77">
        <f t="shared" si="13"/>
        <v>1.0058966354491883E-2</v>
      </c>
    </row>
    <row r="51" spans="1:12" x14ac:dyDescent="0.4">
      <c r="A51" s="33" t="s">
        <v>78</v>
      </c>
      <c r="B51" s="154">
        <v>4656</v>
      </c>
      <c r="C51" s="156">
        <v>4775</v>
      </c>
      <c r="D51" s="70">
        <f t="shared" si="7"/>
        <v>0.97507853403141365</v>
      </c>
      <c r="E51" s="58">
        <f t="shared" si="8"/>
        <v>-119</v>
      </c>
      <c r="F51" s="155">
        <v>8649</v>
      </c>
      <c r="G51" s="154">
        <v>8649</v>
      </c>
      <c r="H51" s="67">
        <f t="shared" si="9"/>
        <v>1</v>
      </c>
      <c r="I51" s="59">
        <f t="shared" si="10"/>
        <v>0</v>
      </c>
      <c r="J51" s="72">
        <f t="shared" si="11"/>
        <v>0.53832813041970173</v>
      </c>
      <c r="K51" s="67">
        <f t="shared" si="12"/>
        <v>0.55208694646779977</v>
      </c>
      <c r="L51" s="66">
        <f t="shared" si="13"/>
        <v>-1.3758816048098033E-2</v>
      </c>
    </row>
    <row r="52" spans="1:12" x14ac:dyDescent="0.4">
      <c r="A52" s="27" t="s">
        <v>95</v>
      </c>
      <c r="B52" s="156">
        <v>0</v>
      </c>
      <c r="C52" s="154">
        <v>3784</v>
      </c>
      <c r="D52" s="70">
        <f t="shared" si="7"/>
        <v>0</v>
      </c>
      <c r="E52" s="59">
        <f t="shared" si="8"/>
        <v>-3784</v>
      </c>
      <c r="F52" s="155">
        <v>0</v>
      </c>
      <c r="G52" s="156">
        <v>5146</v>
      </c>
      <c r="H52" s="67">
        <f t="shared" si="9"/>
        <v>0</v>
      </c>
      <c r="I52" s="59">
        <f t="shared" si="10"/>
        <v>-5146</v>
      </c>
      <c r="J52" s="72" t="e">
        <f t="shared" si="11"/>
        <v>#DIV/0!</v>
      </c>
      <c r="K52" s="72">
        <f t="shared" si="12"/>
        <v>0.73532841041585695</v>
      </c>
      <c r="L52" s="77" t="e">
        <f t="shared" si="13"/>
        <v>#DIV/0!</v>
      </c>
    </row>
    <row r="53" spans="1:12" x14ac:dyDescent="0.4">
      <c r="A53" s="27" t="s">
        <v>94</v>
      </c>
      <c r="B53" s="154">
        <v>5800</v>
      </c>
      <c r="C53" s="154">
        <v>5563</v>
      </c>
      <c r="D53" s="70">
        <f t="shared" si="7"/>
        <v>1.0426029120977889</v>
      </c>
      <c r="E53" s="59">
        <f t="shared" si="8"/>
        <v>237</v>
      </c>
      <c r="F53" s="155">
        <v>8370</v>
      </c>
      <c r="G53" s="154">
        <v>8649</v>
      </c>
      <c r="H53" s="72">
        <f t="shared" si="9"/>
        <v>0.967741935483871</v>
      </c>
      <c r="I53" s="59">
        <f t="shared" si="10"/>
        <v>-279</v>
      </c>
      <c r="J53" s="72">
        <f t="shared" si="11"/>
        <v>0.69295101553166072</v>
      </c>
      <c r="K53" s="72">
        <f t="shared" si="12"/>
        <v>0.64319574517285238</v>
      </c>
      <c r="L53" s="77">
        <f t="shared" si="13"/>
        <v>4.9755270358808334E-2</v>
      </c>
    </row>
    <row r="54" spans="1:12" x14ac:dyDescent="0.4">
      <c r="A54" s="27" t="s">
        <v>75</v>
      </c>
      <c r="B54" s="154">
        <v>7997</v>
      </c>
      <c r="C54" s="154">
        <v>7927</v>
      </c>
      <c r="D54" s="70">
        <f t="shared" si="7"/>
        <v>1.0088305790336825</v>
      </c>
      <c r="E54" s="59">
        <f t="shared" si="8"/>
        <v>70</v>
      </c>
      <c r="F54" s="155">
        <v>11758</v>
      </c>
      <c r="G54" s="154">
        <v>11901</v>
      </c>
      <c r="H54" s="72">
        <f t="shared" si="9"/>
        <v>0.9879842030081506</v>
      </c>
      <c r="I54" s="59">
        <f t="shared" si="10"/>
        <v>-143</v>
      </c>
      <c r="J54" s="72">
        <f t="shared" si="11"/>
        <v>0.68013267562510626</v>
      </c>
      <c r="K54" s="72">
        <f t="shared" si="12"/>
        <v>0.66607848079993281</v>
      </c>
      <c r="L54" s="77">
        <f t="shared" si="13"/>
        <v>1.4054194825173449E-2</v>
      </c>
    </row>
    <row r="55" spans="1:12" x14ac:dyDescent="0.4">
      <c r="A55" s="27" t="s">
        <v>77</v>
      </c>
      <c r="B55" s="154">
        <v>3096</v>
      </c>
      <c r="C55" s="154">
        <v>2880</v>
      </c>
      <c r="D55" s="70">
        <f t="shared" si="7"/>
        <v>1.075</v>
      </c>
      <c r="E55" s="59">
        <f t="shared" si="8"/>
        <v>216</v>
      </c>
      <c r="F55" s="155">
        <v>4216</v>
      </c>
      <c r="G55" s="154">
        <v>3906</v>
      </c>
      <c r="H55" s="72">
        <f t="shared" si="9"/>
        <v>1.0793650793650793</v>
      </c>
      <c r="I55" s="59">
        <f t="shared" si="10"/>
        <v>310</v>
      </c>
      <c r="J55" s="72">
        <f t="shared" si="11"/>
        <v>0.73434535104364329</v>
      </c>
      <c r="K55" s="72">
        <f t="shared" si="12"/>
        <v>0.73732718894009219</v>
      </c>
      <c r="L55" s="77">
        <f t="shared" si="13"/>
        <v>-2.9818378964489023E-3</v>
      </c>
    </row>
    <row r="56" spans="1:12" x14ac:dyDescent="0.4">
      <c r="A56" s="27" t="s">
        <v>76</v>
      </c>
      <c r="B56" s="154">
        <v>3398</v>
      </c>
      <c r="C56" s="154">
        <v>2976</v>
      </c>
      <c r="D56" s="70">
        <f t="shared" si="7"/>
        <v>1.1418010752688172</v>
      </c>
      <c r="E56" s="59">
        <f t="shared" si="8"/>
        <v>422</v>
      </c>
      <c r="F56" s="155">
        <v>5146</v>
      </c>
      <c r="G56" s="154">
        <v>5146</v>
      </c>
      <c r="H56" s="72">
        <f t="shared" si="9"/>
        <v>1</v>
      </c>
      <c r="I56" s="59">
        <f t="shared" si="10"/>
        <v>0</v>
      </c>
      <c r="J56" s="72">
        <f t="shared" si="11"/>
        <v>0.66031869413136413</v>
      </c>
      <c r="K56" s="72">
        <f t="shared" si="12"/>
        <v>0.57831325301204817</v>
      </c>
      <c r="L56" s="77">
        <f t="shared" si="13"/>
        <v>8.2005441119315958E-2</v>
      </c>
    </row>
    <row r="57" spans="1:12" x14ac:dyDescent="0.4">
      <c r="A57" s="55" t="s">
        <v>93</v>
      </c>
      <c r="B57" s="100">
        <f>B58+B59</f>
        <v>22049</v>
      </c>
      <c r="C57" s="100">
        <f>C58+C59</f>
        <v>15123</v>
      </c>
      <c r="D57" s="64">
        <f t="shared" si="7"/>
        <v>1.4579779144349667</v>
      </c>
      <c r="E57" s="65">
        <f t="shared" si="8"/>
        <v>6926</v>
      </c>
      <c r="F57" s="100">
        <f>F58+F59</f>
        <v>26300</v>
      </c>
      <c r="G57" s="100">
        <f>G58+G59</f>
        <v>18768</v>
      </c>
      <c r="H57" s="64">
        <f t="shared" si="9"/>
        <v>1.4013213981244672</v>
      </c>
      <c r="I57" s="65">
        <f t="shared" si="10"/>
        <v>7532</v>
      </c>
      <c r="J57" s="64">
        <f t="shared" si="11"/>
        <v>0.83836501901140681</v>
      </c>
      <c r="K57" s="64">
        <f t="shared" si="12"/>
        <v>0.80578644501278773</v>
      </c>
      <c r="L57" s="78">
        <f t="shared" si="13"/>
        <v>3.2578573998619076E-2</v>
      </c>
    </row>
    <row r="58" spans="1:12" x14ac:dyDescent="0.4">
      <c r="A58" s="99" t="s">
        <v>209</v>
      </c>
      <c r="B58" s="153">
        <v>22049</v>
      </c>
      <c r="C58" s="153">
        <v>15123</v>
      </c>
      <c r="D58" s="97">
        <f t="shared" si="7"/>
        <v>1.4579779144349667</v>
      </c>
      <c r="E58" s="96">
        <f t="shared" si="8"/>
        <v>6926</v>
      </c>
      <c r="F58" s="153">
        <v>26300</v>
      </c>
      <c r="G58" s="153">
        <v>18768</v>
      </c>
      <c r="H58" s="97">
        <f t="shared" si="9"/>
        <v>1.4013213981244672</v>
      </c>
      <c r="I58" s="96">
        <f t="shared" si="10"/>
        <v>7532</v>
      </c>
      <c r="J58" s="95">
        <f t="shared" si="11"/>
        <v>0.83836501901140681</v>
      </c>
      <c r="K58" s="95">
        <f t="shared" si="12"/>
        <v>0.80578644501278773</v>
      </c>
      <c r="L58" s="94">
        <f t="shared" si="13"/>
        <v>3.2578573998619076E-2</v>
      </c>
    </row>
    <row r="59" spans="1:12" x14ac:dyDescent="0.4">
      <c r="A59" s="22" t="s">
        <v>208</v>
      </c>
      <c r="B59" s="152">
        <v>0</v>
      </c>
      <c r="C59" s="152">
        <v>0</v>
      </c>
      <c r="D59" s="92" t="e">
        <f t="shared" si="7"/>
        <v>#DIV/0!</v>
      </c>
      <c r="E59" s="56">
        <f t="shared" si="8"/>
        <v>0</v>
      </c>
      <c r="F59" s="152">
        <v>0</v>
      </c>
      <c r="G59" s="152">
        <v>0</v>
      </c>
      <c r="H59" s="92" t="e">
        <f t="shared" si="9"/>
        <v>#DIV/0!</v>
      </c>
      <c r="I59" s="56">
        <f t="shared" si="10"/>
        <v>0</v>
      </c>
      <c r="J59" s="91" t="e">
        <f t="shared" si="11"/>
        <v>#DIV/0!</v>
      </c>
      <c r="K59" s="91" t="e">
        <f t="shared" si="12"/>
        <v>#DIV/0!</v>
      </c>
      <c r="L59" s="90" t="e">
        <f t="shared" si="13"/>
        <v>#DIV/0!</v>
      </c>
    </row>
    <row r="60" spans="1:12" x14ac:dyDescent="0.4">
      <c r="C60" s="19"/>
      <c r="E60" s="50"/>
      <c r="G60" s="19"/>
      <c r="I60" s="50"/>
      <c r="K60" s="19"/>
    </row>
    <row r="61" spans="1:12" x14ac:dyDescent="0.4">
      <c r="C61" s="19"/>
      <c r="E61" s="50"/>
      <c r="G61" s="19"/>
      <c r="I61" s="50"/>
      <c r="K61" s="19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9'!A1" display="'h19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2008年3月月間航空旅客輸送実績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2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6" bestFit="1" customWidth="1"/>
    <col min="2" max="3" width="11.25" style="17" customWidth="1"/>
    <col min="4" max="5" width="11.25" style="16" customWidth="1"/>
    <col min="6" max="7" width="11.25" style="17" customWidth="1"/>
    <col min="8" max="9" width="11.25" style="16" customWidth="1"/>
    <col min="10" max="11" width="11.25" style="17" customWidth="1"/>
    <col min="12" max="12" width="11.25" style="16" customWidth="1"/>
    <col min="13" max="13" width="9" style="16" customWidth="1"/>
    <col min="14" max="14" width="6.5" style="16" bestFit="1" customWidth="1"/>
    <col min="15" max="16384" width="15.75" style="16"/>
  </cols>
  <sheetData>
    <row r="1" spans="1:46" s="1" customFormat="1" ht="17.25" customHeight="1" x14ac:dyDescent="0.4">
      <c r="A1" s="266" t="str">
        <f>'h19'!A1</f>
        <v>平成19年度</v>
      </c>
      <c r="B1" s="267"/>
      <c r="C1" s="267"/>
      <c r="D1" s="267"/>
      <c r="E1" s="268" t="str">
        <f ca="1">RIGHT(CELL("filename",$A$1),LEN(CELL("filename",$A$1))-FIND("]",CELL("filename",$A$1)))</f>
        <v>３月(上旬)</v>
      </c>
      <c r="F1" s="269" t="s">
        <v>70</v>
      </c>
      <c r="G1" s="270"/>
      <c r="H1" s="270"/>
      <c r="I1" s="271"/>
      <c r="J1" s="270"/>
      <c r="K1" s="270"/>
      <c r="L1" s="271"/>
      <c r="M1" s="258"/>
      <c r="N1" s="258"/>
      <c r="O1" s="258"/>
      <c r="P1" s="258"/>
      <c r="Q1" s="258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</row>
    <row r="2" spans="1:46" x14ac:dyDescent="0.4">
      <c r="A2" s="248"/>
      <c r="B2" s="263" t="s">
        <v>89</v>
      </c>
      <c r="C2" s="264"/>
      <c r="D2" s="264"/>
      <c r="E2" s="265"/>
      <c r="F2" s="263" t="s">
        <v>175</v>
      </c>
      <c r="G2" s="264"/>
      <c r="H2" s="264"/>
      <c r="I2" s="265"/>
      <c r="J2" s="263" t="s">
        <v>174</v>
      </c>
      <c r="K2" s="264"/>
      <c r="L2" s="265"/>
    </row>
    <row r="3" spans="1:46" x14ac:dyDescent="0.4">
      <c r="A3" s="249"/>
      <c r="B3" s="243"/>
      <c r="C3" s="244"/>
      <c r="D3" s="244"/>
      <c r="E3" s="245"/>
      <c r="F3" s="243"/>
      <c r="G3" s="244"/>
      <c r="H3" s="244"/>
      <c r="I3" s="245"/>
      <c r="J3" s="243"/>
      <c r="K3" s="244"/>
      <c r="L3" s="245"/>
    </row>
    <row r="4" spans="1:46" x14ac:dyDescent="0.4">
      <c r="A4" s="249"/>
      <c r="B4" s="250" t="s">
        <v>138</v>
      </c>
      <c r="C4" s="251" t="s">
        <v>252</v>
      </c>
      <c r="D4" s="249" t="s">
        <v>88</v>
      </c>
      <c r="E4" s="249"/>
      <c r="F4" s="246" t="str">
        <f>+B4</f>
        <v>(08'3/1～10)</v>
      </c>
      <c r="G4" s="246" t="str">
        <f>+C4</f>
        <v>(07'3/1～10)</v>
      </c>
      <c r="H4" s="249" t="s">
        <v>88</v>
      </c>
      <c r="I4" s="249"/>
      <c r="J4" s="246" t="str">
        <f>+B4</f>
        <v>(08'3/1～10)</v>
      </c>
      <c r="K4" s="246" t="str">
        <f>+C4</f>
        <v>(07'3/1～10)</v>
      </c>
      <c r="L4" s="247" t="s">
        <v>86</v>
      </c>
    </row>
    <row r="5" spans="1:46" s="49" customFormat="1" x14ac:dyDescent="0.4">
      <c r="A5" s="249"/>
      <c r="B5" s="250"/>
      <c r="C5" s="252"/>
      <c r="D5" s="89" t="s">
        <v>87</v>
      </c>
      <c r="E5" s="89" t="s">
        <v>86</v>
      </c>
      <c r="F5" s="246"/>
      <c r="G5" s="246"/>
      <c r="H5" s="89" t="s">
        <v>87</v>
      </c>
      <c r="I5" s="89" t="s">
        <v>86</v>
      </c>
      <c r="J5" s="246"/>
      <c r="K5" s="246"/>
      <c r="L5" s="248"/>
    </row>
    <row r="6" spans="1:46" s="18" customFormat="1" x14ac:dyDescent="0.4">
      <c r="A6" s="55" t="s">
        <v>97</v>
      </c>
      <c r="B6" s="121">
        <f>+B7+B40+B57</f>
        <v>184137</v>
      </c>
      <c r="C6" s="121">
        <f>+C7+C40+C57</f>
        <v>190067</v>
      </c>
      <c r="D6" s="54">
        <f t="shared" ref="D6:D37" si="0">+B6/C6</f>
        <v>0.96880047562175442</v>
      </c>
      <c r="E6" s="68">
        <f t="shared" ref="E6:E37" si="1">+B6-C6</f>
        <v>-5930</v>
      </c>
      <c r="F6" s="121">
        <f>+F7+F40+F57</f>
        <v>240551</v>
      </c>
      <c r="G6" s="121">
        <f>+G7+G40+G57</f>
        <v>244643</v>
      </c>
      <c r="H6" s="54">
        <f t="shared" ref="H6:H37" si="2">+F6/G6</f>
        <v>0.98327358640958462</v>
      </c>
      <c r="I6" s="68">
        <f t="shared" ref="I6:I37" si="3">+F6-G6</f>
        <v>-4092</v>
      </c>
      <c r="J6" s="54">
        <f t="shared" ref="J6:J37" si="4">+B6/F6</f>
        <v>0.7654800853041559</v>
      </c>
      <c r="K6" s="54">
        <f t="shared" ref="K6:K37" si="5">+C6/G6</f>
        <v>0.77691575070613095</v>
      </c>
      <c r="L6" s="63">
        <f t="shared" ref="L6:L37" si="6">+J6-K6</f>
        <v>-1.1435665401975048E-2</v>
      </c>
    </row>
    <row r="7" spans="1:46" s="18" customFormat="1" x14ac:dyDescent="0.4">
      <c r="A7" s="55" t="s">
        <v>85</v>
      </c>
      <c r="B7" s="121">
        <f>B8+B19+B37</f>
        <v>88393</v>
      </c>
      <c r="C7" s="121">
        <f>C8+C19+C37</f>
        <v>94822</v>
      </c>
      <c r="D7" s="54">
        <f t="shared" si="0"/>
        <v>0.9321992786484149</v>
      </c>
      <c r="E7" s="68">
        <f t="shared" si="1"/>
        <v>-6429</v>
      </c>
      <c r="F7" s="121">
        <f>F8+F19+F37</f>
        <v>115010</v>
      </c>
      <c r="G7" s="121">
        <f>G8+G19+G37</f>
        <v>118726</v>
      </c>
      <c r="H7" s="54">
        <f t="shared" si="2"/>
        <v>0.96870104273705848</v>
      </c>
      <c r="I7" s="68">
        <f t="shared" si="3"/>
        <v>-3716</v>
      </c>
      <c r="J7" s="54">
        <f t="shared" si="4"/>
        <v>0.76856795061299021</v>
      </c>
      <c r="K7" s="54">
        <f t="shared" si="5"/>
        <v>0.7986624665195492</v>
      </c>
      <c r="L7" s="63">
        <f t="shared" si="6"/>
        <v>-3.0094515906558983E-2</v>
      </c>
    </row>
    <row r="8" spans="1:46" x14ac:dyDescent="0.4">
      <c r="A8" s="89" t="s">
        <v>92</v>
      </c>
      <c r="B8" s="122">
        <f>SUM(B9:B18)</f>
        <v>73452</v>
      </c>
      <c r="C8" s="122">
        <f>SUM(C9:C17)</f>
        <v>78568</v>
      </c>
      <c r="D8" s="57">
        <f t="shared" si="0"/>
        <v>0.93488443132063948</v>
      </c>
      <c r="E8" s="61">
        <f t="shared" si="1"/>
        <v>-5116</v>
      </c>
      <c r="F8" s="122">
        <f>SUM(F9:F18)</f>
        <v>92824</v>
      </c>
      <c r="G8" s="122">
        <f>SUM(G9:G17)</f>
        <v>98101</v>
      </c>
      <c r="H8" s="57">
        <f t="shared" si="2"/>
        <v>0.9462084994036758</v>
      </c>
      <c r="I8" s="61">
        <f t="shared" si="3"/>
        <v>-5277</v>
      </c>
      <c r="J8" s="57">
        <f t="shared" si="4"/>
        <v>0.79130397311040246</v>
      </c>
      <c r="K8" s="57">
        <f t="shared" si="5"/>
        <v>0.80088887982793244</v>
      </c>
      <c r="L8" s="60">
        <f t="shared" si="6"/>
        <v>-9.584906717529984E-3</v>
      </c>
    </row>
    <row r="9" spans="1:46" x14ac:dyDescent="0.4">
      <c r="A9" s="26" t="s">
        <v>83</v>
      </c>
      <c r="B9" s="163">
        <v>42833</v>
      </c>
      <c r="C9" s="163">
        <v>42345</v>
      </c>
      <c r="D9" s="34">
        <f t="shared" si="0"/>
        <v>1.011524383044043</v>
      </c>
      <c r="E9" s="40">
        <f t="shared" si="1"/>
        <v>488</v>
      </c>
      <c r="F9" s="163">
        <v>53053</v>
      </c>
      <c r="G9" s="163">
        <v>51628</v>
      </c>
      <c r="H9" s="34">
        <f t="shared" si="2"/>
        <v>1.0276013016192764</v>
      </c>
      <c r="I9" s="40">
        <f t="shared" si="3"/>
        <v>1425</v>
      </c>
      <c r="J9" s="34">
        <f t="shared" si="4"/>
        <v>0.8073624488718828</v>
      </c>
      <c r="K9" s="34">
        <f t="shared" si="5"/>
        <v>0.8201944681180755</v>
      </c>
      <c r="L9" s="47">
        <f t="shared" si="6"/>
        <v>-1.2832019246192705E-2</v>
      </c>
    </row>
    <row r="10" spans="1:46" x14ac:dyDescent="0.4">
      <c r="A10" s="27" t="s">
        <v>84</v>
      </c>
      <c r="B10" s="155">
        <v>4245</v>
      </c>
      <c r="C10" s="155">
        <v>3510</v>
      </c>
      <c r="D10" s="24">
        <f t="shared" si="0"/>
        <v>1.2094017094017093</v>
      </c>
      <c r="E10" s="25">
        <f t="shared" si="1"/>
        <v>735</v>
      </c>
      <c r="F10" s="155">
        <v>5000</v>
      </c>
      <c r="G10" s="155">
        <v>3970</v>
      </c>
      <c r="H10" s="24">
        <f t="shared" si="2"/>
        <v>1.2594458438287153</v>
      </c>
      <c r="I10" s="25">
        <f t="shared" si="3"/>
        <v>1030</v>
      </c>
      <c r="J10" s="24">
        <f t="shared" si="4"/>
        <v>0.84899999999999998</v>
      </c>
      <c r="K10" s="24">
        <f t="shared" si="5"/>
        <v>0.88413098236775822</v>
      </c>
      <c r="L10" s="23">
        <f t="shared" si="6"/>
        <v>-3.5130982367758246E-2</v>
      </c>
    </row>
    <row r="11" spans="1:46" x14ac:dyDescent="0.4">
      <c r="A11" s="27" t="s">
        <v>215</v>
      </c>
      <c r="B11" s="155">
        <v>8074</v>
      </c>
      <c r="C11" s="155">
        <v>5538</v>
      </c>
      <c r="D11" s="24">
        <f t="shared" si="0"/>
        <v>1.4579270494763452</v>
      </c>
      <c r="E11" s="25">
        <f t="shared" si="1"/>
        <v>2536</v>
      </c>
      <c r="F11" s="155">
        <v>10220</v>
      </c>
      <c r="G11" s="155">
        <v>6560</v>
      </c>
      <c r="H11" s="24">
        <f t="shared" si="2"/>
        <v>1.5579268292682926</v>
      </c>
      <c r="I11" s="25">
        <f t="shared" si="3"/>
        <v>3660</v>
      </c>
      <c r="J11" s="24">
        <f t="shared" si="4"/>
        <v>0.79001956947162422</v>
      </c>
      <c r="K11" s="24">
        <f t="shared" si="5"/>
        <v>0.84420731707317076</v>
      </c>
      <c r="L11" s="23">
        <f t="shared" si="6"/>
        <v>-5.4187747601546543E-2</v>
      </c>
    </row>
    <row r="12" spans="1:46" x14ac:dyDescent="0.4">
      <c r="A12" s="27" t="s">
        <v>81</v>
      </c>
      <c r="B12" s="155">
        <v>6486</v>
      </c>
      <c r="C12" s="155">
        <v>7167</v>
      </c>
      <c r="D12" s="24">
        <f t="shared" si="0"/>
        <v>0.90498116366680614</v>
      </c>
      <c r="E12" s="25">
        <f t="shared" si="1"/>
        <v>-681</v>
      </c>
      <c r="F12" s="155">
        <v>9310</v>
      </c>
      <c r="G12" s="155">
        <v>8965</v>
      </c>
      <c r="H12" s="24">
        <f t="shared" si="2"/>
        <v>1.0384829894032348</v>
      </c>
      <c r="I12" s="25">
        <f t="shared" si="3"/>
        <v>345</v>
      </c>
      <c r="J12" s="24">
        <f t="shared" si="4"/>
        <v>0.69667024704618685</v>
      </c>
      <c r="K12" s="24">
        <f t="shared" si="5"/>
        <v>0.7994422755158952</v>
      </c>
      <c r="L12" s="23">
        <f t="shared" si="6"/>
        <v>-0.10277202846970834</v>
      </c>
    </row>
    <row r="13" spans="1:46" x14ac:dyDescent="0.4">
      <c r="A13" s="27" t="s">
        <v>82</v>
      </c>
      <c r="B13" s="155">
        <v>9395</v>
      </c>
      <c r="C13" s="155">
        <v>8889</v>
      </c>
      <c r="D13" s="24">
        <f t="shared" si="0"/>
        <v>1.0569242884463945</v>
      </c>
      <c r="E13" s="25">
        <f t="shared" si="1"/>
        <v>506</v>
      </c>
      <c r="F13" s="155">
        <v>12631</v>
      </c>
      <c r="G13" s="155">
        <v>10920</v>
      </c>
      <c r="H13" s="24">
        <f t="shared" si="2"/>
        <v>1.1566849816849818</v>
      </c>
      <c r="I13" s="25">
        <f t="shared" si="3"/>
        <v>1711</v>
      </c>
      <c r="J13" s="24">
        <f t="shared" si="4"/>
        <v>0.74380492439236801</v>
      </c>
      <c r="K13" s="24">
        <f t="shared" si="5"/>
        <v>0.81401098901098901</v>
      </c>
      <c r="L13" s="23">
        <f t="shared" si="6"/>
        <v>-7.0206064618621E-2</v>
      </c>
    </row>
    <row r="14" spans="1:46" x14ac:dyDescent="0.4">
      <c r="A14" s="27" t="s">
        <v>206</v>
      </c>
      <c r="B14" s="155">
        <v>0</v>
      </c>
      <c r="C14" s="154">
        <v>3643</v>
      </c>
      <c r="D14" s="24">
        <f t="shared" si="0"/>
        <v>0</v>
      </c>
      <c r="E14" s="25">
        <f t="shared" si="1"/>
        <v>-3643</v>
      </c>
      <c r="F14" s="155">
        <v>0</v>
      </c>
      <c r="G14" s="155">
        <v>4178</v>
      </c>
      <c r="H14" s="24">
        <f t="shared" si="2"/>
        <v>0</v>
      </c>
      <c r="I14" s="25">
        <f t="shared" si="3"/>
        <v>-4178</v>
      </c>
      <c r="J14" s="24" t="e">
        <f t="shared" si="4"/>
        <v>#DIV/0!</v>
      </c>
      <c r="K14" s="24">
        <f t="shared" si="5"/>
        <v>0.87194830062230733</v>
      </c>
      <c r="L14" s="23" t="e">
        <f t="shared" si="6"/>
        <v>#DIV/0!</v>
      </c>
    </row>
    <row r="15" spans="1:46" x14ac:dyDescent="0.4">
      <c r="A15" s="29" t="s">
        <v>205</v>
      </c>
      <c r="B15" s="155">
        <v>0</v>
      </c>
      <c r="C15" s="154">
        <v>1235</v>
      </c>
      <c r="D15" s="24">
        <f t="shared" si="0"/>
        <v>0</v>
      </c>
      <c r="E15" s="51">
        <f t="shared" si="1"/>
        <v>-1235</v>
      </c>
      <c r="F15" s="154">
        <v>0</v>
      </c>
      <c r="G15" s="154">
        <v>1500</v>
      </c>
      <c r="H15" s="34">
        <f t="shared" si="2"/>
        <v>0</v>
      </c>
      <c r="I15" s="40">
        <f t="shared" si="3"/>
        <v>-1500</v>
      </c>
      <c r="J15" s="48" t="e">
        <f t="shared" si="4"/>
        <v>#DIV/0!</v>
      </c>
      <c r="K15" s="24">
        <f t="shared" si="5"/>
        <v>0.82333333333333336</v>
      </c>
      <c r="L15" s="23" t="e">
        <f t="shared" si="6"/>
        <v>#DIV/0!</v>
      </c>
    </row>
    <row r="16" spans="1:46" x14ac:dyDescent="0.4">
      <c r="A16" s="33" t="s">
        <v>149</v>
      </c>
      <c r="B16" s="154">
        <v>2419</v>
      </c>
      <c r="C16" s="154">
        <v>5471</v>
      </c>
      <c r="D16" s="48">
        <f t="shared" si="0"/>
        <v>0.44214951562785598</v>
      </c>
      <c r="E16" s="25">
        <f t="shared" si="1"/>
        <v>-3052</v>
      </c>
      <c r="F16" s="154">
        <v>2610</v>
      </c>
      <c r="G16" s="154">
        <v>7770</v>
      </c>
      <c r="H16" s="34">
        <f t="shared" si="2"/>
        <v>0.3359073359073359</v>
      </c>
      <c r="I16" s="40">
        <f t="shared" si="3"/>
        <v>-5160</v>
      </c>
      <c r="J16" s="24">
        <f t="shared" si="4"/>
        <v>0.92681992337164754</v>
      </c>
      <c r="K16" s="24">
        <f t="shared" si="5"/>
        <v>0.7041184041184041</v>
      </c>
      <c r="L16" s="23">
        <f t="shared" si="6"/>
        <v>0.22270151925324344</v>
      </c>
    </row>
    <row r="17" spans="1:12" x14ac:dyDescent="0.4">
      <c r="A17" s="33" t="s">
        <v>177</v>
      </c>
      <c r="B17" s="164">
        <v>0</v>
      </c>
      <c r="C17" s="164">
        <v>770</v>
      </c>
      <c r="D17" s="31">
        <f t="shared" si="0"/>
        <v>0</v>
      </c>
      <c r="E17" s="51">
        <f t="shared" si="1"/>
        <v>-770</v>
      </c>
      <c r="F17" s="164">
        <v>0</v>
      </c>
      <c r="G17" s="164">
        <v>2610</v>
      </c>
      <c r="H17" s="48">
        <f t="shared" si="2"/>
        <v>0</v>
      </c>
      <c r="I17" s="51">
        <f t="shared" si="3"/>
        <v>-2610</v>
      </c>
      <c r="J17" s="48" t="e">
        <f t="shared" si="4"/>
        <v>#DIV/0!</v>
      </c>
      <c r="K17" s="31">
        <f t="shared" si="5"/>
        <v>0.2950191570881226</v>
      </c>
      <c r="L17" s="30" t="e">
        <f t="shared" si="6"/>
        <v>#DIV/0!</v>
      </c>
    </row>
    <row r="18" spans="1:12" s="19" customFormat="1" x14ac:dyDescent="0.4">
      <c r="A18" s="22" t="s">
        <v>250</v>
      </c>
      <c r="B18" s="152">
        <v>0</v>
      </c>
      <c r="C18" s="152">
        <v>0</v>
      </c>
      <c r="D18" s="83" t="e">
        <f t="shared" si="0"/>
        <v>#DIV/0!</v>
      </c>
      <c r="E18" s="56">
        <f t="shared" si="1"/>
        <v>0</v>
      </c>
      <c r="F18" s="152">
        <v>0</v>
      </c>
      <c r="G18" s="152">
        <v>0</v>
      </c>
      <c r="H18" s="83" t="e">
        <f t="shared" si="2"/>
        <v>#DIV/0!</v>
      </c>
      <c r="I18" s="56">
        <f t="shared" si="3"/>
        <v>0</v>
      </c>
      <c r="J18" s="83" t="e">
        <f t="shared" si="4"/>
        <v>#DIV/0!</v>
      </c>
      <c r="K18" s="83" t="e">
        <f t="shared" si="5"/>
        <v>#DIV/0!</v>
      </c>
      <c r="L18" s="82" t="e">
        <f t="shared" si="6"/>
        <v>#DIV/0!</v>
      </c>
    </row>
    <row r="19" spans="1:12" x14ac:dyDescent="0.4">
      <c r="A19" s="89" t="s">
        <v>91</v>
      </c>
      <c r="B19" s="122">
        <f>SUM(B20:B36)</f>
        <v>14239</v>
      </c>
      <c r="C19" s="122">
        <f>SUM(C20:C36)</f>
        <v>15520</v>
      </c>
      <c r="D19" s="57">
        <f t="shared" si="0"/>
        <v>0.91746134020618553</v>
      </c>
      <c r="E19" s="61">
        <f t="shared" si="1"/>
        <v>-1281</v>
      </c>
      <c r="F19" s="122">
        <f>SUM(F20:F36)</f>
        <v>20945</v>
      </c>
      <c r="G19" s="122">
        <f>SUM(G20:G36)</f>
        <v>19455</v>
      </c>
      <c r="H19" s="57">
        <f t="shared" si="2"/>
        <v>1.0765869956309433</v>
      </c>
      <c r="I19" s="61">
        <f t="shared" si="3"/>
        <v>1490</v>
      </c>
      <c r="J19" s="57">
        <f t="shared" si="4"/>
        <v>0.67982812126999281</v>
      </c>
      <c r="K19" s="57">
        <f t="shared" si="5"/>
        <v>0.7977383705988178</v>
      </c>
      <c r="L19" s="60">
        <f t="shared" si="6"/>
        <v>-0.11791024932882499</v>
      </c>
    </row>
    <row r="20" spans="1:12" x14ac:dyDescent="0.4">
      <c r="A20" s="26" t="s">
        <v>168</v>
      </c>
      <c r="B20" s="158">
        <v>867</v>
      </c>
      <c r="C20" s="154">
        <v>968</v>
      </c>
      <c r="D20" s="24">
        <f t="shared" si="0"/>
        <v>0.89566115702479343</v>
      </c>
      <c r="E20" s="25">
        <f t="shared" si="1"/>
        <v>-101</v>
      </c>
      <c r="F20" s="158">
        <v>1500</v>
      </c>
      <c r="G20" s="158">
        <v>1500</v>
      </c>
      <c r="H20" s="34">
        <f t="shared" si="2"/>
        <v>1</v>
      </c>
      <c r="I20" s="25">
        <f t="shared" si="3"/>
        <v>0</v>
      </c>
      <c r="J20" s="24">
        <f t="shared" si="4"/>
        <v>0.57799999999999996</v>
      </c>
      <c r="K20" s="24">
        <f t="shared" si="5"/>
        <v>0.64533333333333331</v>
      </c>
      <c r="L20" s="47">
        <f t="shared" si="6"/>
        <v>-6.7333333333333356E-2</v>
      </c>
    </row>
    <row r="21" spans="1:12" x14ac:dyDescent="0.4">
      <c r="A21" s="27" t="s">
        <v>215</v>
      </c>
      <c r="B21" s="154">
        <v>594</v>
      </c>
      <c r="C21" s="178">
        <v>906</v>
      </c>
      <c r="D21" s="24">
        <f t="shared" si="0"/>
        <v>0.6556291390728477</v>
      </c>
      <c r="E21" s="25">
        <f t="shared" si="1"/>
        <v>-312</v>
      </c>
      <c r="F21" s="154">
        <v>1500</v>
      </c>
      <c r="G21" s="154">
        <v>1500</v>
      </c>
      <c r="H21" s="24">
        <f t="shared" si="2"/>
        <v>1</v>
      </c>
      <c r="I21" s="25">
        <f t="shared" si="3"/>
        <v>0</v>
      </c>
      <c r="J21" s="31">
        <f t="shared" si="4"/>
        <v>0.39600000000000002</v>
      </c>
      <c r="K21" s="24">
        <f t="shared" si="5"/>
        <v>0.60399999999999998</v>
      </c>
      <c r="L21" s="23">
        <f t="shared" si="6"/>
        <v>-0.20799999999999996</v>
      </c>
    </row>
    <row r="22" spans="1:12" x14ac:dyDescent="0.4">
      <c r="A22" s="27" t="s">
        <v>167</v>
      </c>
      <c r="B22" s="154">
        <v>800</v>
      </c>
      <c r="C22" s="154">
        <v>695</v>
      </c>
      <c r="D22" s="24">
        <f t="shared" si="0"/>
        <v>1.1510791366906474</v>
      </c>
      <c r="E22" s="25">
        <f t="shared" si="1"/>
        <v>105</v>
      </c>
      <c r="F22" s="154">
        <v>1455</v>
      </c>
      <c r="G22" s="154">
        <v>1465</v>
      </c>
      <c r="H22" s="31">
        <f t="shared" si="2"/>
        <v>0.99317406143344711</v>
      </c>
      <c r="I22" s="25">
        <f t="shared" si="3"/>
        <v>-10</v>
      </c>
      <c r="J22" s="24">
        <f t="shared" si="4"/>
        <v>0.54982817869415812</v>
      </c>
      <c r="K22" s="24">
        <f t="shared" si="5"/>
        <v>0.47440273037542663</v>
      </c>
      <c r="L22" s="23">
        <f t="shared" si="6"/>
        <v>7.5425448318731492E-2</v>
      </c>
    </row>
    <row r="23" spans="1:12" x14ac:dyDescent="0.4">
      <c r="A23" s="27" t="s">
        <v>166</v>
      </c>
      <c r="B23" s="154">
        <v>2532</v>
      </c>
      <c r="C23" s="154">
        <v>2789</v>
      </c>
      <c r="D23" s="24">
        <f t="shared" si="0"/>
        <v>0.90785227680172109</v>
      </c>
      <c r="E23" s="25">
        <f t="shared" si="1"/>
        <v>-257</v>
      </c>
      <c r="F23" s="154">
        <v>3000</v>
      </c>
      <c r="G23" s="154">
        <v>2995</v>
      </c>
      <c r="H23" s="24">
        <f t="shared" si="2"/>
        <v>1.001669449081803</v>
      </c>
      <c r="I23" s="25">
        <f t="shared" si="3"/>
        <v>5</v>
      </c>
      <c r="J23" s="24">
        <f t="shared" si="4"/>
        <v>0.84399999999999997</v>
      </c>
      <c r="K23" s="24">
        <f t="shared" si="5"/>
        <v>0.93121869782971622</v>
      </c>
      <c r="L23" s="23">
        <f t="shared" si="6"/>
        <v>-8.7218697829716252E-2</v>
      </c>
    </row>
    <row r="24" spans="1:12" x14ac:dyDescent="0.4">
      <c r="A24" s="27" t="s">
        <v>165</v>
      </c>
      <c r="B24" s="156">
        <v>1106</v>
      </c>
      <c r="C24" s="156">
        <v>1359</v>
      </c>
      <c r="D24" s="24">
        <f t="shared" si="0"/>
        <v>0.81383370125091981</v>
      </c>
      <c r="E24" s="32">
        <f t="shared" si="1"/>
        <v>-253</v>
      </c>
      <c r="F24" s="156">
        <v>1500</v>
      </c>
      <c r="G24" s="156">
        <v>1500</v>
      </c>
      <c r="H24" s="31">
        <f t="shared" si="2"/>
        <v>1</v>
      </c>
      <c r="I24" s="32">
        <f t="shared" si="3"/>
        <v>0</v>
      </c>
      <c r="J24" s="31">
        <f t="shared" si="4"/>
        <v>0.73733333333333329</v>
      </c>
      <c r="K24" s="24">
        <f t="shared" si="5"/>
        <v>0.90600000000000003</v>
      </c>
      <c r="L24" s="30">
        <f t="shared" si="6"/>
        <v>-0.16866666666666674</v>
      </c>
    </row>
    <row r="25" spans="1:12" x14ac:dyDescent="0.4">
      <c r="A25" s="33" t="s">
        <v>164</v>
      </c>
      <c r="B25" s="154">
        <v>0</v>
      </c>
      <c r="C25" s="154">
        <v>0</v>
      </c>
      <c r="D25" s="24" t="e">
        <f t="shared" si="0"/>
        <v>#DIV/0!</v>
      </c>
      <c r="E25" s="25">
        <f t="shared" si="1"/>
        <v>0</v>
      </c>
      <c r="F25" s="154">
        <v>0</v>
      </c>
      <c r="G25" s="154">
        <v>0</v>
      </c>
      <c r="H25" s="24" t="e">
        <f t="shared" si="2"/>
        <v>#DIV/0!</v>
      </c>
      <c r="I25" s="25">
        <f t="shared" si="3"/>
        <v>0</v>
      </c>
      <c r="J25" s="24" t="e">
        <f t="shared" si="4"/>
        <v>#DIV/0!</v>
      </c>
      <c r="K25" s="24" t="e">
        <f t="shared" si="5"/>
        <v>#DIV/0!</v>
      </c>
      <c r="L25" s="23" t="e">
        <f t="shared" si="6"/>
        <v>#DIV/0!</v>
      </c>
    </row>
    <row r="26" spans="1:12" x14ac:dyDescent="0.4">
      <c r="A26" s="33" t="s">
        <v>216</v>
      </c>
      <c r="B26" s="154">
        <v>1223</v>
      </c>
      <c r="C26" s="154">
        <v>1305</v>
      </c>
      <c r="D26" s="24">
        <f t="shared" si="0"/>
        <v>0.93716475095785445</v>
      </c>
      <c r="E26" s="25">
        <f t="shared" si="1"/>
        <v>-82</v>
      </c>
      <c r="F26" s="154">
        <v>1500</v>
      </c>
      <c r="G26" s="154">
        <v>1500</v>
      </c>
      <c r="H26" s="24">
        <f t="shared" si="2"/>
        <v>1</v>
      </c>
      <c r="I26" s="25">
        <f t="shared" si="3"/>
        <v>0</v>
      </c>
      <c r="J26" s="24">
        <f t="shared" si="4"/>
        <v>0.81533333333333335</v>
      </c>
      <c r="K26" s="24">
        <f t="shared" si="5"/>
        <v>0.87</v>
      </c>
      <c r="L26" s="23">
        <f t="shared" si="6"/>
        <v>-5.4666666666666641E-2</v>
      </c>
    </row>
    <row r="27" spans="1:12" x14ac:dyDescent="0.4">
      <c r="A27" s="27" t="s">
        <v>211</v>
      </c>
      <c r="B27" s="154">
        <v>928</v>
      </c>
      <c r="C27" s="154">
        <v>0</v>
      </c>
      <c r="D27" s="24" t="e">
        <f t="shared" si="0"/>
        <v>#DIV/0!</v>
      </c>
      <c r="E27" s="25">
        <f t="shared" si="1"/>
        <v>928</v>
      </c>
      <c r="F27" s="154">
        <v>1500</v>
      </c>
      <c r="G27" s="154">
        <v>0</v>
      </c>
      <c r="H27" s="24" t="e">
        <f t="shared" si="2"/>
        <v>#DIV/0!</v>
      </c>
      <c r="I27" s="25">
        <f t="shared" si="3"/>
        <v>1500</v>
      </c>
      <c r="J27" s="24">
        <f t="shared" si="4"/>
        <v>0.6186666666666667</v>
      </c>
      <c r="K27" s="24" t="e">
        <f t="shared" si="5"/>
        <v>#DIV/0!</v>
      </c>
      <c r="L27" s="23" t="e">
        <f t="shared" si="6"/>
        <v>#DIV/0!</v>
      </c>
    </row>
    <row r="28" spans="1:12" x14ac:dyDescent="0.4">
      <c r="A28" s="27" t="s">
        <v>191</v>
      </c>
      <c r="B28" s="158">
        <v>0</v>
      </c>
      <c r="C28" s="158">
        <v>1369</v>
      </c>
      <c r="D28" s="24">
        <f t="shared" si="0"/>
        <v>0</v>
      </c>
      <c r="E28" s="25">
        <f t="shared" si="1"/>
        <v>-1369</v>
      </c>
      <c r="F28" s="158">
        <v>0</v>
      </c>
      <c r="G28" s="158">
        <v>1500</v>
      </c>
      <c r="H28" s="24">
        <f t="shared" si="2"/>
        <v>0</v>
      </c>
      <c r="I28" s="25">
        <f t="shared" si="3"/>
        <v>-1500</v>
      </c>
      <c r="J28" s="24" t="e">
        <f t="shared" si="4"/>
        <v>#DIV/0!</v>
      </c>
      <c r="K28" s="24">
        <f t="shared" si="5"/>
        <v>0.91266666666666663</v>
      </c>
      <c r="L28" s="23" t="e">
        <f t="shared" si="6"/>
        <v>#DIV/0!</v>
      </c>
    </row>
    <row r="29" spans="1:12" x14ac:dyDescent="0.4">
      <c r="A29" s="27" t="s">
        <v>161</v>
      </c>
      <c r="B29" s="156">
        <v>496</v>
      </c>
      <c r="C29" s="156">
        <v>609</v>
      </c>
      <c r="D29" s="24">
        <f t="shared" si="0"/>
        <v>0.81444991789819376</v>
      </c>
      <c r="E29" s="32">
        <f t="shared" si="1"/>
        <v>-113</v>
      </c>
      <c r="F29" s="156">
        <v>750</v>
      </c>
      <c r="G29" s="156">
        <v>750</v>
      </c>
      <c r="H29" s="31">
        <f t="shared" si="2"/>
        <v>1</v>
      </c>
      <c r="I29" s="32">
        <f t="shared" si="3"/>
        <v>0</v>
      </c>
      <c r="J29" s="31">
        <f t="shared" si="4"/>
        <v>0.66133333333333333</v>
      </c>
      <c r="K29" s="24">
        <f t="shared" si="5"/>
        <v>0.81200000000000006</v>
      </c>
      <c r="L29" s="30">
        <f t="shared" si="6"/>
        <v>-0.15066666666666673</v>
      </c>
    </row>
    <row r="30" spans="1:12" x14ac:dyDescent="0.4">
      <c r="A30" s="33" t="s">
        <v>160</v>
      </c>
      <c r="B30" s="154">
        <v>490</v>
      </c>
      <c r="C30" s="154">
        <v>420</v>
      </c>
      <c r="D30" s="24">
        <f t="shared" si="0"/>
        <v>1.1666666666666667</v>
      </c>
      <c r="E30" s="25">
        <f t="shared" si="1"/>
        <v>70</v>
      </c>
      <c r="F30" s="154">
        <v>750</v>
      </c>
      <c r="G30" s="154">
        <v>750</v>
      </c>
      <c r="H30" s="24">
        <f t="shared" si="2"/>
        <v>1</v>
      </c>
      <c r="I30" s="25">
        <f t="shared" si="3"/>
        <v>0</v>
      </c>
      <c r="J30" s="24">
        <f t="shared" si="4"/>
        <v>0.65333333333333332</v>
      </c>
      <c r="K30" s="24">
        <f t="shared" si="5"/>
        <v>0.56000000000000005</v>
      </c>
      <c r="L30" s="23">
        <f t="shared" si="6"/>
        <v>9.3333333333333268E-2</v>
      </c>
    </row>
    <row r="31" spans="1:12" x14ac:dyDescent="0.4">
      <c r="A31" s="27" t="s">
        <v>159</v>
      </c>
      <c r="B31" s="154">
        <v>1074</v>
      </c>
      <c r="C31" s="154">
        <v>1340</v>
      </c>
      <c r="D31" s="24">
        <f t="shared" si="0"/>
        <v>0.80149253731343284</v>
      </c>
      <c r="E31" s="25">
        <f t="shared" si="1"/>
        <v>-266</v>
      </c>
      <c r="F31" s="154">
        <v>1495</v>
      </c>
      <c r="G31" s="154">
        <v>1500</v>
      </c>
      <c r="H31" s="24">
        <f t="shared" si="2"/>
        <v>0.9966666666666667</v>
      </c>
      <c r="I31" s="25">
        <f t="shared" si="3"/>
        <v>-5</v>
      </c>
      <c r="J31" s="24">
        <f t="shared" si="4"/>
        <v>0.71839464882943149</v>
      </c>
      <c r="K31" s="24">
        <f t="shared" si="5"/>
        <v>0.89333333333333331</v>
      </c>
      <c r="L31" s="23">
        <f t="shared" si="6"/>
        <v>-0.17493868450390182</v>
      </c>
    </row>
    <row r="32" spans="1:12" x14ac:dyDescent="0.4">
      <c r="A32" s="33" t="s">
        <v>158</v>
      </c>
      <c r="B32" s="156">
        <v>1073</v>
      </c>
      <c r="C32" s="156">
        <v>1154</v>
      </c>
      <c r="D32" s="24">
        <f t="shared" si="0"/>
        <v>0.92980935875216641</v>
      </c>
      <c r="E32" s="32">
        <f t="shared" si="1"/>
        <v>-81</v>
      </c>
      <c r="F32" s="156">
        <v>1500</v>
      </c>
      <c r="G32" s="156">
        <v>1495</v>
      </c>
      <c r="H32" s="31">
        <f t="shared" si="2"/>
        <v>1.0033444816053512</v>
      </c>
      <c r="I32" s="32">
        <f t="shared" si="3"/>
        <v>5</v>
      </c>
      <c r="J32" s="31">
        <f t="shared" si="4"/>
        <v>0.71533333333333338</v>
      </c>
      <c r="K32" s="24">
        <f t="shared" si="5"/>
        <v>0.77190635451505019</v>
      </c>
      <c r="L32" s="30">
        <f t="shared" si="6"/>
        <v>-5.6573021181716809E-2</v>
      </c>
    </row>
    <row r="33" spans="1:64" x14ac:dyDescent="0.4">
      <c r="A33" s="33" t="s">
        <v>157</v>
      </c>
      <c r="B33" s="156">
        <v>1220</v>
      </c>
      <c r="C33" s="156">
        <v>1442</v>
      </c>
      <c r="D33" s="24">
        <f t="shared" si="0"/>
        <v>0.84604715672676833</v>
      </c>
      <c r="E33" s="32">
        <f t="shared" si="1"/>
        <v>-222</v>
      </c>
      <c r="F33" s="156">
        <v>1500</v>
      </c>
      <c r="G33" s="156">
        <v>1500</v>
      </c>
      <c r="H33" s="31">
        <f t="shared" si="2"/>
        <v>1</v>
      </c>
      <c r="I33" s="32">
        <f t="shared" si="3"/>
        <v>0</v>
      </c>
      <c r="J33" s="31">
        <f t="shared" si="4"/>
        <v>0.81333333333333335</v>
      </c>
      <c r="K33" s="24">
        <f t="shared" si="5"/>
        <v>0.96133333333333337</v>
      </c>
      <c r="L33" s="30">
        <f t="shared" si="6"/>
        <v>-0.14800000000000002</v>
      </c>
    </row>
    <row r="34" spans="1:64" x14ac:dyDescent="0.4">
      <c r="A34" s="27" t="s">
        <v>156</v>
      </c>
      <c r="B34" s="154">
        <v>0</v>
      </c>
      <c r="C34" s="154">
        <v>0</v>
      </c>
      <c r="D34" s="24" t="e">
        <f t="shared" si="0"/>
        <v>#DIV/0!</v>
      </c>
      <c r="E34" s="25">
        <f t="shared" si="1"/>
        <v>0</v>
      </c>
      <c r="F34" s="154">
        <v>0</v>
      </c>
      <c r="G34" s="154">
        <v>0</v>
      </c>
      <c r="H34" s="24" t="e">
        <f t="shared" si="2"/>
        <v>#DIV/0!</v>
      </c>
      <c r="I34" s="25">
        <f t="shared" si="3"/>
        <v>0</v>
      </c>
      <c r="J34" s="24" t="e">
        <f t="shared" si="4"/>
        <v>#DIV/0!</v>
      </c>
      <c r="K34" s="31" t="e">
        <f t="shared" si="5"/>
        <v>#DIV/0!</v>
      </c>
      <c r="L34" s="23" t="e">
        <f t="shared" si="6"/>
        <v>#DIV/0!</v>
      </c>
    </row>
    <row r="35" spans="1:64" x14ac:dyDescent="0.4">
      <c r="A35" s="29" t="s">
        <v>155</v>
      </c>
      <c r="B35" s="164">
        <v>1187</v>
      </c>
      <c r="C35" s="164">
        <v>1164</v>
      </c>
      <c r="D35" s="31">
        <f t="shared" si="0"/>
        <v>1.0197594501718212</v>
      </c>
      <c r="E35" s="51">
        <f t="shared" si="1"/>
        <v>23</v>
      </c>
      <c r="F35" s="164">
        <v>1500</v>
      </c>
      <c r="G35" s="164">
        <v>1500</v>
      </c>
      <c r="H35" s="48">
        <f t="shared" si="2"/>
        <v>1</v>
      </c>
      <c r="I35" s="51">
        <f t="shared" si="3"/>
        <v>0</v>
      </c>
      <c r="J35" s="48">
        <f t="shared" si="4"/>
        <v>0.79133333333333333</v>
      </c>
      <c r="K35" s="24">
        <f t="shared" si="5"/>
        <v>0.77600000000000002</v>
      </c>
      <c r="L35" s="107">
        <f t="shared" si="6"/>
        <v>1.533333333333331E-2</v>
      </c>
    </row>
    <row r="36" spans="1:64" x14ac:dyDescent="0.4">
      <c r="A36" s="33" t="s">
        <v>210</v>
      </c>
      <c r="B36" s="156">
        <v>649</v>
      </c>
      <c r="C36" s="156">
        <v>0</v>
      </c>
      <c r="D36" s="31" t="e">
        <f t="shared" si="0"/>
        <v>#DIV/0!</v>
      </c>
      <c r="E36" s="32">
        <f t="shared" si="1"/>
        <v>649</v>
      </c>
      <c r="F36" s="156">
        <v>1495</v>
      </c>
      <c r="G36" s="156">
        <v>0</v>
      </c>
      <c r="H36" s="31" t="e">
        <f t="shared" si="2"/>
        <v>#DIV/0!</v>
      </c>
      <c r="I36" s="32">
        <f t="shared" si="3"/>
        <v>1495</v>
      </c>
      <c r="J36" s="31">
        <f t="shared" si="4"/>
        <v>0.43411371237458196</v>
      </c>
      <c r="K36" s="31" t="e">
        <f t="shared" si="5"/>
        <v>#DIV/0!</v>
      </c>
      <c r="L36" s="30" t="e">
        <f t="shared" si="6"/>
        <v>#DIV/0!</v>
      </c>
    </row>
    <row r="37" spans="1:64" x14ac:dyDescent="0.4">
      <c r="A37" s="89" t="s">
        <v>90</v>
      </c>
      <c r="B37" s="122">
        <f>SUM(B38:B39)</f>
        <v>702</v>
      </c>
      <c r="C37" s="122">
        <f>SUM(C38:C39)</f>
        <v>734</v>
      </c>
      <c r="D37" s="57">
        <f t="shared" si="0"/>
        <v>0.95640326975476841</v>
      </c>
      <c r="E37" s="61">
        <f t="shared" si="1"/>
        <v>-32</v>
      </c>
      <c r="F37" s="122">
        <f>SUM(F38:F39)</f>
        <v>1241</v>
      </c>
      <c r="G37" s="122">
        <f>SUM(G38:G39)</f>
        <v>1170</v>
      </c>
      <c r="H37" s="57">
        <f t="shared" si="2"/>
        <v>1.0606837606837607</v>
      </c>
      <c r="I37" s="61">
        <f t="shared" si="3"/>
        <v>71</v>
      </c>
      <c r="J37" s="57">
        <f t="shared" si="4"/>
        <v>0.5656728444802579</v>
      </c>
      <c r="K37" s="57">
        <f t="shared" si="5"/>
        <v>0.62735042735042734</v>
      </c>
      <c r="L37" s="60">
        <f t="shared" si="6"/>
        <v>-6.1677582870169445E-2</v>
      </c>
    </row>
    <row r="38" spans="1:64" x14ac:dyDescent="0.4">
      <c r="A38" s="26" t="s">
        <v>154</v>
      </c>
      <c r="B38" s="158">
        <v>477</v>
      </c>
      <c r="C38" s="158">
        <v>500</v>
      </c>
      <c r="D38" s="34">
        <f t="shared" ref="D38:D56" si="7">+B38/C38</f>
        <v>0.95399999999999996</v>
      </c>
      <c r="E38" s="40">
        <f t="shared" ref="E38:E56" si="8">+B38-C38</f>
        <v>-23</v>
      </c>
      <c r="F38" s="158">
        <v>851</v>
      </c>
      <c r="G38" s="158">
        <v>780</v>
      </c>
      <c r="H38" s="34">
        <f t="shared" ref="H38:H56" si="9">+F38/G38</f>
        <v>1.0910256410256409</v>
      </c>
      <c r="I38" s="40">
        <f t="shared" ref="I38:I56" si="10">+F38-G38</f>
        <v>71</v>
      </c>
      <c r="J38" s="34">
        <f t="shared" ref="J38:J56" si="11">+B38/F38</f>
        <v>0.56051703877790837</v>
      </c>
      <c r="K38" s="34">
        <f t="shared" ref="K38:K56" si="12">+C38/G38</f>
        <v>0.64102564102564108</v>
      </c>
      <c r="L38" s="47">
        <f t="shared" ref="L38:L56" si="13">+J38-K38</f>
        <v>-8.0508602247732708E-2</v>
      </c>
    </row>
    <row r="39" spans="1:64" x14ac:dyDescent="0.4">
      <c r="A39" s="27" t="s">
        <v>153</v>
      </c>
      <c r="B39" s="154">
        <v>225</v>
      </c>
      <c r="C39" s="154">
        <v>234</v>
      </c>
      <c r="D39" s="24">
        <f t="shared" si="7"/>
        <v>0.96153846153846156</v>
      </c>
      <c r="E39" s="25">
        <f t="shared" si="8"/>
        <v>-9</v>
      </c>
      <c r="F39" s="154">
        <v>390</v>
      </c>
      <c r="G39" s="154">
        <v>390</v>
      </c>
      <c r="H39" s="24">
        <f t="shared" si="9"/>
        <v>1</v>
      </c>
      <c r="I39" s="25">
        <f t="shared" si="10"/>
        <v>0</v>
      </c>
      <c r="J39" s="24">
        <f t="shared" si="11"/>
        <v>0.57692307692307687</v>
      </c>
      <c r="K39" s="24">
        <f t="shared" si="12"/>
        <v>0.6</v>
      </c>
      <c r="L39" s="23">
        <f t="shared" si="13"/>
        <v>-2.3076923076923106E-2</v>
      </c>
    </row>
    <row r="40" spans="1:64" s="18" customFormat="1" x14ac:dyDescent="0.4">
      <c r="A40" s="55" t="s">
        <v>96</v>
      </c>
      <c r="B40" s="121">
        <f>SUM(B41:B56)</f>
        <v>95744</v>
      </c>
      <c r="C40" s="121">
        <f>SUM(C41:C56)</f>
        <v>95245</v>
      </c>
      <c r="D40" s="54">
        <f t="shared" si="7"/>
        <v>1.005239120163788</v>
      </c>
      <c r="E40" s="68">
        <f t="shared" si="8"/>
        <v>499</v>
      </c>
      <c r="F40" s="121">
        <f>SUM(F41:F56)</f>
        <v>125541</v>
      </c>
      <c r="G40" s="121">
        <f>SUM(G41:G56)</f>
        <v>125917</v>
      </c>
      <c r="H40" s="54">
        <f t="shared" si="9"/>
        <v>0.99701390598568895</v>
      </c>
      <c r="I40" s="68">
        <f t="shared" si="10"/>
        <v>-376</v>
      </c>
      <c r="J40" s="54">
        <f t="shared" si="11"/>
        <v>0.76265124540986606</v>
      </c>
      <c r="K40" s="54">
        <f t="shared" si="12"/>
        <v>0.75641096913045891</v>
      </c>
      <c r="L40" s="63">
        <f t="shared" si="13"/>
        <v>6.2402762794071531E-3</v>
      </c>
    </row>
    <row r="41" spans="1:64" x14ac:dyDescent="0.4">
      <c r="A41" s="27" t="s">
        <v>83</v>
      </c>
      <c r="B41" s="161">
        <v>36520</v>
      </c>
      <c r="C41" s="162">
        <v>36979</v>
      </c>
      <c r="D41" s="28">
        <f t="shared" si="7"/>
        <v>0.98758754969036477</v>
      </c>
      <c r="E41" s="32">
        <f t="shared" si="8"/>
        <v>-459</v>
      </c>
      <c r="F41" s="161">
        <v>44265</v>
      </c>
      <c r="G41" s="154">
        <v>44214</v>
      </c>
      <c r="H41" s="31">
        <f t="shared" si="9"/>
        <v>1.0011534807979372</v>
      </c>
      <c r="I41" s="37">
        <f t="shared" si="10"/>
        <v>51</v>
      </c>
      <c r="J41" s="24">
        <f t="shared" si="11"/>
        <v>0.8250310629165255</v>
      </c>
      <c r="K41" s="24">
        <f t="shared" si="12"/>
        <v>0.83636404758673721</v>
      </c>
      <c r="L41" s="35">
        <f t="shared" si="13"/>
        <v>-1.133298467021171E-2</v>
      </c>
    </row>
    <row r="42" spans="1:64" x14ac:dyDescent="0.4">
      <c r="A42" s="27" t="s">
        <v>176</v>
      </c>
      <c r="B42" s="155">
        <v>1337</v>
      </c>
      <c r="C42" s="170">
        <v>845</v>
      </c>
      <c r="D42" s="34">
        <f t="shared" si="7"/>
        <v>1.5822485207100592</v>
      </c>
      <c r="E42" s="32">
        <f t="shared" si="8"/>
        <v>492</v>
      </c>
      <c r="F42" s="155">
        <v>2159</v>
      </c>
      <c r="G42" s="169">
        <v>1360</v>
      </c>
      <c r="H42" s="31">
        <f t="shared" si="9"/>
        <v>1.5874999999999999</v>
      </c>
      <c r="I42" s="37">
        <f t="shared" si="10"/>
        <v>799</v>
      </c>
      <c r="J42" s="24">
        <f t="shared" si="11"/>
        <v>0.61926817971282999</v>
      </c>
      <c r="K42" s="24">
        <f t="shared" si="12"/>
        <v>0.62132352941176472</v>
      </c>
      <c r="L42" s="35">
        <f t="shared" si="13"/>
        <v>-2.0553496989347275E-3</v>
      </c>
    </row>
    <row r="43" spans="1:64" x14ac:dyDescent="0.4">
      <c r="A43" s="27" t="s">
        <v>151</v>
      </c>
      <c r="B43" s="155">
        <v>4504</v>
      </c>
      <c r="C43" s="169">
        <v>4784</v>
      </c>
      <c r="D43" s="34">
        <f t="shared" si="7"/>
        <v>0.94147157190635455</v>
      </c>
      <c r="E43" s="32">
        <f t="shared" si="8"/>
        <v>-280</v>
      </c>
      <c r="F43" s="155">
        <v>5240</v>
      </c>
      <c r="G43" s="169">
        <v>5240</v>
      </c>
      <c r="H43" s="39">
        <f t="shared" si="9"/>
        <v>1</v>
      </c>
      <c r="I43" s="37">
        <f t="shared" si="10"/>
        <v>0</v>
      </c>
      <c r="J43" s="24">
        <f t="shared" si="11"/>
        <v>0.85954198473282439</v>
      </c>
      <c r="K43" s="24">
        <f t="shared" si="12"/>
        <v>0.91297709923664128</v>
      </c>
      <c r="L43" s="35">
        <f t="shared" si="13"/>
        <v>-5.3435114503816883E-2</v>
      </c>
    </row>
    <row r="44" spans="1:64" x14ac:dyDescent="0.4">
      <c r="A44" s="33" t="s">
        <v>215</v>
      </c>
      <c r="B44" s="155">
        <v>10475</v>
      </c>
      <c r="C44" s="169">
        <v>9941</v>
      </c>
      <c r="D44" s="36">
        <f t="shared" si="7"/>
        <v>1.0537169298863294</v>
      </c>
      <c r="E44" s="37">
        <f t="shared" si="8"/>
        <v>534</v>
      </c>
      <c r="F44" s="155">
        <v>15240</v>
      </c>
      <c r="G44" s="172">
        <v>15140</v>
      </c>
      <c r="H44" s="39">
        <f t="shared" si="9"/>
        <v>1.0066050198150593</v>
      </c>
      <c r="I44" s="42">
        <f t="shared" si="10"/>
        <v>100</v>
      </c>
      <c r="J44" s="36">
        <f t="shared" si="11"/>
        <v>0.68733595800524938</v>
      </c>
      <c r="K44" s="36">
        <f t="shared" si="12"/>
        <v>0.65660501981505948</v>
      </c>
      <c r="L44" s="44">
        <f t="shared" si="13"/>
        <v>3.0730938190189905E-2</v>
      </c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</row>
    <row r="45" spans="1:64" s="43" customFormat="1" x14ac:dyDescent="0.4">
      <c r="A45" s="33" t="s">
        <v>149</v>
      </c>
      <c r="B45" s="155">
        <v>6072</v>
      </c>
      <c r="C45" s="171">
        <v>4662</v>
      </c>
      <c r="D45" s="36">
        <f t="shared" si="7"/>
        <v>1.3024453024453024</v>
      </c>
      <c r="E45" s="37">
        <f t="shared" si="8"/>
        <v>1410</v>
      </c>
      <c r="F45" s="155">
        <v>7240</v>
      </c>
      <c r="G45" s="169">
        <v>8300</v>
      </c>
      <c r="H45" s="39">
        <f t="shared" si="9"/>
        <v>0.87228915662650608</v>
      </c>
      <c r="I45" s="42">
        <f t="shared" si="10"/>
        <v>-1060</v>
      </c>
      <c r="J45" s="36">
        <f t="shared" si="11"/>
        <v>0.83867403314917122</v>
      </c>
      <c r="K45" s="45">
        <f t="shared" si="12"/>
        <v>0.56168674698795185</v>
      </c>
      <c r="L45" s="44">
        <f t="shared" si="13"/>
        <v>0.27698728616121937</v>
      </c>
    </row>
    <row r="46" spans="1:64" x14ac:dyDescent="0.4">
      <c r="A46" s="27" t="s">
        <v>81</v>
      </c>
      <c r="B46" s="155">
        <v>13224</v>
      </c>
      <c r="C46" s="169">
        <v>12589</v>
      </c>
      <c r="D46" s="38">
        <f t="shared" si="7"/>
        <v>1.0504408610691873</v>
      </c>
      <c r="E46" s="41">
        <f t="shared" si="8"/>
        <v>635</v>
      </c>
      <c r="F46" s="155">
        <v>20687</v>
      </c>
      <c r="G46" s="170">
        <v>19223</v>
      </c>
      <c r="H46" s="36">
        <f t="shared" si="9"/>
        <v>1.0761587681423295</v>
      </c>
      <c r="I46" s="37">
        <f t="shared" si="10"/>
        <v>1464</v>
      </c>
      <c r="J46" s="38">
        <f t="shared" si="11"/>
        <v>0.63924203606129448</v>
      </c>
      <c r="K46" s="36">
        <f t="shared" si="12"/>
        <v>0.6548925766009468</v>
      </c>
      <c r="L46" s="35">
        <f t="shared" si="13"/>
        <v>-1.5650540539652313E-2</v>
      </c>
    </row>
    <row r="47" spans="1:64" x14ac:dyDescent="0.4">
      <c r="A47" s="27" t="s">
        <v>82</v>
      </c>
      <c r="B47" s="160">
        <v>9434</v>
      </c>
      <c r="C47" s="154">
        <v>10416</v>
      </c>
      <c r="D47" s="38">
        <f t="shared" si="7"/>
        <v>0.90572196620583723</v>
      </c>
      <c r="E47" s="42">
        <f t="shared" si="8"/>
        <v>-982</v>
      </c>
      <c r="F47" s="160">
        <v>11090</v>
      </c>
      <c r="G47" s="154">
        <v>11160</v>
      </c>
      <c r="H47" s="36">
        <f t="shared" si="9"/>
        <v>0.99372759856630821</v>
      </c>
      <c r="I47" s="37">
        <f t="shared" si="10"/>
        <v>-70</v>
      </c>
      <c r="J47" s="36">
        <f t="shared" si="11"/>
        <v>0.85067628494138858</v>
      </c>
      <c r="K47" s="36">
        <f t="shared" si="12"/>
        <v>0.93333333333333335</v>
      </c>
      <c r="L47" s="35">
        <f t="shared" si="13"/>
        <v>-8.2657048391944765E-2</v>
      </c>
    </row>
    <row r="48" spans="1:64" x14ac:dyDescent="0.4">
      <c r="A48" s="27" t="s">
        <v>80</v>
      </c>
      <c r="B48" s="159">
        <v>2541</v>
      </c>
      <c r="C48" s="154">
        <v>2279</v>
      </c>
      <c r="D48" s="38">
        <f t="shared" si="7"/>
        <v>1.1149627029398859</v>
      </c>
      <c r="E48" s="37">
        <f t="shared" si="8"/>
        <v>262</v>
      </c>
      <c r="F48" s="159">
        <v>2790</v>
      </c>
      <c r="G48" s="154">
        <v>2790</v>
      </c>
      <c r="H48" s="31">
        <f t="shared" si="9"/>
        <v>1</v>
      </c>
      <c r="I48" s="25">
        <f t="shared" si="10"/>
        <v>0</v>
      </c>
      <c r="J48" s="24">
        <f t="shared" si="11"/>
        <v>0.91075268817204302</v>
      </c>
      <c r="K48" s="36">
        <f t="shared" si="12"/>
        <v>0.81684587813620069</v>
      </c>
      <c r="L48" s="35">
        <f t="shared" si="13"/>
        <v>9.3906810035842336E-2</v>
      </c>
    </row>
    <row r="49" spans="1:12" x14ac:dyDescent="0.4">
      <c r="A49" s="27" t="s">
        <v>148</v>
      </c>
      <c r="B49" s="155">
        <v>1202</v>
      </c>
      <c r="C49" s="158">
        <v>1242</v>
      </c>
      <c r="D49" s="34">
        <f t="shared" si="7"/>
        <v>0.96779388083735907</v>
      </c>
      <c r="E49" s="32">
        <f t="shared" si="8"/>
        <v>-40</v>
      </c>
      <c r="F49" s="155">
        <v>1660</v>
      </c>
      <c r="G49" s="169">
        <v>1660</v>
      </c>
      <c r="H49" s="31">
        <f t="shared" si="9"/>
        <v>1</v>
      </c>
      <c r="I49" s="25">
        <f t="shared" si="10"/>
        <v>0</v>
      </c>
      <c r="J49" s="24">
        <f t="shared" si="11"/>
        <v>0.72409638554216871</v>
      </c>
      <c r="K49" s="24">
        <f t="shared" si="12"/>
        <v>0.74819277108433735</v>
      </c>
      <c r="L49" s="23">
        <f t="shared" si="13"/>
        <v>-2.4096385542168641E-2</v>
      </c>
    </row>
    <row r="50" spans="1:12" x14ac:dyDescent="0.4">
      <c r="A50" s="27" t="s">
        <v>79</v>
      </c>
      <c r="B50" s="157">
        <v>2704</v>
      </c>
      <c r="C50" s="154">
        <v>2660</v>
      </c>
      <c r="D50" s="34">
        <f t="shared" si="7"/>
        <v>1.0165413533834586</v>
      </c>
      <c r="E50" s="32">
        <f t="shared" si="8"/>
        <v>44</v>
      </c>
      <c r="F50" s="157">
        <v>2790</v>
      </c>
      <c r="G50" s="154">
        <v>2790</v>
      </c>
      <c r="H50" s="31">
        <f t="shared" si="9"/>
        <v>1</v>
      </c>
      <c r="I50" s="25">
        <f t="shared" si="10"/>
        <v>0</v>
      </c>
      <c r="J50" s="24">
        <f t="shared" si="11"/>
        <v>0.96917562724014339</v>
      </c>
      <c r="K50" s="24">
        <f t="shared" si="12"/>
        <v>0.95340501792114696</v>
      </c>
      <c r="L50" s="23">
        <f t="shared" si="13"/>
        <v>1.5770609318996431E-2</v>
      </c>
    </row>
    <row r="51" spans="1:12" x14ac:dyDescent="0.4">
      <c r="A51" s="33" t="s">
        <v>78</v>
      </c>
      <c r="B51" s="155">
        <v>1435</v>
      </c>
      <c r="C51" s="156">
        <v>1520</v>
      </c>
      <c r="D51" s="34">
        <f t="shared" si="7"/>
        <v>0.94407894736842102</v>
      </c>
      <c r="E51" s="32">
        <f t="shared" si="8"/>
        <v>-85</v>
      </c>
      <c r="F51" s="155">
        <v>2790</v>
      </c>
      <c r="G51" s="156">
        <v>2790</v>
      </c>
      <c r="H51" s="31">
        <f t="shared" si="9"/>
        <v>1</v>
      </c>
      <c r="I51" s="25">
        <f t="shared" si="10"/>
        <v>0</v>
      </c>
      <c r="J51" s="24">
        <f t="shared" si="11"/>
        <v>0.51433691756272404</v>
      </c>
      <c r="K51" s="31">
        <f t="shared" si="12"/>
        <v>0.54480286738351258</v>
      </c>
      <c r="L51" s="30">
        <f t="shared" si="13"/>
        <v>-3.046594982078854E-2</v>
      </c>
    </row>
    <row r="52" spans="1:12" x14ac:dyDescent="0.4">
      <c r="A52" s="27" t="s">
        <v>95</v>
      </c>
      <c r="B52" s="155">
        <v>0</v>
      </c>
      <c r="C52" s="154">
        <v>1132</v>
      </c>
      <c r="D52" s="34">
        <f t="shared" si="7"/>
        <v>0</v>
      </c>
      <c r="E52" s="25">
        <f t="shared" si="8"/>
        <v>-1132</v>
      </c>
      <c r="F52" s="155">
        <v>0</v>
      </c>
      <c r="G52" s="154">
        <v>1660</v>
      </c>
      <c r="H52" s="31">
        <f t="shared" si="9"/>
        <v>0</v>
      </c>
      <c r="I52" s="25">
        <f t="shared" si="10"/>
        <v>-1660</v>
      </c>
      <c r="J52" s="24" t="e">
        <f t="shared" si="11"/>
        <v>#DIV/0!</v>
      </c>
      <c r="K52" s="24">
        <f t="shared" si="12"/>
        <v>0.68192771084337345</v>
      </c>
      <c r="L52" s="23" t="e">
        <f t="shared" si="13"/>
        <v>#DIV/0!</v>
      </c>
    </row>
    <row r="53" spans="1:12" x14ac:dyDescent="0.4">
      <c r="A53" s="27" t="s">
        <v>94</v>
      </c>
      <c r="B53" s="155">
        <v>1701</v>
      </c>
      <c r="C53" s="154">
        <v>1767</v>
      </c>
      <c r="D53" s="34">
        <f t="shared" si="7"/>
        <v>0.9626485568760611</v>
      </c>
      <c r="E53" s="25">
        <f t="shared" si="8"/>
        <v>-66</v>
      </c>
      <c r="F53" s="155">
        <v>2790</v>
      </c>
      <c r="G53" s="154">
        <v>2790</v>
      </c>
      <c r="H53" s="24">
        <f t="shared" si="9"/>
        <v>1</v>
      </c>
      <c r="I53" s="25">
        <f t="shared" si="10"/>
        <v>0</v>
      </c>
      <c r="J53" s="24">
        <f t="shared" si="11"/>
        <v>0.60967741935483866</v>
      </c>
      <c r="K53" s="24">
        <f t="shared" si="12"/>
        <v>0.6333333333333333</v>
      </c>
      <c r="L53" s="23">
        <f t="shared" si="13"/>
        <v>-2.3655913978494647E-2</v>
      </c>
    </row>
    <row r="54" spans="1:12" x14ac:dyDescent="0.4">
      <c r="A54" s="27" t="s">
        <v>75</v>
      </c>
      <c r="B54" s="155">
        <v>2523</v>
      </c>
      <c r="C54" s="154">
        <v>2408</v>
      </c>
      <c r="D54" s="34">
        <f t="shared" si="7"/>
        <v>1.0477574750830565</v>
      </c>
      <c r="E54" s="25">
        <f t="shared" si="8"/>
        <v>115</v>
      </c>
      <c r="F54" s="155">
        <v>3780</v>
      </c>
      <c r="G54" s="154">
        <v>3880</v>
      </c>
      <c r="H54" s="24">
        <f t="shared" si="9"/>
        <v>0.97422680412371132</v>
      </c>
      <c r="I54" s="25">
        <f t="shared" si="10"/>
        <v>-100</v>
      </c>
      <c r="J54" s="24">
        <f t="shared" si="11"/>
        <v>0.66746031746031742</v>
      </c>
      <c r="K54" s="24">
        <f t="shared" si="12"/>
        <v>0.62061855670103094</v>
      </c>
      <c r="L54" s="23">
        <f t="shared" si="13"/>
        <v>4.6841760759286477E-2</v>
      </c>
    </row>
    <row r="55" spans="1:12" x14ac:dyDescent="0.4">
      <c r="A55" s="27" t="s">
        <v>77</v>
      </c>
      <c r="B55" s="155">
        <v>950</v>
      </c>
      <c r="C55" s="154">
        <v>1004</v>
      </c>
      <c r="D55" s="34">
        <f t="shared" si="7"/>
        <v>0.94621513944223112</v>
      </c>
      <c r="E55" s="25">
        <f t="shared" si="8"/>
        <v>-54</v>
      </c>
      <c r="F55" s="155">
        <v>1360</v>
      </c>
      <c r="G55" s="154">
        <v>1260</v>
      </c>
      <c r="H55" s="24">
        <f t="shared" si="9"/>
        <v>1.0793650793650793</v>
      </c>
      <c r="I55" s="25">
        <f t="shared" si="10"/>
        <v>100</v>
      </c>
      <c r="J55" s="24">
        <f t="shared" si="11"/>
        <v>0.69852941176470584</v>
      </c>
      <c r="K55" s="24">
        <f t="shared" si="12"/>
        <v>0.79682539682539677</v>
      </c>
      <c r="L55" s="23">
        <f t="shared" si="13"/>
        <v>-9.8295985060690927E-2</v>
      </c>
    </row>
    <row r="56" spans="1:12" x14ac:dyDescent="0.4">
      <c r="A56" s="27" t="s">
        <v>76</v>
      </c>
      <c r="B56" s="155">
        <v>1122</v>
      </c>
      <c r="C56" s="154">
        <v>1017</v>
      </c>
      <c r="D56" s="34">
        <f t="shared" si="7"/>
        <v>1.1032448377581121</v>
      </c>
      <c r="E56" s="25">
        <f t="shared" si="8"/>
        <v>105</v>
      </c>
      <c r="F56" s="155">
        <v>1660</v>
      </c>
      <c r="G56" s="154">
        <v>1660</v>
      </c>
      <c r="H56" s="24">
        <f t="shared" si="9"/>
        <v>1</v>
      </c>
      <c r="I56" s="25">
        <f t="shared" si="10"/>
        <v>0</v>
      </c>
      <c r="J56" s="24">
        <f t="shared" si="11"/>
        <v>0.67590361445783131</v>
      </c>
      <c r="K56" s="24">
        <f t="shared" si="12"/>
        <v>0.61265060240963853</v>
      </c>
      <c r="L56" s="23">
        <f t="shared" si="13"/>
        <v>6.325301204819278E-2</v>
      </c>
    </row>
    <row r="57" spans="1:12" x14ac:dyDescent="0.4">
      <c r="A57" s="55" t="s">
        <v>93</v>
      </c>
      <c r="B57" s="120"/>
      <c r="C57" s="120"/>
      <c r="D57" s="118"/>
      <c r="E57" s="119"/>
      <c r="F57" s="120"/>
      <c r="G57" s="120"/>
      <c r="H57" s="118"/>
      <c r="I57" s="119"/>
      <c r="J57" s="118"/>
      <c r="K57" s="118"/>
      <c r="L57" s="117"/>
    </row>
    <row r="58" spans="1:12" x14ac:dyDescent="0.4">
      <c r="A58" s="99" t="s">
        <v>209</v>
      </c>
      <c r="B58" s="168"/>
      <c r="C58" s="167"/>
      <c r="D58" s="116"/>
      <c r="E58" s="115"/>
      <c r="F58" s="168"/>
      <c r="G58" s="167"/>
      <c r="H58" s="116"/>
      <c r="I58" s="115"/>
      <c r="J58" s="114"/>
      <c r="K58" s="114"/>
      <c r="L58" s="113"/>
    </row>
    <row r="59" spans="1:12" x14ac:dyDescent="0.4">
      <c r="A59" s="22" t="s">
        <v>208</v>
      </c>
      <c r="B59" s="166"/>
      <c r="C59" s="165"/>
      <c r="D59" s="112"/>
      <c r="E59" s="111"/>
      <c r="F59" s="166"/>
      <c r="G59" s="165"/>
      <c r="H59" s="112"/>
      <c r="I59" s="111"/>
      <c r="J59" s="110"/>
      <c r="K59" s="110"/>
      <c r="L59" s="109"/>
    </row>
    <row r="60" spans="1:12" x14ac:dyDescent="0.4">
      <c r="C60" s="16"/>
      <c r="E60" s="17"/>
      <c r="G60" s="16"/>
      <c r="I60" s="17"/>
      <c r="K60" s="16"/>
    </row>
    <row r="61" spans="1:12" x14ac:dyDescent="0.4">
      <c r="C61" s="16"/>
      <c r="E61" s="17"/>
      <c r="G61" s="16"/>
      <c r="I61" s="17"/>
      <c r="K61" s="16"/>
    </row>
    <row r="62" spans="1:12" x14ac:dyDescent="0.4">
      <c r="C62" s="16"/>
      <c r="E62" s="17"/>
      <c r="G62" s="16"/>
      <c r="I62" s="17"/>
      <c r="K62" s="16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9'!A1" display="'h19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2008年3月上旬航空旅客輸送実績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62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9" bestFit="1" customWidth="1"/>
    <col min="2" max="3" width="11.25" style="50" customWidth="1"/>
    <col min="4" max="5" width="11.25" style="19" customWidth="1"/>
    <col min="6" max="7" width="11.25" style="50" customWidth="1"/>
    <col min="8" max="9" width="11.25" style="19" customWidth="1"/>
    <col min="10" max="11" width="11.25" style="50" customWidth="1"/>
    <col min="12" max="12" width="11.25" style="19" customWidth="1"/>
    <col min="13" max="13" width="9" style="19" bestFit="1" customWidth="1"/>
    <col min="14" max="14" width="6.5" style="19" bestFit="1" customWidth="1"/>
    <col min="15" max="16384" width="15.75" style="19"/>
  </cols>
  <sheetData>
    <row r="1" spans="1:46" s="1" customFormat="1" ht="17.25" customHeight="1" x14ac:dyDescent="0.4">
      <c r="A1" s="266" t="str">
        <f>'h19'!A1</f>
        <v>平成19年度</v>
      </c>
      <c r="B1" s="267"/>
      <c r="C1" s="267"/>
      <c r="D1" s="267"/>
      <c r="E1" s="268" t="str">
        <f ca="1">RIGHT(CELL("filename",$A$1),LEN(CELL("filename",$A$1))-FIND("]",CELL("filename",$A$1)))</f>
        <v>３月(中旬)</v>
      </c>
      <c r="F1" s="269" t="s">
        <v>70</v>
      </c>
      <c r="G1" s="270"/>
      <c r="H1" s="270"/>
      <c r="I1" s="271"/>
      <c r="J1" s="270"/>
      <c r="K1" s="270"/>
      <c r="L1" s="271"/>
      <c r="M1" s="258"/>
      <c r="N1" s="258"/>
      <c r="O1" s="258"/>
      <c r="P1" s="258"/>
      <c r="Q1" s="258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</row>
    <row r="2" spans="1:46" x14ac:dyDescent="0.4">
      <c r="A2" s="240"/>
      <c r="B2" s="260" t="s">
        <v>89</v>
      </c>
      <c r="C2" s="261"/>
      <c r="D2" s="261"/>
      <c r="E2" s="262"/>
      <c r="F2" s="260" t="s">
        <v>175</v>
      </c>
      <c r="G2" s="261"/>
      <c r="H2" s="261"/>
      <c r="I2" s="262"/>
      <c r="J2" s="260" t="s">
        <v>174</v>
      </c>
      <c r="K2" s="261"/>
      <c r="L2" s="262"/>
    </row>
    <row r="3" spans="1:46" x14ac:dyDescent="0.4">
      <c r="A3" s="232"/>
      <c r="B3" s="235"/>
      <c r="C3" s="236"/>
      <c r="D3" s="236"/>
      <c r="E3" s="237"/>
      <c r="F3" s="235"/>
      <c r="G3" s="236"/>
      <c r="H3" s="236"/>
      <c r="I3" s="237"/>
      <c r="J3" s="235"/>
      <c r="K3" s="236"/>
      <c r="L3" s="237"/>
    </row>
    <row r="4" spans="1:46" x14ac:dyDescent="0.4">
      <c r="A4" s="232"/>
      <c r="B4" s="241" t="s">
        <v>139</v>
      </c>
      <c r="C4" s="241" t="s">
        <v>253</v>
      </c>
      <c r="D4" s="232" t="s">
        <v>88</v>
      </c>
      <c r="E4" s="232"/>
      <c r="F4" s="238" t="str">
        <f>+B4</f>
        <v>(08'3/11～20)</v>
      </c>
      <c r="G4" s="238" t="str">
        <f>+C4</f>
        <v>(07'3/11～20)</v>
      </c>
      <c r="H4" s="232" t="s">
        <v>88</v>
      </c>
      <c r="I4" s="232"/>
      <c r="J4" s="238" t="str">
        <f>+B4</f>
        <v>(08'3/11～20)</v>
      </c>
      <c r="K4" s="238" t="str">
        <f>+C4</f>
        <v>(07'3/11～20)</v>
      </c>
      <c r="L4" s="239" t="s">
        <v>86</v>
      </c>
    </row>
    <row r="5" spans="1:46" s="53" customFormat="1" x14ac:dyDescent="0.4">
      <c r="A5" s="232"/>
      <c r="B5" s="241"/>
      <c r="C5" s="241"/>
      <c r="D5" s="108" t="s">
        <v>87</v>
      </c>
      <c r="E5" s="108" t="s">
        <v>86</v>
      </c>
      <c r="F5" s="238"/>
      <c r="G5" s="238"/>
      <c r="H5" s="108" t="s">
        <v>87</v>
      </c>
      <c r="I5" s="108" t="s">
        <v>86</v>
      </c>
      <c r="J5" s="238"/>
      <c r="K5" s="238"/>
      <c r="L5" s="240"/>
    </row>
    <row r="6" spans="1:46" s="46" customFormat="1" x14ac:dyDescent="0.4">
      <c r="A6" s="55" t="s">
        <v>97</v>
      </c>
      <c r="B6" s="100">
        <f>+B7+B40+B57</f>
        <v>193565</v>
      </c>
      <c r="C6" s="100">
        <f>+C7+C40+C57</f>
        <v>179269</v>
      </c>
      <c r="D6" s="64">
        <f t="shared" ref="D6:D37" si="0">+B6/C6</f>
        <v>1.0797460799134262</v>
      </c>
      <c r="E6" s="65">
        <f t="shared" ref="E6:E37" si="1">+B6-C6</f>
        <v>14296</v>
      </c>
      <c r="F6" s="100">
        <f>+F7+F40+F57</f>
        <v>242899</v>
      </c>
      <c r="G6" s="100">
        <f>+G7+G40+G57</f>
        <v>245383</v>
      </c>
      <c r="H6" s="64">
        <f t="shared" ref="H6:H37" si="2">+F6/G6</f>
        <v>0.98987704934734677</v>
      </c>
      <c r="I6" s="65">
        <f t="shared" ref="I6:I37" si="3">+F6-G6</f>
        <v>-2484</v>
      </c>
      <c r="J6" s="64">
        <f t="shared" ref="J6:J37" si="4">+B6/F6</f>
        <v>0.79689500574312777</v>
      </c>
      <c r="K6" s="64">
        <f t="shared" ref="K6:K37" si="5">+C6/G6</f>
        <v>0.73056813226670148</v>
      </c>
      <c r="L6" s="78">
        <f t="shared" ref="L6:L37" si="6">+J6-K6</f>
        <v>6.6326873476426296E-2</v>
      </c>
    </row>
    <row r="7" spans="1:46" s="46" customFormat="1" x14ac:dyDescent="0.4">
      <c r="A7" s="55" t="s">
        <v>85</v>
      </c>
      <c r="B7" s="100">
        <f>+B8+B19+B37</f>
        <v>93316</v>
      </c>
      <c r="C7" s="100">
        <f>+C8+C19+C37</f>
        <v>88523</v>
      </c>
      <c r="D7" s="64">
        <f t="shared" si="0"/>
        <v>1.0541441207369837</v>
      </c>
      <c r="E7" s="65">
        <f t="shared" si="1"/>
        <v>4793</v>
      </c>
      <c r="F7" s="100">
        <f>+F8+F19+F37</f>
        <v>116659</v>
      </c>
      <c r="G7" s="100">
        <f>+G8+G19+G37</f>
        <v>118500</v>
      </c>
      <c r="H7" s="64">
        <f t="shared" si="2"/>
        <v>0.98446413502109709</v>
      </c>
      <c r="I7" s="65">
        <f t="shared" si="3"/>
        <v>-1841</v>
      </c>
      <c r="J7" s="64">
        <f t="shared" si="4"/>
        <v>0.79990399369101395</v>
      </c>
      <c r="K7" s="64">
        <f t="shared" si="5"/>
        <v>0.74702953586497889</v>
      </c>
      <c r="L7" s="78">
        <f t="shared" si="6"/>
        <v>5.287445782603506E-2</v>
      </c>
    </row>
    <row r="8" spans="1:46" x14ac:dyDescent="0.4">
      <c r="A8" s="89" t="s">
        <v>92</v>
      </c>
      <c r="B8" s="106">
        <f>SUM(B9:B18)</f>
        <v>77353</v>
      </c>
      <c r="C8" s="106">
        <f>SUM(C9:C18)</f>
        <v>73061</v>
      </c>
      <c r="D8" s="76">
        <f t="shared" si="0"/>
        <v>1.0587454318993716</v>
      </c>
      <c r="E8" s="62">
        <f t="shared" si="1"/>
        <v>4292</v>
      </c>
      <c r="F8" s="106">
        <f>SUM(F9:F18)</f>
        <v>94952</v>
      </c>
      <c r="G8" s="106">
        <f>SUM(G9:G18)</f>
        <v>98260</v>
      </c>
      <c r="H8" s="76">
        <f t="shared" si="2"/>
        <v>0.96633421534703845</v>
      </c>
      <c r="I8" s="62">
        <f t="shared" si="3"/>
        <v>-3308</v>
      </c>
      <c r="J8" s="76">
        <f t="shared" si="4"/>
        <v>0.81465371977420176</v>
      </c>
      <c r="K8" s="76">
        <f t="shared" si="5"/>
        <v>0.74354773051088952</v>
      </c>
      <c r="L8" s="75">
        <f t="shared" si="6"/>
        <v>7.1105989263312241E-2</v>
      </c>
    </row>
    <row r="9" spans="1:46" x14ac:dyDescent="0.4">
      <c r="A9" s="26" t="s">
        <v>83</v>
      </c>
      <c r="B9" s="163">
        <v>45487</v>
      </c>
      <c r="C9" s="163">
        <v>39702</v>
      </c>
      <c r="D9" s="70">
        <f t="shared" si="0"/>
        <v>1.1457105435494435</v>
      </c>
      <c r="E9" s="71">
        <f t="shared" si="1"/>
        <v>5785</v>
      </c>
      <c r="F9" s="163">
        <v>53809</v>
      </c>
      <c r="G9" s="163">
        <v>51459</v>
      </c>
      <c r="H9" s="70">
        <f t="shared" si="2"/>
        <v>1.0456674245515847</v>
      </c>
      <c r="I9" s="71">
        <f t="shared" si="3"/>
        <v>2350</v>
      </c>
      <c r="J9" s="70">
        <f t="shared" si="4"/>
        <v>0.84534185731011546</v>
      </c>
      <c r="K9" s="70">
        <f t="shared" si="5"/>
        <v>0.77152684661575233</v>
      </c>
      <c r="L9" s="69">
        <f t="shared" si="6"/>
        <v>7.3815010694363137E-2</v>
      </c>
    </row>
    <row r="10" spans="1:46" x14ac:dyDescent="0.4">
      <c r="A10" s="27" t="s">
        <v>84</v>
      </c>
      <c r="B10" s="163">
        <v>4066</v>
      </c>
      <c r="C10" s="163">
        <v>3312</v>
      </c>
      <c r="D10" s="72">
        <f t="shared" si="0"/>
        <v>1.2276570048309179</v>
      </c>
      <c r="E10" s="59">
        <f t="shared" si="1"/>
        <v>754</v>
      </c>
      <c r="F10" s="163">
        <v>5000</v>
      </c>
      <c r="G10" s="163">
        <v>3970</v>
      </c>
      <c r="H10" s="72">
        <f t="shared" si="2"/>
        <v>1.2594458438287153</v>
      </c>
      <c r="I10" s="59">
        <f t="shared" si="3"/>
        <v>1030</v>
      </c>
      <c r="J10" s="72">
        <f t="shared" si="4"/>
        <v>0.81320000000000003</v>
      </c>
      <c r="K10" s="72">
        <f t="shared" si="5"/>
        <v>0.83425692695214104</v>
      </c>
      <c r="L10" s="77">
        <f t="shared" si="6"/>
        <v>-2.1056926952141009E-2</v>
      </c>
    </row>
    <row r="11" spans="1:46" x14ac:dyDescent="0.4">
      <c r="A11" s="27" t="s">
        <v>215</v>
      </c>
      <c r="B11" s="163">
        <v>8234</v>
      </c>
      <c r="C11" s="163">
        <v>4814</v>
      </c>
      <c r="D11" s="72">
        <f t="shared" si="0"/>
        <v>1.7104279185708351</v>
      </c>
      <c r="E11" s="59">
        <f t="shared" si="1"/>
        <v>3420</v>
      </c>
      <c r="F11" s="163">
        <v>10220</v>
      </c>
      <c r="G11" s="163">
        <v>6292</v>
      </c>
      <c r="H11" s="72">
        <f t="shared" si="2"/>
        <v>1.624284806102988</v>
      </c>
      <c r="I11" s="59">
        <f t="shared" si="3"/>
        <v>3928</v>
      </c>
      <c r="J11" s="72">
        <f t="shared" si="4"/>
        <v>0.80567514677103713</v>
      </c>
      <c r="K11" s="72">
        <f t="shared" si="5"/>
        <v>0.7650985378258105</v>
      </c>
      <c r="L11" s="77">
        <f t="shared" si="6"/>
        <v>4.0576608945226633E-2</v>
      </c>
    </row>
    <row r="12" spans="1:46" x14ac:dyDescent="0.4">
      <c r="A12" s="27" t="s">
        <v>81</v>
      </c>
      <c r="B12" s="163">
        <v>6784</v>
      </c>
      <c r="C12" s="163">
        <v>7340</v>
      </c>
      <c r="D12" s="72">
        <f t="shared" si="0"/>
        <v>0.92425068119891007</v>
      </c>
      <c r="E12" s="59">
        <f t="shared" si="1"/>
        <v>-556</v>
      </c>
      <c r="F12" s="163">
        <v>9450</v>
      </c>
      <c r="G12" s="163">
        <v>8965</v>
      </c>
      <c r="H12" s="72">
        <f t="shared" si="2"/>
        <v>1.0540992749581706</v>
      </c>
      <c r="I12" s="59">
        <f t="shared" si="3"/>
        <v>485</v>
      </c>
      <c r="J12" s="72">
        <f t="shared" si="4"/>
        <v>0.7178835978835979</v>
      </c>
      <c r="K12" s="72">
        <f t="shared" si="5"/>
        <v>0.81873954266592308</v>
      </c>
      <c r="L12" s="77">
        <f t="shared" si="6"/>
        <v>-0.10085594478232518</v>
      </c>
    </row>
    <row r="13" spans="1:46" x14ac:dyDescent="0.4">
      <c r="A13" s="27" t="s">
        <v>82</v>
      </c>
      <c r="B13" s="163">
        <v>9575</v>
      </c>
      <c r="C13" s="163">
        <v>7872</v>
      </c>
      <c r="D13" s="72">
        <f t="shared" si="0"/>
        <v>1.2163363821138211</v>
      </c>
      <c r="E13" s="59">
        <f t="shared" si="1"/>
        <v>1703</v>
      </c>
      <c r="F13" s="163">
        <v>12897</v>
      </c>
      <c r="G13" s="163">
        <v>10920</v>
      </c>
      <c r="H13" s="72">
        <f t="shared" si="2"/>
        <v>1.1810439560439561</v>
      </c>
      <c r="I13" s="59">
        <f t="shared" si="3"/>
        <v>1977</v>
      </c>
      <c r="J13" s="72">
        <f t="shared" si="4"/>
        <v>0.74242071799643328</v>
      </c>
      <c r="K13" s="72">
        <f t="shared" si="5"/>
        <v>0.72087912087912087</v>
      </c>
      <c r="L13" s="77">
        <f t="shared" si="6"/>
        <v>2.1541597117312405E-2</v>
      </c>
    </row>
    <row r="14" spans="1:46" x14ac:dyDescent="0.4">
      <c r="A14" s="27" t="s">
        <v>206</v>
      </c>
      <c r="B14" s="163">
        <v>0</v>
      </c>
      <c r="C14" s="163">
        <v>2794</v>
      </c>
      <c r="D14" s="72">
        <f t="shared" si="0"/>
        <v>0</v>
      </c>
      <c r="E14" s="59">
        <f t="shared" si="1"/>
        <v>-2794</v>
      </c>
      <c r="F14" s="163">
        <v>0</v>
      </c>
      <c r="G14" s="163">
        <v>4024</v>
      </c>
      <c r="H14" s="72">
        <f t="shared" si="2"/>
        <v>0</v>
      </c>
      <c r="I14" s="59">
        <f t="shared" si="3"/>
        <v>-4024</v>
      </c>
      <c r="J14" s="72" t="e">
        <f t="shared" si="4"/>
        <v>#DIV/0!</v>
      </c>
      <c r="K14" s="72">
        <f t="shared" si="5"/>
        <v>0.69433399602385681</v>
      </c>
      <c r="L14" s="77" t="e">
        <f t="shared" si="6"/>
        <v>#DIV/0!</v>
      </c>
    </row>
    <row r="15" spans="1:46" x14ac:dyDescent="0.4">
      <c r="A15" s="29" t="s">
        <v>205</v>
      </c>
      <c r="B15" s="163">
        <v>0</v>
      </c>
      <c r="C15" s="163">
        <v>873</v>
      </c>
      <c r="D15" s="72">
        <f t="shared" si="0"/>
        <v>0</v>
      </c>
      <c r="E15" s="73">
        <f t="shared" si="1"/>
        <v>-873</v>
      </c>
      <c r="F15" s="163">
        <v>0</v>
      </c>
      <c r="G15" s="163">
        <v>1500</v>
      </c>
      <c r="H15" s="70">
        <f t="shared" si="2"/>
        <v>0</v>
      </c>
      <c r="I15" s="71">
        <f t="shared" si="3"/>
        <v>-1500</v>
      </c>
      <c r="J15" s="72" t="e">
        <f t="shared" si="4"/>
        <v>#DIV/0!</v>
      </c>
      <c r="K15" s="72">
        <f t="shared" si="5"/>
        <v>0.58199999999999996</v>
      </c>
      <c r="L15" s="143" t="e">
        <f t="shared" si="6"/>
        <v>#DIV/0!</v>
      </c>
    </row>
    <row r="16" spans="1:46" x14ac:dyDescent="0.4">
      <c r="A16" s="33" t="s">
        <v>149</v>
      </c>
      <c r="B16" s="163">
        <v>2506</v>
      </c>
      <c r="C16" s="163">
        <v>5163</v>
      </c>
      <c r="D16" s="72">
        <f t="shared" si="0"/>
        <v>0.48537671896184387</v>
      </c>
      <c r="E16" s="59">
        <f t="shared" si="1"/>
        <v>-2657</v>
      </c>
      <c r="F16" s="163">
        <v>2610</v>
      </c>
      <c r="G16" s="163">
        <v>7770</v>
      </c>
      <c r="H16" s="70">
        <f t="shared" si="2"/>
        <v>0.3359073359073359</v>
      </c>
      <c r="I16" s="71">
        <f t="shared" si="3"/>
        <v>-5160</v>
      </c>
      <c r="J16" s="74">
        <f t="shared" si="4"/>
        <v>0.96015325670498086</v>
      </c>
      <c r="K16" s="74">
        <f t="shared" si="5"/>
        <v>0.66447876447876453</v>
      </c>
      <c r="L16" s="66">
        <f t="shared" si="6"/>
        <v>0.29567449222621633</v>
      </c>
    </row>
    <row r="17" spans="1:12" x14ac:dyDescent="0.4">
      <c r="A17" s="33" t="s">
        <v>177</v>
      </c>
      <c r="B17" s="163">
        <v>0</v>
      </c>
      <c r="C17" s="163">
        <v>680</v>
      </c>
      <c r="D17" s="72">
        <f t="shared" si="0"/>
        <v>0</v>
      </c>
      <c r="E17" s="73">
        <f t="shared" si="1"/>
        <v>-680</v>
      </c>
      <c r="F17" s="163">
        <v>0</v>
      </c>
      <c r="G17" s="163">
        <v>2610</v>
      </c>
      <c r="H17" s="70">
        <f t="shared" si="2"/>
        <v>0</v>
      </c>
      <c r="I17" s="71">
        <f t="shared" si="3"/>
        <v>-2610</v>
      </c>
      <c r="J17" s="67" t="e">
        <f t="shared" si="4"/>
        <v>#DIV/0!</v>
      </c>
      <c r="K17" s="67">
        <f t="shared" si="5"/>
        <v>0.26053639846743293</v>
      </c>
      <c r="L17" s="66" t="e">
        <f t="shared" si="6"/>
        <v>#DIV/0!</v>
      </c>
    </row>
    <row r="18" spans="1:12" x14ac:dyDescent="0.4">
      <c r="A18" s="22" t="s">
        <v>250</v>
      </c>
      <c r="B18" s="177">
        <v>701</v>
      </c>
      <c r="C18" s="177">
        <v>511</v>
      </c>
      <c r="D18" s="74">
        <f t="shared" si="0"/>
        <v>1.3718199608610568</v>
      </c>
      <c r="E18" s="56">
        <f t="shared" si="1"/>
        <v>190</v>
      </c>
      <c r="F18" s="177">
        <v>966</v>
      </c>
      <c r="G18" s="177">
        <v>750</v>
      </c>
      <c r="H18" s="74">
        <f t="shared" si="2"/>
        <v>1.288</v>
      </c>
      <c r="I18" s="73">
        <f t="shared" si="3"/>
        <v>216</v>
      </c>
      <c r="J18" s="83">
        <f t="shared" si="4"/>
        <v>0.72567287784679091</v>
      </c>
      <c r="K18" s="67">
        <f t="shared" si="5"/>
        <v>0.68133333333333335</v>
      </c>
      <c r="L18" s="66">
        <f t="shared" si="6"/>
        <v>4.4339544513457563E-2</v>
      </c>
    </row>
    <row r="19" spans="1:12" x14ac:dyDescent="0.4">
      <c r="A19" s="89" t="s">
        <v>91</v>
      </c>
      <c r="B19" s="106">
        <f>SUM(B20:B36)</f>
        <v>15323</v>
      </c>
      <c r="C19" s="106">
        <f>SUM(C20:C36)</f>
        <v>14906</v>
      </c>
      <c r="D19" s="76">
        <f t="shared" si="0"/>
        <v>1.0279753119549175</v>
      </c>
      <c r="E19" s="62">
        <f t="shared" si="1"/>
        <v>417</v>
      </c>
      <c r="F19" s="106">
        <f>SUM(F20:F36)</f>
        <v>20800</v>
      </c>
      <c r="G19" s="106">
        <f>SUM(G20:G36)</f>
        <v>19460</v>
      </c>
      <c r="H19" s="76">
        <f t="shared" si="2"/>
        <v>1.0688591983556013</v>
      </c>
      <c r="I19" s="62">
        <f t="shared" si="3"/>
        <v>1340</v>
      </c>
      <c r="J19" s="76">
        <f t="shared" si="4"/>
        <v>0.73668269230769234</v>
      </c>
      <c r="K19" s="76">
        <f t="shared" si="5"/>
        <v>0.76598150051387459</v>
      </c>
      <c r="L19" s="75">
        <f t="shared" si="6"/>
        <v>-2.9298808206182247E-2</v>
      </c>
    </row>
    <row r="20" spans="1:12" x14ac:dyDescent="0.4">
      <c r="A20" s="26" t="s">
        <v>168</v>
      </c>
      <c r="B20" s="154">
        <v>1104</v>
      </c>
      <c r="C20" s="163">
        <v>969</v>
      </c>
      <c r="D20" s="70">
        <f t="shared" si="0"/>
        <v>1.1393188854489165</v>
      </c>
      <c r="E20" s="71">
        <f t="shared" si="1"/>
        <v>135</v>
      </c>
      <c r="F20" s="163">
        <v>1500</v>
      </c>
      <c r="G20" s="158">
        <v>1500</v>
      </c>
      <c r="H20" s="70">
        <f t="shared" si="2"/>
        <v>1</v>
      </c>
      <c r="I20" s="71">
        <f t="shared" si="3"/>
        <v>0</v>
      </c>
      <c r="J20" s="70">
        <f t="shared" si="4"/>
        <v>0.73599999999999999</v>
      </c>
      <c r="K20" s="70">
        <f t="shared" si="5"/>
        <v>0.64600000000000002</v>
      </c>
      <c r="L20" s="69">
        <f t="shared" si="6"/>
        <v>8.9999999999999969E-2</v>
      </c>
    </row>
    <row r="21" spans="1:12" x14ac:dyDescent="0.4">
      <c r="A21" s="27" t="s">
        <v>215</v>
      </c>
      <c r="B21" s="178">
        <v>831</v>
      </c>
      <c r="C21" s="163">
        <v>1183</v>
      </c>
      <c r="D21" s="72">
        <f t="shared" si="0"/>
        <v>0.70245139475908702</v>
      </c>
      <c r="E21" s="59">
        <f t="shared" si="1"/>
        <v>-352</v>
      </c>
      <c r="F21" s="163">
        <v>1345</v>
      </c>
      <c r="G21" s="158">
        <v>1500</v>
      </c>
      <c r="H21" s="72">
        <f t="shared" si="2"/>
        <v>0.89666666666666661</v>
      </c>
      <c r="I21" s="59">
        <f t="shared" si="3"/>
        <v>-155</v>
      </c>
      <c r="J21" s="72">
        <f t="shared" si="4"/>
        <v>0.61784386617100373</v>
      </c>
      <c r="K21" s="72">
        <f t="shared" si="5"/>
        <v>0.78866666666666663</v>
      </c>
      <c r="L21" s="77">
        <f t="shared" si="6"/>
        <v>-0.1708228004956629</v>
      </c>
    </row>
    <row r="22" spans="1:12" x14ac:dyDescent="0.4">
      <c r="A22" s="27" t="s">
        <v>167</v>
      </c>
      <c r="B22" s="154">
        <v>1033</v>
      </c>
      <c r="C22" s="163">
        <v>852</v>
      </c>
      <c r="D22" s="72">
        <f t="shared" si="0"/>
        <v>1.2124413145539905</v>
      </c>
      <c r="E22" s="59">
        <f t="shared" si="1"/>
        <v>181</v>
      </c>
      <c r="F22" s="163">
        <v>1455</v>
      </c>
      <c r="G22" s="158">
        <v>1460</v>
      </c>
      <c r="H22" s="72">
        <f t="shared" si="2"/>
        <v>0.99657534246575341</v>
      </c>
      <c r="I22" s="59">
        <f t="shared" si="3"/>
        <v>-5</v>
      </c>
      <c r="J22" s="72">
        <f t="shared" si="4"/>
        <v>0.70996563573883165</v>
      </c>
      <c r="K22" s="72">
        <f t="shared" si="5"/>
        <v>0.58356164383561648</v>
      </c>
      <c r="L22" s="77">
        <f t="shared" si="6"/>
        <v>0.12640399190321516</v>
      </c>
    </row>
    <row r="23" spans="1:12" x14ac:dyDescent="0.4">
      <c r="A23" s="27" t="s">
        <v>166</v>
      </c>
      <c r="B23" s="154">
        <v>2669</v>
      </c>
      <c r="C23" s="163">
        <v>2579</v>
      </c>
      <c r="D23" s="72">
        <f t="shared" si="0"/>
        <v>1.0348972469949593</v>
      </c>
      <c r="E23" s="59">
        <f t="shared" si="1"/>
        <v>90</v>
      </c>
      <c r="F23" s="163">
        <v>3000</v>
      </c>
      <c r="G23" s="158">
        <v>3000</v>
      </c>
      <c r="H23" s="72">
        <f t="shared" si="2"/>
        <v>1</v>
      </c>
      <c r="I23" s="59">
        <f t="shared" si="3"/>
        <v>0</v>
      </c>
      <c r="J23" s="72">
        <f t="shared" si="4"/>
        <v>0.88966666666666672</v>
      </c>
      <c r="K23" s="72">
        <f t="shared" si="5"/>
        <v>0.85966666666666669</v>
      </c>
      <c r="L23" s="77">
        <f t="shared" si="6"/>
        <v>3.0000000000000027E-2</v>
      </c>
    </row>
    <row r="24" spans="1:12" x14ac:dyDescent="0.4">
      <c r="A24" s="27" t="s">
        <v>165</v>
      </c>
      <c r="B24" s="156">
        <v>1064</v>
      </c>
      <c r="C24" s="163">
        <v>1264</v>
      </c>
      <c r="D24" s="67">
        <f t="shared" si="0"/>
        <v>0.84177215189873422</v>
      </c>
      <c r="E24" s="58">
        <f t="shared" si="1"/>
        <v>-200</v>
      </c>
      <c r="F24" s="163">
        <v>1500</v>
      </c>
      <c r="G24" s="158">
        <v>1500</v>
      </c>
      <c r="H24" s="67">
        <f t="shared" si="2"/>
        <v>1</v>
      </c>
      <c r="I24" s="58">
        <f t="shared" si="3"/>
        <v>0</v>
      </c>
      <c r="J24" s="67">
        <f t="shared" si="4"/>
        <v>0.70933333333333337</v>
      </c>
      <c r="K24" s="67">
        <f t="shared" si="5"/>
        <v>0.84266666666666667</v>
      </c>
      <c r="L24" s="66">
        <f t="shared" si="6"/>
        <v>-0.1333333333333333</v>
      </c>
    </row>
    <row r="25" spans="1:12" x14ac:dyDescent="0.4">
      <c r="A25" s="33" t="s">
        <v>164</v>
      </c>
      <c r="B25" s="154">
        <v>0</v>
      </c>
      <c r="C25" s="163">
        <v>0</v>
      </c>
      <c r="D25" s="72" t="e">
        <f t="shared" si="0"/>
        <v>#DIV/0!</v>
      </c>
      <c r="E25" s="59">
        <f t="shared" si="1"/>
        <v>0</v>
      </c>
      <c r="F25" s="163">
        <v>0</v>
      </c>
      <c r="G25" s="158">
        <v>0</v>
      </c>
      <c r="H25" s="72" t="e">
        <f t="shared" si="2"/>
        <v>#DIV/0!</v>
      </c>
      <c r="I25" s="59">
        <f t="shared" si="3"/>
        <v>0</v>
      </c>
      <c r="J25" s="72" t="e">
        <f t="shared" si="4"/>
        <v>#DIV/0!</v>
      </c>
      <c r="K25" s="72" t="e">
        <f t="shared" si="5"/>
        <v>#DIV/0!</v>
      </c>
      <c r="L25" s="77" t="e">
        <f t="shared" si="6"/>
        <v>#DIV/0!</v>
      </c>
    </row>
    <row r="26" spans="1:12" x14ac:dyDescent="0.4">
      <c r="A26" s="33" t="s">
        <v>216</v>
      </c>
      <c r="B26" s="154">
        <v>1178</v>
      </c>
      <c r="C26" s="163">
        <v>1121</v>
      </c>
      <c r="D26" s="72">
        <f t="shared" si="0"/>
        <v>1.0508474576271187</v>
      </c>
      <c r="E26" s="59">
        <f t="shared" si="1"/>
        <v>57</v>
      </c>
      <c r="F26" s="163">
        <v>1500</v>
      </c>
      <c r="G26" s="158">
        <v>1500</v>
      </c>
      <c r="H26" s="72">
        <f t="shared" si="2"/>
        <v>1</v>
      </c>
      <c r="I26" s="59">
        <f t="shared" si="3"/>
        <v>0</v>
      </c>
      <c r="J26" s="72">
        <f t="shared" si="4"/>
        <v>0.78533333333333333</v>
      </c>
      <c r="K26" s="72">
        <f t="shared" si="5"/>
        <v>0.74733333333333329</v>
      </c>
      <c r="L26" s="77">
        <f t="shared" si="6"/>
        <v>3.8000000000000034E-2</v>
      </c>
    </row>
    <row r="27" spans="1:12" x14ac:dyDescent="0.4">
      <c r="A27" s="27" t="s">
        <v>211</v>
      </c>
      <c r="B27" s="154">
        <v>1216</v>
      </c>
      <c r="C27" s="163">
        <v>0</v>
      </c>
      <c r="D27" s="72" t="e">
        <f t="shared" si="0"/>
        <v>#DIV/0!</v>
      </c>
      <c r="E27" s="59">
        <f t="shared" si="1"/>
        <v>1216</v>
      </c>
      <c r="F27" s="163">
        <v>1500</v>
      </c>
      <c r="G27" s="158">
        <v>0</v>
      </c>
      <c r="H27" s="72" t="e">
        <f t="shared" si="2"/>
        <v>#DIV/0!</v>
      </c>
      <c r="I27" s="59">
        <f t="shared" si="3"/>
        <v>1500</v>
      </c>
      <c r="J27" s="72">
        <f t="shared" si="4"/>
        <v>0.81066666666666665</v>
      </c>
      <c r="K27" s="72" t="e">
        <f t="shared" si="5"/>
        <v>#DIV/0!</v>
      </c>
      <c r="L27" s="77" t="e">
        <f t="shared" si="6"/>
        <v>#DIV/0!</v>
      </c>
    </row>
    <row r="28" spans="1:12" x14ac:dyDescent="0.4">
      <c r="A28" s="27" t="s">
        <v>191</v>
      </c>
      <c r="B28" s="158">
        <v>0</v>
      </c>
      <c r="C28" s="163">
        <v>1286</v>
      </c>
      <c r="D28" s="72">
        <f t="shared" si="0"/>
        <v>0</v>
      </c>
      <c r="E28" s="59">
        <f t="shared" si="1"/>
        <v>-1286</v>
      </c>
      <c r="F28" s="163">
        <v>0</v>
      </c>
      <c r="G28" s="158">
        <v>1500</v>
      </c>
      <c r="H28" s="72">
        <f t="shared" si="2"/>
        <v>0</v>
      </c>
      <c r="I28" s="59">
        <f t="shared" si="3"/>
        <v>-1500</v>
      </c>
      <c r="J28" s="72" t="e">
        <f t="shared" si="4"/>
        <v>#DIV/0!</v>
      </c>
      <c r="K28" s="72">
        <f t="shared" si="5"/>
        <v>0.85733333333333328</v>
      </c>
      <c r="L28" s="77" t="e">
        <f t="shared" si="6"/>
        <v>#DIV/0!</v>
      </c>
    </row>
    <row r="29" spans="1:12" x14ac:dyDescent="0.4">
      <c r="A29" s="27" t="s">
        <v>161</v>
      </c>
      <c r="B29" s="156">
        <v>663</v>
      </c>
      <c r="C29" s="163">
        <v>698</v>
      </c>
      <c r="D29" s="67">
        <f t="shared" si="0"/>
        <v>0.94985673352435529</v>
      </c>
      <c r="E29" s="58">
        <f t="shared" si="1"/>
        <v>-35</v>
      </c>
      <c r="F29" s="163">
        <v>900</v>
      </c>
      <c r="G29" s="158">
        <v>900</v>
      </c>
      <c r="H29" s="67">
        <f t="shared" si="2"/>
        <v>1</v>
      </c>
      <c r="I29" s="58">
        <f t="shared" si="3"/>
        <v>0</v>
      </c>
      <c r="J29" s="67">
        <f t="shared" si="4"/>
        <v>0.73666666666666669</v>
      </c>
      <c r="K29" s="67">
        <f t="shared" si="5"/>
        <v>0.77555555555555555</v>
      </c>
      <c r="L29" s="66">
        <f t="shared" si="6"/>
        <v>-3.8888888888888862E-2</v>
      </c>
    </row>
    <row r="30" spans="1:12" x14ac:dyDescent="0.4">
      <c r="A30" s="33" t="s">
        <v>160</v>
      </c>
      <c r="B30" s="154">
        <v>342</v>
      </c>
      <c r="C30" s="163">
        <v>351</v>
      </c>
      <c r="D30" s="72">
        <f t="shared" si="0"/>
        <v>0.97435897435897434</v>
      </c>
      <c r="E30" s="59">
        <f t="shared" si="1"/>
        <v>-9</v>
      </c>
      <c r="F30" s="163">
        <v>600</v>
      </c>
      <c r="G30" s="158">
        <v>600</v>
      </c>
      <c r="H30" s="72">
        <f t="shared" si="2"/>
        <v>1</v>
      </c>
      <c r="I30" s="59">
        <f t="shared" si="3"/>
        <v>0</v>
      </c>
      <c r="J30" s="72">
        <f t="shared" si="4"/>
        <v>0.56999999999999995</v>
      </c>
      <c r="K30" s="72">
        <f t="shared" si="5"/>
        <v>0.58499999999999996</v>
      </c>
      <c r="L30" s="77">
        <f t="shared" si="6"/>
        <v>-1.5000000000000013E-2</v>
      </c>
    </row>
    <row r="31" spans="1:12" x14ac:dyDescent="0.4">
      <c r="A31" s="27" t="s">
        <v>159</v>
      </c>
      <c r="B31" s="154">
        <v>1190</v>
      </c>
      <c r="C31" s="163">
        <v>1301</v>
      </c>
      <c r="D31" s="72">
        <f t="shared" si="0"/>
        <v>0.91468101460415063</v>
      </c>
      <c r="E31" s="59">
        <f t="shared" si="1"/>
        <v>-111</v>
      </c>
      <c r="F31" s="163">
        <v>1500</v>
      </c>
      <c r="G31" s="158">
        <v>1500</v>
      </c>
      <c r="H31" s="72">
        <f t="shared" si="2"/>
        <v>1</v>
      </c>
      <c r="I31" s="59">
        <f t="shared" si="3"/>
        <v>0</v>
      </c>
      <c r="J31" s="72">
        <f t="shared" si="4"/>
        <v>0.79333333333333333</v>
      </c>
      <c r="K31" s="72">
        <f t="shared" si="5"/>
        <v>0.86733333333333329</v>
      </c>
      <c r="L31" s="77">
        <f t="shared" si="6"/>
        <v>-7.3999999999999955E-2</v>
      </c>
    </row>
    <row r="32" spans="1:12" x14ac:dyDescent="0.4">
      <c r="A32" s="33" t="s">
        <v>158</v>
      </c>
      <c r="B32" s="156">
        <v>770</v>
      </c>
      <c r="C32" s="163">
        <v>776</v>
      </c>
      <c r="D32" s="67">
        <f t="shared" si="0"/>
        <v>0.99226804123711343</v>
      </c>
      <c r="E32" s="58">
        <f t="shared" si="1"/>
        <v>-6</v>
      </c>
      <c r="F32" s="163">
        <v>1500</v>
      </c>
      <c r="G32" s="158">
        <v>1500</v>
      </c>
      <c r="H32" s="67">
        <f t="shared" si="2"/>
        <v>1</v>
      </c>
      <c r="I32" s="58">
        <f t="shared" si="3"/>
        <v>0</v>
      </c>
      <c r="J32" s="67">
        <f t="shared" si="4"/>
        <v>0.51333333333333331</v>
      </c>
      <c r="K32" s="67">
        <f t="shared" si="5"/>
        <v>0.51733333333333331</v>
      </c>
      <c r="L32" s="66">
        <f t="shared" si="6"/>
        <v>-4.0000000000000036E-3</v>
      </c>
    </row>
    <row r="33" spans="1:12" x14ac:dyDescent="0.4">
      <c r="A33" s="33" t="s">
        <v>157</v>
      </c>
      <c r="B33" s="156">
        <v>1197</v>
      </c>
      <c r="C33" s="163">
        <v>1338</v>
      </c>
      <c r="D33" s="67">
        <f t="shared" si="0"/>
        <v>0.89461883408071752</v>
      </c>
      <c r="E33" s="58">
        <f t="shared" si="1"/>
        <v>-141</v>
      </c>
      <c r="F33" s="163">
        <v>1500</v>
      </c>
      <c r="G33" s="158">
        <v>1500</v>
      </c>
      <c r="H33" s="67">
        <f t="shared" si="2"/>
        <v>1</v>
      </c>
      <c r="I33" s="58">
        <f t="shared" si="3"/>
        <v>0</v>
      </c>
      <c r="J33" s="67">
        <f t="shared" si="4"/>
        <v>0.79800000000000004</v>
      </c>
      <c r="K33" s="67">
        <f t="shared" si="5"/>
        <v>0.89200000000000002</v>
      </c>
      <c r="L33" s="66">
        <f t="shared" si="6"/>
        <v>-9.3999999999999972E-2</v>
      </c>
    </row>
    <row r="34" spans="1:12" x14ac:dyDescent="0.4">
      <c r="A34" s="27" t="s">
        <v>156</v>
      </c>
      <c r="B34" s="154">
        <v>0</v>
      </c>
      <c r="C34" s="163">
        <v>0</v>
      </c>
      <c r="D34" s="72" t="e">
        <f t="shared" si="0"/>
        <v>#DIV/0!</v>
      </c>
      <c r="E34" s="59">
        <f t="shared" si="1"/>
        <v>0</v>
      </c>
      <c r="F34" s="163">
        <v>0</v>
      </c>
      <c r="G34" s="158">
        <v>0</v>
      </c>
      <c r="H34" s="72" t="e">
        <f t="shared" si="2"/>
        <v>#DIV/0!</v>
      </c>
      <c r="I34" s="59">
        <f t="shared" si="3"/>
        <v>0</v>
      </c>
      <c r="J34" s="72" t="e">
        <f t="shared" si="4"/>
        <v>#DIV/0!</v>
      </c>
      <c r="K34" s="72" t="e">
        <f t="shared" si="5"/>
        <v>#DIV/0!</v>
      </c>
      <c r="L34" s="77" t="e">
        <f t="shared" si="6"/>
        <v>#DIV/0!</v>
      </c>
    </row>
    <row r="35" spans="1:12" x14ac:dyDescent="0.4">
      <c r="A35" s="29" t="s">
        <v>155</v>
      </c>
      <c r="B35" s="164">
        <v>1125</v>
      </c>
      <c r="C35" s="163">
        <v>1188</v>
      </c>
      <c r="D35" s="72">
        <f t="shared" si="0"/>
        <v>0.94696969696969702</v>
      </c>
      <c r="E35" s="59">
        <f t="shared" si="1"/>
        <v>-63</v>
      </c>
      <c r="F35" s="163">
        <v>1500</v>
      </c>
      <c r="G35" s="163">
        <v>1500</v>
      </c>
      <c r="H35" s="72">
        <f t="shared" si="2"/>
        <v>1</v>
      </c>
      <c r="I35" s="59">
        <f t="shared" si="3"/>
        <v>0</v>
      </c>
      <c r="J35" s="72">
        <f t="shared" si="4"/>
        <v>0.75</v>
      </c>
      <c r="K35" s="72">
        <f t="shared" si="5"/>
        <v>0.79200000000000004</v>
      </c>
      <c r="L35" s="77">
        <f t="shared" si="6"/>
        <v>-4.2000000000000037E-2</v>
      </c>
    </row>
    <row r="36" spans="1:12" x14ac:dyDescent="0.4">
      <c r="A36" s="33" t="s">
        <v>210</v>
      </c>
      <c r="B36" s="156">
        <v>941</v>
      </c>
      <c r="C36" s="163">
        <v>0</v>
      </c>
      <c r="D36" s="72" t="e">
        <f t="shared" si="0"/>
        <v>#DIV/0!</v>
      </c>
      <c r="E36" s="59">
        <f t="shared" si="1"/>
        <v>941</v>
      </c>
      <c r="F36" s="163">
        <v>1500</v>
      </c>
      <c r="G36" s="158">
        <v>0</v>
      </c>
      <c r="H36" s="72" t="e">
        <f t="shared" si="2"/>
        <v>#DIV/0!</v>
      </c>
      <c r="I36" s="59">
        <f t="shared" si="3"/>
        <v>1500</v>
      </c>
      <c r="J36" s="72">
        <f t="shared" si="4"/>
        <v>0.6273333333333333</v>
      </c>
      <c r="K36" s="72" t="e">
        <f t="shared" si="5"/>
        <v>#DIV/0!</v>
      </c>
      <c r="L36" s="77" t="e">
        <f t="shared" si="6"/>
        <v>#DIV/0!</v>
      </c>
    </row>
    <row r="37" spans="1:12" x14ac:dyDescent="0.4">
      <c r="A37" s="89" t="s">
        <v>90</v>
      </c>
      <c r="B37" s="106">
        <f>SUM(B38:B39)</f>
        <v>640</v>
      </c>
      <c r="C37" s="106">
        <f>SUM(C38:C39)</f>
        <v>556</v>
      </c>
      <c r="D37" s="76">
        <f t="shared" si="0"/>
        <v>1.1510791366906474</v>
      </c>
      <c r="E37" s="62">
        <f t="shared" si="1"/>
        <v>84</v>
      </c>
      <c r="F37" s="106">
        <f>SUM(F38:F39)</f>
        <v>907</v>
      </c>
      <c r="G37" s="106">
        <f>SUM(G38:G39)</f>
        <v>780</v>
      </c>
      <c r="H37" s="76">
        <f t="shared" si="2"/>
        <v>1.1628205128205129</v>
      </c>
      <c r="I37" s="62">
        <f t="shared" si="3"/>
        <v>127</v>
      </c>
      <c r="J37" s="76">
        <f t="shared" si="4"/>
        <v>0.70562293274531418</v>
      </c>
      <c r="K37" s="76">
        <f t="shared" si="5"/>
        <v>0.71282051282051284</v>
      </c>
      <c r="L37" s="75">
        <f t="shared" si="6"/>
        <v>-7.1975800751986618E-3</v>
      </c>
    </row>
    <row r="38" spans="1:12" x14ac:dyDescent="0.4">
      <c r="A38" s="26" t="s">
        <v>154</v>
      </c>
      <c r="B38" s="163">
        <v>411</v>
      </c>
      <c r="C38" s="163">
        <v>324</v>
      </c>
      <c r="D38" s="70">
        <f t="shared" ref="D38:D56" si="7">+B38/C38</f>
        <v>1.2685185185185186</v>
      </c>
      <c r="E38" s="71">
        <f t="shared" ref="E38:E56" si="8">+B38-C38</f>
        <v>87</v>
      </c>
      <c r="F38" s="163">
        <v>517</v>
      </c>
      <c r="G38" s="163">
        <v>390</v>
      </c>
      <c r="H38" s="70">
        <f t="shared" ref="H38:H56" si="9">+F38/G38</f>
        <v>1.3256410256410256</v>
      </c>
      <c r="I38" s="71">
        <f t="shared" ref="I38:I56" si="10">+F38-G38</f>
        <v>127</v>
      </c>
      <c r="J38" s="70">
        <f t="shared" ref="J38:J56" si="11">+B38/F38</f>
        <v>0.79497098646034814</v>
      </c>
      <c r="K38" s="70">
        <f t="shared" ref="K38:K56" si="12">+C38/G38</f>
        <v>0.83076923076923082</v>
      </c>
      <c r="L38" s="69">
        <f t="shared" ref="L38:L56" si="13">+J38-K38</f>
        <v>-3.5798244308882676E-2</v>
      </c>
    </row>
    <row r="39" spans="1:12" x14ac:dyDescent="0.4">
      <c r="A39" s="27" t="s">
        <v>153</v>
      </c>
      <c r="B39" s="163">
        <v>229</v>
      </c>
      <c r="C39" s="163">
        <v>232</v>
      </c>
      <c r="D39" s="72">
        <f t="shared" si="7"/>
        <v>0.98706896551724133</v>
      </c>
      <c r="E39" s="59">
        <f t="shared" si="8"/>
        <v>-3</v>
      </c>
      <c r="F39" s="163">
        <v>390</v>
      </c>
      <c r="G39" s="163">
        <v>390</v>
      </c>
      <c r="H39" s="72">
        <f t="shared" si="9"/>
        <v>1</v>
      </c>
      <c r="I39" s="59">
        <f t="shared" si="10"/>
        <v>0</v>
      </c>
      <c r="J39" s="72">
        <f t="shared" si="11"/>
        <v>0.5871794871794872</v>
      </c>
      <c r="K39" s="72">
        <f t="shared" si="12"/>
        <v>0.59487179487179487</v>
      </c>
      <c r="L39" s="77">
        <f t="shared" si="13"/>
        <v>-7.692307692307665E-3</v>
      </c>
    </row>
    <row r="40" spans="1:12" s="46" customFormat="1" x14ac:dyDescent="0.4">
      <c r="A40" s="55" t="s">
        <v>96</v>
      </c>
      <c r="B40" s="100">
        <f>SUM(B41:B56)</f>
        <v>100249</v>
      </c>
      <c r="C40" s="100">
        <f>SUM(C41:C56)</f>
        <v>90746</v>
      </c>
      <c r="D40" s="64">
        <f t="shared" si="7"/>
        <v>1.1047208692394155</v>
      </c>
      <c r="E40" s="65">
        <f t="shared" si="8"/>
        <v>9503</v>
      </c>
      <c r="F40" s="100">
        <f>SUM(F41:F56)</f>
        <v>126240</v>
      </c>
      <c r="G40" s="100">
        <f>SUM(G41:G56)</f>
        <v>126883</v>
      </c>
      <c r="H40" s="64">
        <f t="shared" si="9"/>
        <v>0.99493233924166358</v>
      </c>
      <c r="I40" s="65">
        <f t="shared" si="10"/>
        <v>-643</v>
      </c>
      <c r="J40" s="64">
        <f t="shared" si="11"/>
        <v>0.79411438529784539</v>
      </c>
      <c r="K40" s="64">
        <f t="shared" si="12"/>
        <v>0.71519431287091262</v>
      </c>
      <c r="L40" s="78">
        <f t="shared" si="13"/>
        <v>7.8920072426932775E-2</v>
      </c>
    </row>
    <row r="41" spans="1:12" x14ac:dyDescent="0.4">
      <c r="A41" s="27" t="s">
        <v>83</v>
      </c>
      <c r="B41" s="98">
        <f>'[10]3月上中旬'!B40-'３月(上旬)'!B41</f>
        <v>38342</v>
      </c>
      <c r="C41" s="98">
        <f>'[10]3月上中旬'!C40-'３月(上旬)'!C41</f>
        <v>34662</v>
      </c>
      <c r="D41" s="97">
        <f t="shared" si="7"/>
        <v>1.1061681380185795</v>
      </c>
      <c r="E41" s="58">
        <f t="shared" si="8"/>
        <v>3680</v>
      </c>
      <c r="F41" s="98">
        <f>'[10]3月上中旬'!F40-'３月(上旬)'!F41</f>
        <v>45103</v>
      </c>
      <c r="G41" s="98">
        <f>'[10]3月上中旬'!G40-'３月(上旬)'!G41</f>
        <v>45301</v>
      </c>
      <c r="H41" s="67">
        <f t="shared" si="9"/>
        <v>0.99562923555771399</v>
      </c>
      <c r="I41" s="58">
        <f t="shared" si="10"/>
        <v>-198</v>
      </c>
      <c r="J41" s="67">
        <f t="shared" si="11"/>
        <v>0.85009866306010684</v>
      </c>
      <c r="K41" s="67">
        <f t="shared" si="12"/>
        <v>0.76514867221474137</v>
      </c>
      <c r="L41" s="66">
        <f t="shared" si="13"/>
        <v>8.4949990845365475E-2</v>
      </c>
    </row>
    <row r="42" spans="1:12" x14ac:dyDescent="0.4">
      <c r="A42" s="27" t="s">
        <v>176</v>
      </c>
      <c r="B42" s="101">
        <f>'[10]3月上中旬'!B41-'３月(上旬)'!B42</f>
        <v>1669</v>
      </c>
      <c r="C42" s="101">
        <f>'[10]3月上中旬'!C41-'３月(上旬)'!C42</f>
        <v>866</v>
      </c>
      <c r="D42" s="72">
        <f t="shared" si="7"/>
        <v>1.9272517321016167</v>
      </c>
      <c r="E42" s="59">
        <f t="shared" si="8"/>
        <v>803</v>
      </c>
      <c r="F42" s="135">
        <f>'[10]3月上中旬'!F41-'３月(上旬)'!F42</f>
        <v>2160</v>
      </c>
      <c r="G42" s="101">
        <f>'[10]3月上中旬'!G41-'３月(上旬)'!G42</f>
        <v>1360</v>
      </c>
      <c r="H42" s="72">
        <f t="shared" si="9"/>
        <v>1.588235294117647</v>
      </c>
      <c r="I42" s="59">
        <f t="shared" si="10"/>
        <v>800</v>
      </c>
      <c r="J42" s="72">
        <f t="shared" si="11"/>
        <v>0.77268518518518514</v>
      </c>
      <c r="K42" s="72">
        <f t="shared" si="12"/>
        <v>0.6367647058823529</v>
      </c>
      <c r="L42" s="77">
        <f t="shared" si="13"/>
        <v>0.13592047930283224</v>
      </c>
    </row>
    <row r="43" spans="1:12" x14ac:dyDescent="0.4">
      <c r="A43" s="27" t="s">
        <v>151</v>
      </c>
      <c r="B43" s="101">
        <f>'[10]3月上中旬'!B42-'３月(上旬)'!B43</f>
        <v>4688</v>
      </c>
      <c r="C43" s="101">
        <f>'[10]3月上中旬'!C42-'３月(上旬)'!C43</f>
        <v>4433</v>
      </c>
      <c r="D43" s="72">
        <f t="shared" si="7"/>
        <v>1.0575231220392511</v>
      </c>
      <c r="E43" s="59">
        <f t="shared" si="8"/>
        <v>255</v>
      </c>
      <c r="F43" s="135">
        <f>'[10]3月上中旬'!F42-'３月(上旬)'!F43</f>
        <v>5240</v>
      </c>
      <c r="G43" s="101">
        <f>'[10]3月上中旬'!G42-'３月(上旬)'!G43</f>
        <v>5240</v>
      </c>
      <c r="H43" s="141">
        <f t="shared" si="9"/>
        <v>1</v>
      </c>
      <c r="I43" s="59">
        <f t="shared" si="10"/>
        <v>0</v>
      </c>
      <c r="J43" s="72">
        <f t="shared" si="11"/>
        <v>0.89465648854961832</v>
      </c>
      <c r="K43" s="72">
        <f t="shared" si="12"/>
        <v>0.84599236641221376</v>
      </c>
      <c r="L43" s="77">
        <f t="shared" si="13"/>
        <v>4.8664122137404564E-2</v>
      </c>
    </row>
    <row r="44" spans="1:12" x14ac:dyDescent="0.4">
      <c r="A44" s="33" t="s">
        <v>215</v>
      </c>
      <c r="B44" s="101">
        <f>'[10]3月上中旬'!B43-'３月(上旬)'!B44</f>
        <v>11180</v>
      </c>
      <c r="C44" s="101">
        <f>'[10]3月上中旬'!C43-'３月(上旬)'!C44</f>
        <v>9820</v>
      </c>
      <c r="D44" s="140">
        <f t="shared" si="7"/>
        <v>1.1384928716904277</v>
      </c>
      <c r="E44" s="79">
        <f t="shared" si="8"/>
        <v>1360</v>
      </c>
      <c r="F44" s="101">
        <f>'[10]3月上中旬'!F43-'３月(上旬)'!F44</f>
        <v>15240</v>
      </c>
      <c r="G44" s="101">
        <f>'[10]3月上中旬'!G43-'３月(上旬)'!G44</f>
        <v>15139</v>
      </c>
      <c r="H44" s="141">
        <f t="shared" si="9"/>
        <v>1.0066715106678117</v>
      </c>
      <c r="I44" s="59">
        <f t="shared" si="10"/>
        <v>101</v>
      </c>
      <c r="J44" s="72">
        <f t="shared" si="11"/>
        <v>0.73359580052493434</v>
      </c>
      <c r="K44" s="72">
        <f t="shared" si="12"/>
        <v>0.64865578968227755</v>
      </c>
      <c r="L44" s="77">
        <f t="shared" si="13"/>
        <v>8.4940010842656788E-2</v>
      </c>
    </row>
    <row r="45" spans="1:12" x14ac:dyDescent="0.4">
      <c r="A45" s="33" t="s">
        <v>149</v>
      </c>
      <c r="B45" s="101">
        <f>'[10]3月上中旬'!B44-'３月(上旬)'!B45</f>
        <v>6322</v>
      </c>
      <c r="C45" s="101">
        <f>'[10]3月上中旬'!C44-'３月(上旬)'!C45</f>
        <v>4386</v>
      </c>
      <c r="D45" s="140">
        <f t="shared" si="7"/>
        <v>1.44140446876425</v>
      </c>
      <c r="E45" s="79">
        <f t="shared" si="8"/>
        <v>1936</v>
      </c>
      <c r="F45" s="101">
        <f>'[10]3月上中旬'!F44-'３月(上旬)'!F45</f>
        <v>7240</v>
      </c>
      <c r="G45" s="101">
        <f>'[10]3月上中旬'!G44-'３月(上旬)'!G45</f>
        <v>8300</v>
      </c>
      <c r="H45" s="141">
        <f t="shared" si="9"/>
        <v>0.87228915662650608</v>
      </c>
      <c r="I45" s="59">
        <f t="shared" si="10"/>
        <v>-1060</v>
      </c>
      <c r="J45" s="72">
        <f t="shared" si="11"/>
        <v>0.87320441988950281</v>
      </c>
      <c r="K45" s="72">
        <f t="shared" si="12"/>
        <v>0.52843373493975898</v>
      </c>
      <c r="L45" s="77">
        <f t="shared" si="13"/>
        <v>0.34477068494974383</v>
      </c>
    </row>
    <row r="46" spans="1:12" x14ac:dyDescent="0.4">
      <c r="A46" s="27" t="s">
        <v>81</v>
      </c>
      <c r="B46" s="101">
        <f>'[10]3月上中旬'!B45-'３月(上旬)'!B46</f>
        <v>14585</v>
      </c>
      <c r="C46" s="101">
        <f>'[10]3月上中旬'!C45-'３月(上旬)'!C46</f>
        <v>13224</v>
      </c>
      <c r="D46" s="140">
        <f t="shared" si="7"/>
        <v>1.1029189352692075</v>
      </c>
      <c r="E46" s="79">
        <f t="shared" si="8"/>
        <v>1361</v>
      </c>
      <c r="F46" s="105">
        <f>'[10]3月上中旬'!F45-'３月(上旬)'!F46</f>
        <v>20660</v>
      </c>
      <c r="G46" s="105">
        <f>'[10]3月上中旬'!G45-'３月(上旬)'!G46</f>
        <v>19230</v>
      </c>
      <c r="H46" s="141">
        <f t="shared" si="9"/>
        <v>1.0743629745189807</v>
      </c>
      <c r="I46" s="59">
        <f t="shared" si="10"/>
        <v>1430</v>
      </c>
      <c r="J46" s="72">
        <f t="shared" si="11"/>
        <v>0.70595353339787026</v>
      </c>
      <c r="K46" s="72">
        <f t="shared" si="12"/>
        <v>0.6876755070202808</v>
      </c>
      <c r="L46" s="77">
        <f t="shared" si="13"/>
        <v>1.8278026377589462E-2</v>
      </c>
    </row>
    <row r="47" spans="1:12" x14ac:dyDescent="0.4">
      <c r="A47" s="27" t="s">
        <v>82</v>
      </c>
      <c r="B47" s="101">
        <f>'[10]3月上中旬'!B46-'３月(上旬)'!B47</f>
        <v>9776</v>
      </c>
      <c r="C47" s="101">
        <f>'[10]3月上中旬'!C46-'３月(上旬)'!C47</f>
        <v>9057</v>
      </c>
      <c r="D47" s="140">
        <f t="shared" si="7"/>
        <v>1.0793861101910125</v>
      </c>
      <c r="E47" s="58">
        <f t="shared" si="8"/>
        <v>719</v>
      </c>
      <c r="F47" s="135">
        <f>'[10]3月上中旬'!F46-'３月(上旬)'!F47</f>
        <v>11216</v>
      </c>
      <c r="G47" s="101">
        <f>'[10]3月上中旬'!G46-'３月(上旬)'!G47</f>
        <v>11160</v>
      </c>
      <c r="H47" s="141">
        <f t="shared" si="9"/>
        <v>1.0050179211469534</v>
      </c>
      <c r="I47" s="59">
        <f t="shared" si="10"/>
        <v>56</v>
      </c>
      <c r="J47" s="72">
        <f t="shared" si="11"/>
        <v>0.87161198288159769</v>
      </c>
      <c r="K47" s="72">
        <f t="shared" si="12"/>
        <v>0.8115591397849462</v>
      </c>
      <c r="L47" s="77">
        <f t="shared" si="13"/>
        <v>6.0052843096651487E-2</v>
      </c>
    </row>
    <row r="48" spans="1:12" x14ac:dyDescent="0.4">
      <c r="A48" s="27" t="s">
        <v>80</v>
      </c>
      <c r="B48" s="101">
        <f>'[10]3月上中旬'!B47-'３月(上旬)'!B48</f>
        <v>2247</v>
      </c>
      <c r="C48" s="101">
        <f>'[10]3月上中旬'!C47-'３月(上旬)'!C48</f>
        <v>2284</v>
      </c>
      <c r="D48" s="140">
        <f t="shared" si="7"/>
        <v>0.98380035026269708</v>
      </c>
      <c r="E48" s="58">
        <f t="shared" si="8"/>
        <v>-37</v>
      </c>
      <c r="F48" s="137">
        <f>'[10]3月上中旬'!F47-'３月(上旬)'!F48</f>
        <v>2790</v>
      </c>
      <c r="G48" s="136">
        <f>'[10]3月上中旬'!G47-'３月(上旬)'!G48</f>
        <v>2790</v>
      </c>
      <c r="H48" s="138">
        <f t="shared" si="9"/>
        <v>1</v>
      </c>
      <c r="I48" s="59">
        <f t="shared" si="10"/>
        <v>0</v>
      </c>
      <c r="J48" s="72">
        <f t="shared" si="11"/>
        <v>0.80537634408602155</v>
      </c>
      <c r="K48" s="72">
        <f t="shared" si="12"/>
        <v>0.81863799283154126</v>
      </c>
      <c r="L48" s="77">
        <f t="shared" si="13"/>
        <v>-1.3261648745519716E-2</v>
      </c>
    </row>
    <row r="49" spans="1:12" x14ac:dyDescent="0.4">
      <c r="A49" s="27" t="s">
        <v>148</v>
      </c>
      <c r="B49" s="101">
        <f>'[10]3月上中旬'!B48-'３月(上旬)'!B49</f>
        <v>1197</v>
      </c>
      <c r="C49" s="101">
        <f>'[10]3月上中旬'!C48-'３月(上旬)'!C49</f>
        <v>1301</v>
      </c>
      <c r="D49" s="140">
        <f t="shared" si="7"/>
        <v>0.92006149116064562</v>
      </c>
      <c r="E49" s="58">
        <f t="shared" si="8"/>
        <v>-104</v>
      </c>
      <c r="F49" s="135">
        <f>'[10]3月上中旬'!F48-'３月(上旬)'!F49</f>
        <v>1660</v>
      </c>
      <c r="G49" s="101">
        <f>'[10]3月上中旬'!G48-'３月(上旬)'!G49</f>
        <v>1660</v>
      </c>
      <c r="H49" s="142">
        <f t="shared" si="9"/>
        <v>1</v>
      </c>
      <c r="I49" s="59">
        <f t="shared" si="10"/>
        <v>0</v>
      </c>
      <c r="J49" s="72">
        <f t="shared" si="11"/>
        <v>0.72108433734939759</v>
      </c>
      <c r="K49" s="72">
        <f t="shared" si="12"/>
        <v>0.78373493975903619</v>
      </c>
      <c r="L49" s="77">
        <f t="shared" si="13"/>
        <v>-6.26506024096386E-2</v>
      </c>
    </row>
    <row r="50" spans="1:12" x14ac:dyDescent="0.4">
      <c r="A50" s="27" t="s">
        <v>79</v>
      </c>
      <c r="B50" s="101">
        <f>'[10]3月上中旬'!B49-'３月(上旬)'!B50</f>
        <v>2585</v>
      </c>
      <c r="C50" s="101">
        <f>'[10]3月上中旬'!C49-'３月(上旬)'!C50</f>
        <v>2556</v>
      </c>
      <c r="D50" s="140">
        <f t="shared" si="7"/>
        <v>1.0113458528951487</v>
      </c>
      <c r="E50" s="58">
        <f t="shared" si="8"/>
        <v>29</v>
      </c>
      <c r="F50" s="135">
        <f>'[10]3月上中旬'!F49-'３月(上旬)'!F50</f>
        <v>2790</v>
      </c>
      <c r="G50" s="101">
        <f>'[10]3月上中旬'!G49-'３月(上旬)'!G50</f>
        <v>2790</v>
      </c>
      <c r="H50" s="141">
        <f t="shared" si="9"/>
        <v>1</v>
      </c>
      <c r="I50" s="59">
        <f t="shared" si="10"/>
        <v>0</v>
      </c>
      <c r="J50" s="72">
        <f t="shared" si="11"/>
        <v>0.92652329749103945</v>
      </c>
      <c r="K50" s="72">
        <f t="shared" si="12"/>
        <v>0.91612903225806452</v>
      </c>
      <c r="L50" s="77">
        <f t="shared" si="13"/>
        <v>1.0394265232974931E-2</v>
      </c>
    </row>
    <row r="51" spans="1:12" x14ac:dyDescent="0.4">
      <c r="A51" s="33" t="s">
        <v>78</v>
      </c>
      <c r="B51" s="101">
        <f>'[10]3月上中旬'!B50-'３月(上旬)'!B51</f>
        <v>1563</v>
      </c>
      <c r="C51" s="101">
        <f>'[10]3月上中旬'!C50-'３月(上旬)'!C51</f>
        <v>1344</v>
      </c>
      <c r="D51" s="140">
        <f t="shared" si="7"/>
        <v>1.1629464285714286</v>
      </c>
      <c r="E51" s="58">
        <f t="shared" si="8"/>
        <v>219</v>
      </c>
      <c r="F51" s="137">
        <f>'[10]3月上中旬'!F50-'３月(上旬)'!F51</f>
        <v>2790</v>
      </c>
      <c r="G51" s="136">
        <f>'[10]3月上中旬'!G50-'３月(上旬)'!G51</f>
        <v>2790</v>
      </c>
      <c r="H51" s="141">
        <f t="shared" si="9"/>
        <v>1</v>
      </c>
      <c r="I51" s="59">
        <f t="shared" si="10"/>
        <v>0</v>
      </c>
      <c r="J51" s="72">
        <f t="shared" si="11"/>
        <v>0.56021505376344083</v>
      </c>
      <c r="K51" s="67">
        <f t="shared" si="12"/>
        <v>0.48172043010752691</v>
      </c>
      <c r="L51" s="66">
        <f t="shared" si="13"/>
        <v>7.849462365591392E-2</v>
      </c>
    </row>
    <row r="52" spans="1:12" x14ac:dyDescent="0.4">
      <c r="A52" s="27" t="s">
        <v>95</v>
      </c>
      <c r="B52" s="101">
        <f>'[10]3月上中旬'!B51-'３月(上旬)'!B52</f>
        <v>0</v>
      </c>
      <c r="C52" s="101">
        <f>'[10]3月上中旬'!C51-'３月(上旬)'!C52</f>
        <v>1217</v>
      </c>
      <c r="D52" s="140">
        <f t="shared" si="7"/>
        <v>0</v>
      </c>
      <c r="E52" s="59">
        <f t="shared" si="8"/>
        <v>-1217</v>
      </c>
      <c r="F52" s="135">
        <f>'[10]3月上中旬'!F51-'３月(上旬)'!F52</f>
        <v>0</v>
      </c>
      <c r="G52" s="101">
        <f>'[10]3月上中旬'!G51-'３月(上旬)'!G52</f>
        <v>1660</v>
      </c>
      <c r="H52" s="141">
        <f t="shared" si="9"/>
        <v>0</v>
      </c>
      <c r="I52" s="59">
        <f t="shared" si="10"/>
        <v>-1660</v>
      </c>
      <c r="J52" s="72" t="e">
        <f t="shared" si="11"/>
        <v>#DIV/0!</v>
      </c>
      <c r="K52" s="72">
        <f t="shared" si="12"/>
        <v>0.73313253012048196</v>
      </c>
      <c r="L52" s="77" t="e">
        <f t="shared" si="13"/>
        <v>#DIV/0!</v>
      </c>
    </row>
    <row r="53" spans="1:12" x14ac:dyDescent="0.4">
      <c r="A53" s="27" t="s">
        <v>94</v>
      </c>
      <c r="B53" s="101">
        <f>'[10]3月上中旬'!B52-'３月(上旬)'!B53</f>
        <v>1650</v>
      </c>
      <c r="C53" s="101">
        <f>'[10]3月上中旬'!C52-'３月(上旬)'!C53</f>
        <v>1447</v>
      </c>
      <c r="D53" s="140">
        <f t="shared" si="7"/>
        <v>1.1402902557014514</v>
      </c>
      <c r="E53" s="59">
        <f t="shared" si="8"/>
        <v>203</v>
      </c>
      <c r="F53" s="135">
        <f>'[10]3月上中旬'!F52-'３月(上旬)'!F53</f>
        <v>2511</v>
      </c>
      <c r="G53" s="136">
        <f>'[10]3月上中旬'!G52-'３月(上旬)'!G53</f>
        <v>2790</v>
      </c>
      <c r="H53" s="138">
        <f t="shared" si="9"/>
        <v>0.9</v>
      </c>
      <c r="I53" s="59">
        <f t="shared" si="10"/>
        <v>-279</v>
      </c>
      <c r="J53" s="72">
        <f t="shared" si="11"/>
        <v>0.65710872162485068</v>
      </c>
      <c r="K53" s="72">
        <f t="shared" si="12"/>
        <v>0.51863799283154122</v>
      </c>
      <c r="L53" s="77">
        <f t="shared" si="13"/>
        <v>0.13847072879330946</v>
      </c>
    </row>
    <row r="54" spans="1:12" x14ac:dyDescent="0.4">
      <c r="A54" s="27" t="s">
        <v>75</v>
      </c>
      <c r="B54" s="101">
        <f>'[10]3月上中旬'!B53-'３月(上旬)'!B54</f>
        <v>2472</v>
      </c>
      <c r="C54" s="101">
        <f>'[10]3月上中旬'!C53-'３月(上旬)'!C54</f>
        <v>2518</v>
      </c>
      <c r="D54" s="140">
        <f t="shared" si="7"/>
        <v>0.9817315329626688</v>
      </c>
      <c r="E54" s="59">
        <f t="shared" si="8"/>
        <v>-46</v>
      </c>
      <c r="F54" s="139">
        <f>'[10]3月上中旬'!F53-'３月(上旬)'!F54</f>
        <v>3820</v>
      </c>
      <c r="G54" s="101">
        <f>'[10]3月上中旬'!G53-'３月(上旬)'!G54</f>
        <v>3753</v>
      </c>
      <c r="H54" s="138">
        <f t="shared" si="9"/>
        <v>1.0178523847588596</v>
      </c>
      <c r="I54" s="59">
        <f t="shared" si="10"/>
        <v>67</v>
      </c>
      <c r="J54" s="72">
        <f t="shared" si="11"/>
        <v>0.64712041884816751</v>
      </c>
      <c r="K54" s="72">
        <f t="shared" si="12"/>
        <v>0.67092992272848384</v>
      </c>
      <c r="L54" s="77">
        <f t="shared" si="13"/>
        <v>-2.3809503880316329E-2</v>
      </c>
    </row>
    <row r="55" spans="1:12" x14ac:dyDescent="0.4">
      <c r="A55" s="27" t="s">
        <v>77</v>
      </c>
      <c r="B55" s="101">
        <f>'[10]3月上中旬'!B54-'３月(上旬)'!B55</f>
        <v>928</v>
      </c>
      <c r="C55" s="101">
        <f>'[10]3月上中旬'!C54-'３月(上旬)'!C55</f>
        <v>827</v>
      </c>
      <c r="D55" s="70">
        <f t="shared" si="7"/>
        <v>1.1221281741233373</v>
      </c>
      <c r="E55" s="59">
        <f t="shared" si="8"/>
        <v>101</v>
      </c>
      <c r="F55" s="137">
        <f>'[10]3月上中旬'!F54-'３月(上旬)'!F55</f>
        <v>1360</v>
      </c>
      <c r="G55" s="136">
        <f>'[10]3月上中旬'!G54-'３月(上旬)'!G55</f>
        <v>1260</v>
      </c>
      <c r="H55" s="72">
        <f t="shared" si="9"/>
        <v>1.0793650793650793</v>
      </c>
      <c r="I55" s="59">
        <f t="shared" si="10"/>
        <v>100</v>
      </c>
      <c r="J55" s="72">
        <f t="shared" si="11"/>
        <v>0.68235294117647061</v>
      </c>
      <c r="K55" s="72">
        <f t="shared" si="12"/>
        <v>0.65634920634920635</v>
      </c>
      <c r="L55" s="77">
        <f t="shared" si="13"/>
        <v>2.6003734827264258E-2</v>
      </c>
    </row>
    <row r="56" spans="1:12" x14ac:dyDescent="0.4">
      <c r="A56" s="27" t="s">
        <v>76</v>
      </c>
      <c r="B56" s="101">
        <f>'[10]3月上中旬'!B55-'３月(上旬)'!B56</f>
        <v>1045</v>
      </c>
      <c r="C56" s="101">
        <f>'[10]3月上中旬'!C55-'３月(上旬)'!C56</f>
        <v>804</v>
      </c>
      <c r="D56" s="70">
        <f t="shared" si="7"/>
        <v>1.2997512437810945</v>
      </c>
      <c r="E56" s="59">
        <f t="shared" si="8"/>
        <v>241</v>
      </c>
      <c r="F56" s="135">
        <f>'[10]3月上中旬'!F55-'３月(上旬)'!F56</f>
        <v>1660</v>
      </c>
      <c r="G56" s="101">
        <f>'[10]3月上中旬'!G55-'３月(上旬)'!G56</f>
        <v>1660</v>
      </c>
      <c r="H56" s="72">
        <f t="shared" si="9"/>
        <v>1</v>
      </c>
      <c r="I56" s="59">
        <f t="shared" si="10"/>
        <v>0</v>
      </c>
      <c r="J56" s="72">
        <f t="shared" si="11"/>
        <v>0.62951807228915657</v>
      </c>
      <c r="K56" s="72">
        <f t="shared" si="12"/>
        <v>0.48433734939759038</v>
      </c>
      <c r="L56" s="77">
        <f t="shared" si="13"/>
        <v>0.14518072289156619</v>
      </c>
    </row>
    <row r="57" spans="1:12" x14ac:dyDescent="0.4">
      <c r="A57" s="55" t="s">
        <v>93</v>
      </c>
      <c r="B57" s="134"/>
      <c r="C57" s="134"/>
      <c r="D57" s="132"/>
      <c r="E57" s="133"/>
      <c r="F57" s="134"/>
      <c r="G57" s="134"/>
      <c r="H57" s="132"/>
      <c r="I57" s="133"/>
      <c r="J57" s="132"/>
      <c r="K57" s="132"/>
      <c r="L57" s="131"/>
    </row>
    <row r="58" spans="1:12" x14ac:dyDescent="0.4">
      <c r="A58" s="99" t="s">
        <v>209</v>
      </c>
      <c r="B58" s="176"/>
      <c r="C58" s="175"/>
      <c r="D58" s="130"/>
      <c r="E58" s="129"/>
      <c r="F58" s="176"/>
      <c r="G58" s="175"/>
      <c r="H58" s="130"/>
      <c r="I58" s="129"/>
      <c r="J58" s="128"/>
      <c r="K58" s="128"/>
      <c r="L58" s="127"/>
    </row>
    <row r="59" spans="1:12" x14ac:dyDescent="0.4">
      <c r="A59" s="22" t="s">
        <v>208</v>
      </c>
      <c r="B59" s="174"/>
      <c r="C59" s="173"/>
      <c r="D59" s="126"/>
      <c r="E59" s="125"/>
      <c r="F59" s="174"/>
      <c r="G59" s="173"/>
      <c r="H59" s="126"/>
      <c r="I59" s="125"/>
      <c r="J59" s="124"/>
      <c r="K59" s="124"/>
      <c r="L59" s="123"/>
    </row>
    <row r="60" spans="1:12" x14ac:dyDescent="0.4">
      <c r="C60" s="19"/>
      <c r="E60" s="50"/>
      <c r="G60" s="19"/>
      <c r="I60" s="50"/>
      <c r="K60" s="19"/>
    </row>
    <row r="61" spans="1:12" x14ac:dyDescent="0.4">
      <c r="C61" s="19"/>
      <c r="E61" s="50"/>
      <c r="G61" s="19"/>
      <c r="I61" s="50"/>
      <c r="K61" s="19"/>
    </row>
    <row r="62" spans="1:12" x14ac:dyDescent="0.4">
      <c r="C62" s="19"/>
      <c r="E62" s="50"/>
      <c r="G62" s="19"/>
      <c r="I62" s="50"/>
      <c r="K62" s="19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9'!A1" display="'h19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2008年3月中旬航空旅客輸送実績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62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9" bestFit="1" customWidth="1"/>
    <col min="2" max="3" width="11.25" style="50" customWidth="1"/>
    <col min="4" max="5" width="11.25" style="19" customWidth="1"/>
    <col min="6" max="7" width="11.25" style="50" customWidth="1"/>
    <col min="8" max="9" width="11.25" style="19" customWidth="1"/>
    <col min="10" max="11" width="11.25" style="50" customWidth="1"/>
    <col min="12" max="12" width="11.25" style="19" customWidth="1"/>
    <col min="13" max="13" width="9" style="19" bestFit="1" customWidth="1"/>
    <col min="14" max="14" width="6.5" style="19" bestFit="1" customWidth="1"/>
    <col min="15" max="16384" width="15.75" style="19"/>
  </cols>
  <sheetData>
    <row r="1" spans="1:46" s="1" customFormat="1" ht="17.25" customHeight="1" x14ac:dyDescent="0.4">
      <c r="A1" s="266" t="str">
        <f>'h19'!A1</f>
        <v>平成19年度</v>
      </c>
      <c r="B1" s="267"/>
      <c r="C1" s="267"/>
      <c r="D1" s="267"/>
      <c r="E1" s="268" t="str">
        <f ca="1">RIGHT(CELL("filename",$A$1),LEN(CELL("filename",$A$1))-FIND("]",CELL("filename",$A$1)))</f>
        <v>３月(下旬)</v>
      </c>
      <c r="F1" s="269" t="s">
        <v>70</v>
      </c>
      <c r="G1" s="270"/>
      <c r="H1" s="270"/>
      <c r="I1" s="271"/>
      <c r="J1" s="270"/>
      <c r="K1" s="270"/>
      <c r="L1" s="271"/>
      <c r="M1" s="258"/>
      <c r="N1" s="258"/>
      <c r="O1" s="258"/>
      <c r="P1" s="258"/>
      <c r="Q1" s="258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</row>
    <row r="2" spans="1:46" x14ac:dyDescent="0.4">
      <c r="A2" s="240"/>
      <c r="B2" s="261" t="s">
        <v>89</v>
      </c>
      <c r="C2" s="261"/>
      <c r="D2" s="261"/>
      <c r="E2" s="262"/>
      <c r="F2" s="260" t="s">
        <v>175</v>
      </c>
      <c r="G2" s="261"/>
      <c r="H2" s="261"/>
      <c r="I2" s="262"/>
      <c r="J2" s="260" t="s">
        <v>174</v>
      </c>
      <c r="K2" s="261"/>
      <c r="L2" s="262"/>
    </row>
    <row r="3" spans="1:46" x14ac:dyDescent="0.4">
      <c r="A3" s="232"/>
      <c r="B3" s="236"/>
      <c r="C3" s="236"/>
      <c r="D3" s="236"/>
      <c r="E3" s="237"/>
      <c r="F3" s="235"/>
      <c r="G3" s="236"/>
      <c r="H3" s="236"/>
      <c r="I3" s="237"/>
      <c r="J3" s="235"/>
      <c r="K3" s="236"/>
      <c r="L3" s="237"/>
    </row>
    <row r="4" spans="1:46" x14ac:dyDescent="0.4">
      <c r="A4" s="232"/>
      <c r="B4" s="242" t="s">
        <v>140</v>
      </c>
      <c r="C4" s="241" t="s">
        <v>140</v>
      </c>
      <c r="D4" s="232" t="s">
        <v>88</v>
      </c>
      <c r="E4" s="232"/>
      <c r="F4" s="238" t="str">
        <f>+B4</f>
        <v>(08'3/21～31)</v>
      </c>
      <c r="G4" s="238" t="str">
        <f>+C4</f>
        <v>(08'3/21～31)</v>
      </c>
      <c r="H4" s="232" t="s">
        <v>88</v>
      </c>
      <c r="I4" s="232"/>
      <c r="J4" s="238" t="str">
        <f>+B4</f>
        <v>(08'3/21～31)</v>
      </c>
      <c r="K4" s="238" t="str">
        <f>+C4</f>
        <v>(08'3/21～31)</v>
      </c>
      <c r="L4" s="239" t="s">
        <v>86</v>
      </c>
    </row>
    <row r="5" spans="1:46" s="53" customFormat="1" x14ac:dyDescent="0.4">
      <c r="A5" s="232"/>
      <c r="B5" s="242"/>
      <c r="C5" s="241"/>
      <c r="D5" s="108" t="s">
        <v>87</v>
      </c>
      <c r="E5" s="108" t="s">
        <v>86</v>
      </c>
      <c r="F5" s="238"/>
      <c r="G5" s="238"/>
      <c r="H5" s="108" t="s">
        <v>87</v>
      </c>
      <c r="I5" s="108" t="s">
        <v>86</v>
      </c>
      <c r="J5" s="238"/>
      <c r="K5" s="238"/>
      <c r="L5" s="240"/>
    </row>
    <row r="6" spans="1:46" s="46" customFormat="1" x14ac:dyDescent="0.4">
      <c r="A6" s="55" t="s">
        <v>97</v>
      </c>
      <c r="B6" s="100">
        <f>+B7+B40+B57</f>
        <v>199265</v>
      </c>
      <c r="C6" s="100">
        <f>+C7+C40+C57</f>
        <v>218454</v>
      </c>
      <c r="D6" s="64">
        <f t="shared" ref="D6:D37" si="0">+B6/C6</f>
        <v>0.91215999707032147</v>
      </c>
      <c r="E6" s="65">
        <f t="shared" ref="E6:E37" si="1">+B6-C6</f>
        <v>-19189</v>
      </c>
      <c r="F6" s="100">
        <f>+F7+F40+F57</f>
        <v>273526</v>
      </c>
      <c r="G6" s="100">
        <f>+G7+G40+G57</f>
        <v>272644</v>
      </c>
      <c r="H6" s="64">
        <f t="shared" ref="H6:H37" si="2">+F6/G6</f>
        <v>1.003234987749593</v>
      </c>
      <c r="I6" s="65">
        <f t="shared" ref="I6:I37" si="3">+F6-G6</f>
        <v>882</v>
      </c>
      <c r="J6" s="64">
        <f t="shared" ref="J6:J17" si="4">+B6/F6</f>
        <v>0.72850478565108989</v>
      </c>
      <c r="K6" s="64">
        <f t="shared" ref="K6:K17" si="5">+C6/G6</f>
        <v>0.80124264608793883</v>
      </c>
      <c r="L6" s="78">
        <f t="shared" ref="L6:L17" si="6">+J6-K6</f>
        <v>-7.2737860436848933E-2</v>
      </c>
    </row>
    <row r="7" spans="1:46" s="46" customFormat="1" x14ac:dyDescent="0.4">
      <c r="A7" s="55" t="s">
        <v>85</v>
      </c>
      <c r="B7" s="148">
        <f>+B8+B19+B37</f>
        <v>97847</v>
      </c>
      <c r="C7" s="100">
        <f>+C8+C19+C37</f>
        <v>106821</v>
      </c>
      <c r="D7" s="64">
        <f t="shared" si="0"/>
        <v>0.91599030153247019</v>
      </c>
      <c r="E7" s="65">
        <f t="shared" si="1"/>
        <v>-8974</v>
      </c>
      <c r="F7" s="100">
        <f>+F8+F19+F37</f>
        <v>131788</v>
      </c>
      <c r="G7" s="100">
        <f>+G8+G19+G37</f>
        <v>131445</v>
      </c>
      <c r="H7" s="64">
        <f t="shared" si="2"/>
        <v>1.0026094564266423</v>
      </c>
      <c r="I7" s="147">
        <f t="shared" si="3"/>
        <v>343</v>
      </c>
      <c r="J7" s="64">
        <f t="shared" si="4"/>
        <v>0.74245758339150758</v>
      </c>
      <c r="K7" s="64">
        <f t="shared" si="5"/>
        <v>0.81266689489900723</v>
      </c>
      <c r="L7" s="78">
        <f t="shared" si="6"/>
        <v>-7.020931150749965E-2</v>
      </c>
    </row>
    <row r="8" spans="1:46" x14ac:dyDescent="0.4">
      <c r="A8" s="89" t="s">
        <v>92</v>
      </c>
      <c r="B8" s="149">
        <f>SUM(B9:B17)</f>
        <v>79577</v>
      </c>
      <c r="C8" s="106">
        <f>SUM(C9:C17)</f>
        <v>89011</v>
      </c>
      <c r="D8" s="76">
        <f t="shared" si="0"/>
        <v>0.89401309950455565</v>
      </c>
      <c r="E8" s="81">
        <f t="shared" si="1"/>
        <v>-9434</v>
      </c>
      <c r="F8" s="106">
        <f>SUM(F9:F17)</f>
        <v>107797</v>
      </c>
      <c r="G8" s="106">
        <f>SUM(G9:G17)</f>
        <v>109391</v>
      </c>
      <c r="H8" s="76">
        <f t="shared" si="2"/>
        <v>0.98542841732866504</v>
      </c>
      <c r="I8" s="81">
        <f t="shared" si="3"/>
        <v>-1594</v>
      </c>
      <c r="J8" s="76">
        <f t="shared" si="4"/>
        <v>0.73821163854281657</v>
      </c>
      <c r="K8" s="76">
        <f t="shared" si="5"/>
        <v>0.81369582506787574</v>
      </c>
      <c r="L8" s="75">
        <f t="shared" si="6"/>
        <v>-7.5484186525059171E-2</v>
      </c>
    </row>
    <row r="9" spans="1:46" x14ac:dyDescent="0.4">
      <c r="A9" s="26" t="s">
        <v>83</v>
      </c>
      <c r="B9" s="139">
        <f>'３月(月間)'!B9-'[10]3月上中旬'!B8</f>
        <v>46711</v>
      </c>
      <c r="C9" s="105">
        <f>'３月(月間)'!C9-'[10]3月上中旬'!C8</f>
        <v>48427</v>
      </c>
      <c r="D9" s="70">
        <f t="shared" si="0"/>
        <v>0.96456522188035598</v>
      </c>
      <c r="E9" s="80">
        <f t="shared" si="1"/>
        <v>-1716</v>
      </c>
      <c r="F9" s="105">
        <f>'３月(月間)'!F9-'[10]3月上中旬'!F8</f>
        <v>61249</v>
      </c>
      <c r="G9" s="105">
        <f>'３月(月間)'!G9-'[10]3月上中旬'!G8</f>
        <v>58639</v>
      </c>
      <c r="H9" s="70">
        <f t="shared" si="2"/>
        <v>1.0445096266989546</v>
      </c>
      <c r="I9" s="80">
        <f t="shared" si="3"/>
        <v>2610</v>
      </c>
      <c r="J9" s="70">
        <f t="shared" si="4"/>
        <v>0.76264102271057488</v>
      </c>
      <c r="K9" s="70">
        <f t="shared" si="5"/>
        <v>0.82584969047903267</v>
      </c>
      <c r="L9" s="69">
        <f t="shared" si="6"/>
        <v>-6.3208667768457794E-2</v>
      </c>
    </row>
    <row r="10" spans="1:46" x14ac:dyDescent="0.4">
      <c r="A10" s="27" t="s">
        <v>84</v>
      </c>
      <c r="B10" s="139">
        <f>'３月(月間)'!B10-'[10]3月上中旬'!B9</f>
        <v>4339</v>
      </c>
      <c r="C10" s="105">
        <f>'３月(月間)'!C10-'[10]3月上中旬'!C9</f>
        <v>4125</v>
      </c>
      <c r="D10" s="72">
        <f t="shared" si="0"/>
        <v>1.0518787878787879</v>
      </c>
      <c r="E10" s="79">
        <f t="shared" si="1"/>
        <v>214</v>
      </c>
      <c r="F10" s="105">
        <f>'３月(月間)'!F10-'[10]3月上中旬'!F9</f>
        <v>5500</v>
      </c>
      <c r="G10" s="105">
        <f>'３月(月間)'!G10-'[10]3月上中旬'!G9</f>
        <v>4367</v>
      </c>
      <c r="H10" s="72">
        <f t="shared" si="2"/>
        <v>1.2594458438287153</v>
      </c>
      <c r="I10" s="79">
        <f t="shared" si="3"/>
        <v>1133</v>
      </c>
      <c r="J10" s="72">
        <f t="shared" si="4"/>
        <v>0.78890909090909089</v>
      </c>
      <c r="K10" s="72">
        <f t="shared" si="5"/>
        <v>0.94458438287153657</v>
      </c>
      <c r="L10" s="77">
        <f t="shared" si="6"/>
        <v>-0.15567529196244567</v>
      </c>
    </row>
    <row r="11" spans="1:46" x14ac:dyDescent="0.4">
      <c r="A11" s="27" t="s">
        <v>215</v>
      </c>
      <c r="B11" s="139">
        <f>'３月(月間)'!B11-'[10]3月上中旬'!B10</f>
        <v>7850</v>
      </c>
      <c r="C11" s="105">
        <f>'３月(月間)'!C11-'[10]3月上中旬'!C10</f>
        <v>5760</v>
      </c>
      <c r="D11" s="72">
        <f t="shared" si="0"/>
        <v>1.3628472222222223</v>
      </c>
      <c r="E11" s="79">
        <f t="shared" si="1"/>
        <v>2090</v>
      </c>
      <c r="F11" s="105">
        <f>'３月(月間)'!F11-'[10]3月上中旬'!F10</f>
        <v>11242</v>
      </c>
      <c r="G11" s="105">
        <f>'３月(月間)'!G11-'[10]3月上中旬'!G10</f>
        <v>7216</v>
      </c>
      <c r="H11" s="72">
        <f t="shared" si="2"/>
        <v>1.5579268292682926</v>
      </c>
      <c r="I11" s="79">
        <f t="shared" si="3"/>
        <v>4026</v>
      </c>
      <c r="J11" s="72">
        <f t="shared" si="4"/>
        <v>0.69827432841131476</v>
      </c>
      <c r="K11" s="72">
        <f t="shared" si="5"/>
        <v>0.79822616407982261</v>
      </c>
      <c r="L11" s="77">
        <f t="shared" si="6"/>
        <v>-9.9951835668507849E-2</v>
      </c>
    </row>
    <row r="12" spans="1:46" x14ac:dyDescent="0.4">
      <c r="A12" s="27" t="s">
        <v>81</v>
      </c>
      <c r="B12" s="139">
        <f>'３月(月間)'!B12-'[10]3月上中旬'!B11</f>
        <v>7664</v>
      </c>
      <c r="C12" s="105">
        <f>'３月(月間)'!C12-'[10]3月上中旬'!C11</f>
        <v>8103</v>
      </c>
      <c r="D12" s="72">
        <f t="shared" si="0"/>
        <v>0.94582253486363077</v>
      </c>
      <c r="E12" s="79">
        <f t="shared" si="1"/>
        <v>-439</v>
      </c>
      <c r="F12" s="105">
        <f>'３月(月間)'!F12-'[10]3月上中旬'!F11</f>
        <v>10552</v>
      </c>
      <c r="G12" s="105">
        <f>'３月(月間)'!G12-'[10]3月上中旬'!G11</f>
        <v>9524</v>
      </c>
      <c r="H12" s="72">
        <f t="shared" si="2"/>
        <v>1.1079378412431751</v>
      </c>
      <c r="I12" s="79">
        <f t="shared" si="3"/>
        <v>1028</v>
      </c>
      <c r="J12" s="72">
        <f t="shared" si="4"/>
        <v>0.72630780894617131</v>
      </c>
      <c r="K12" s="72">
        <f t="shared" si="5"/>
        <v>0.85079798404031914</v>
      </c>
      <c r="L12" s="77">
        <f t="shared" si="6"/>
        <v>-0.12449017509414784</v>
      </c>
    </row>
    <row r="13" spans="1:46" x14ac:dyDescent="0.4">
      <c r="A13" s="27" t="s">
        <v>82</v>
      </c>
      <c r="B13" s="139">
        <f>'３月(月間)'!B13-'[10]3月上中旬'!B12</f>
        <v>10824</v>
      </c>
      <c r="C13" s="105">
        <f>'３月(月間)'!C13-'[10]3月上中旬'!C12</f>
        <v>10764</v>
      </c>
      <c r="D13" s="72">
        <f t="shared" si="0"/>
        <v>1.0055741360089185</v>
      </c>
      <c r="E13" s="79">
        <f t="shared" si="1"/>
        <v>60</v>
      </c>
      <c r="F13" s="105">
        <f>'３月(月間)'!F13-'[10]3月上中旬'!F12</f>
        <v>16383</v>
      </c>
      <c r="G13" s="105">
        <f>'３月(月間)'!G13-'[10]3月上中旬'!G12</f>
        <v>12012</v>
      </c>
      <c r="H13" s="72">
        <f t="shared" si="2"/>
        <v>1.3638861138861138</v>
      </c>
      <c r="I13" s="79">
        <f t="shared" si="3"/>
        <v>4371</v>
      </c>
      <c r="J13" s="72">
        <f t="shared" si="4"/>
        <v>0.66068485625343343</v>
      </c>
      <c r="K13" s="72">
        <f t="shared" si="5"/>
        <v>0.89610389610389607</v>
      </c>
      <c r="L13" s="77">
        <f t="shared" si="6"/>
        <v>-0.23541903985046264</v>
      </c>
    </row>
    <row r="14" spans="1:46" x14ac:dyDescent="0.4">
      <c r="A14" s="27" t="s">
        <v>206</v>
      </c>
      <c r="B14" s="139">
        <f>'３月(月間)'!B14-'[10]3月上中旬'!B13</f>
        <v>0</v>
      </c>
      <c r="C14" s="105">
        <f>'３月(月間)'!C14-'[10]3月上中旬'!C13</f>
        <v>3590</v>
      </c>
      <c r="D14" s="72">
        <f t="shared" si="0"/>
        <v>0</v>
      </c>
      <c r="E14" s="79">
        <f t="shared" si="1"/>
        <v>-3590</v>
      </c>
      <c r="F14" s="105">
        <f>'３月(月間)'!F14-'[10]3月上中旬'!F13</f>
        <v>0</v>
      </c>
      <c r="G14" s="105">
        <f>'３月(月間)'!G14-'[10]3月上中旬'!G13</f>
        <v>4945</v>
      </c>
      <c r="H14" s="72">
        <f t="shared" si="2"/>
        <v>0</v>
      </c>
      <c r="I14" s="79">
        <f t="shared" si="3"/>
        <v>-4945</v>
      </c>
      <c r="J14" s="72" t="e">
        <f t="shared" si="4"/>
        <v>#DIV/0!</v>
      </c>
      <c r="K14" s="72">
        <f t="shared" si="5"/>
        <v>0.72598584428715873</v>
      </c>
      <c r="L14" s="77" t="e">
        <f t="shared" si="6"/>
        <v>#DIV/0!</v>
      </c>
    </row>
    <row r="15" spans="1:46" x14ac:dyDescent="0.4">
      <c r="A15" s="29" t="s">
        <v>205</v>
      </c>
      <c r="B15" s="139">
        <f>'３月(月間)'!B15-'[10]3月上中旬'!B14</f>
        <v>0</v>
      </c>
      <c r="C15" s="105">
        <f>'３月(月間)'!C15-'[10]3月上中旬'!C14</f>
        <v>971</v>
      </c>
      <c r="D15" s="24">
        <f t="shared" si="0"/>
        <v>0</v>
      </c>
      <c r="E15" s="37">
        <f t="shared" si="1"/>
        <v>-971</v>
      </c>
      <c r="F15" s="105">
        <f>'３月(月間)'!F15-'[10]3月上中旬'!F14</f>
        <v>0</v>
      </c>
      <c r="G15" s="105">
        <f>'３月(月間)'!G15-'[10]3月上中旬'!G14</f>
        <v>1650</v>
      </c>
      <c r="H15" s="72">
        <f t="shared" si="2"/>
        <v>0</v>
      </c>
      <c r="I15" s="79">
        <f t="shared" si="3"/>
        <v>-1650</v>
      </c>
      <c r="J15" s="72" t="e">
        <f t="shared" si="4"/>
        <v>#DIV/0!</v>
      </c>
      <c r="K15" s="72">
        <f t="shared" si="5"/>
        <v>0.5884848484848485</v>
      </c>
      <c r="L15" s="77" t="e">
        <f t="shared" si="6"/>
        <v>#DIV/0!</v>
      </c>
    </row>
    <row r="16" spans="1:46" s="16" customFormat="1" x14ac:dyDescent="0.4">
      <c r="A16" s="33" t="s">
        <v>149</v>
      </c>
      <c r="B16" s="139">
        <f>'３月(月間)'!B16-'[10]3月上中旬'!B15</f>
        <v>2189</v>
      </c>
      <c r="C16" s="105">
        <f>'３月(月間)'!C16-'[10]3月上中旬'!C15</f>
        <v>5969</v>
      </c>
      <c r="D16" s="72">
        <f t="shared" si="0"/>
        <v>0.366728095158318</v>
      </c>
      <c r="E16" s="79">
        <f t="shared" si="1"/>
        <v>-3780</v>
      </c>
      <c r="F16" s="105">
        <f>'３月(月間)'!F16-'[10]3月上中旬'!F15</f>
        <v>2871</v>
      </c>
      <c r="G16" s="105">
        <f>'３月(月間)'!G16-'[10]3月上中旬'!G15</f>
        <v>8167</v>
      </c>
      <c r="H16" s="24">
        <f t="shared" si="2"/>
        <v>0.35153667197257255</v>
      </c>
      <c r="I16" s="37">
        <f t="shared" si="3"/>
        <v>-5296</v>
      </c>
      <c r="J16" s="24">
        <f t="shared" si="4"/>
        <v>0.76245210727969348</v>
      </c>
      <c r="K16" s="24">
        <f t="shared" si="5"/>
        <v>0.73086812783151711</v>
      </c>
      <c r="L16" s="23">
        <f t="shared" si="6"/>
        <v>3.1583979448176369E-2</v>
      </c>
    </row>
    <row r="17" spans="1:12" s="16" customFormat="1" x14ac:dyDescent="0.4">
      <c r="A17" s="33" t="s">
        <v>177</v>
      </c>
      <c r="B17" s="137">
        <f>'３月(月間)'!B17-'[10]3月上中旬'!B16</f>
        <v>0</v>
      </c>
      <c r="C17" s="136">
        <f>'３月(月間)'!C17-'[10]3月上中旬'!C16</f>
        <v>1302</v>
      </c>
      <c r="D17" s="31">
        <f t="shared" si="0"/>
        <v>0</v>
      </c>
      <c r="E17" s="42">
        <f t="shared" si="1"/>
        <v>-1302</v>
      </c>
      <c r="F17" s="136">
        <f>'３月(月間)'!F17-'[10]3月上中旬'!F16</f>
        <v>0</v>
      </c>
      <c r="G17" s="136">
        <f>'３月(月間)'!G17-'[10]3月上中旬'!G16</f>
        <v>2871</v>
      </c>
      <c r="H17" s="48">
        <f t="shared" si="2"/>
        <v>0</v>
      </c>
      <c r="I17" s="42">
        <f t="shared" si="3"/>
        <v>-2871</v>
      </c>
      <c r="J17" s="31" t="e">
        <f t="shared" si="4"/>
        <v>#DIV/0!</v>
      </c>
      <c r="K17" s="24">
        <f t="shared" si="5"/>
        <v>0.45350052246603972</v>
      </c>
      <c r="L17" s="23" t="e">
        <f t="shared" si="6"/>
        <v>#DIV/0!</v>
      </c>
    </row>
    <row r="18" spans="1:12" x14ac:dyDescent="0.4">
      <c r="A18" s="22" t="s">
        <v>250</v>
      </c>
      <c r="B18" s="93">
        <f>'３月(月間)'!B18-'[10]3月上中旬'!B17</f>
        <v>1006</v>
      </c>
      <c r="C18" s="93">
        <f>'３月(月間)'!C18-'[10]3月上中旬'!C17</f>
        <v>1299</v>
      </c>
      <c r="D18" s="83">
        <f t="shared" si="0"/>
        <v>0.7744418783679754</v>
      </c>
      <c r="E18" s="56">
        <f t="shared" si="1"/>
        <v>-293</v>
      </c>
      <c r="F18" s="93">
        <f>'３月(月間)'!F18-'[10]3月上中旬'!F17</f>
        <v>1518</v>
      </c>
      <c r="G18" s="93">
        <f>'３月(月間)'!G18-'[10]3月上中旬'!G17</f>
        <v>1650</v>
      </c>
      <c r="H18" s="20">
        <f t="shared" si="2"/>
        <v>0.92</v>
      </c>
      <c r="I18" s="52">
        <f t="shared" si="3"/>
        <v>-132</v>
      </c>
      <c r="J18" s="83">
        <f t="shared" ref="J18:J56" si="7">+B18/F18</f>
        <v>0.66271409749670618</v>
      </c>
      <c r="K18" s="151"/>
      <c r="L18" s="150"/>
    </row>
    <row r="19" spans="1:12" x14ac:dyDescent="0.4">
      <c r="A19" s="89" t="s">
        <v>91</v>
      </c>
      <c r="B19" s="149">
        <f>SUM(B20:B36)</f>
        <v>17513</v>
      </c>
      <c r="C19" s="149">
        <f>SUM(C20:C36)</f>
        <v>17200</v>
      </c>
      <c r="D19" s="76">
        <f t="shared" si="0"/>
        <v>1.0181976744186048</v>
      </c>
      <c r="E19" s="81">
        <f t="shared" si="1"/>
        <v>313</v>
      </c>
      <c r="F19" s="106">
        <f>SUM(F20:F36)</f>
        <v>23045</v>
      </c>
      <c r="G19" s="106">
        <f>SUM(G20:G36)</f>
        <v>21235</v>
      </c>
      <c r="H19" s="76">
        <f t="shared" si="2"/>
        <v>1.0852366376265599</v>
      </c>
      <c r="I19" s="81">
        <f t="shared" si="3"/>
        <v>1810</v>
      </c>
      <c r="J19" s="76">
        <f t="shared" si="7"/>
        <v>0.75994792796702104</v>
      </c>
      <c r="K19" s="76">
        <f t="shared" ref="K19:K56" si="8">+C19/G19</f>
        <v>0.80998351777725452</v>
      </c>
      <c r="L19" s="75">
        <f t="shared" ref="L19:L56" si="9">+J19-K19</f>
        <v>-5.0035589810233483E-2</v>
      </c>
    </row>
    <row r="20" spans="1:12" x14ac:dyDescent="0.4">
      <c r="A20" s="26" t="s">
        <v>168</v>
      </c>
      <c r="B20" s="139">
        <f>'３月(月間)'!B20-'[10]3月上中旬'!B19</f>
        <v>1336</v>
      </c>
      <c r="C20" s="105">
        <f>'３月(月間)'!C20-'[10]3月上中旬'!C19</f>
        <v>1067</v>
      </c>
      <c r="D20" s="70">
        <f t="shared" si="0"/>
        <v>1.2521087160262419</v>
      </c>
      <c r="E20" s="80">
        <f t="shared" si="1"/>
        <v>269</v>
      </c>
      <c r="F20" s="105">
        <f>'３月(月間)'!F20-'[10]3月上中旬'!F19</f>
        <v>1800</v>
      </c>
      <c r="G20" s="105">
        <f>'３月(月間)'!G20-'[10]3月上中旬'!G19</f>
        <v>1650</v>
      </c>
      <c r="H20" s="70">
        <f t="shared" si="2"/>
        <v>1.0909090909090908</v>
      </c>
      <c r="I20" s="80">
        <f t="shared" si="3"/>
        <v>150</v>
      </c>
      <c r="J20" s="70">
        <f t="shared" si="7"/>
        <v>0.74222222222222223</v>
      </c>
      <c r="K20" s="70">
        <f t="shared" si="8"/>
        <v>0.64666666666666661</v>
      </c>
      <c r="L20" s="69">
        <f t="shared" si="9"/>
        <v>9.5555555555555616E-2</v>
      </c>
    </row>
    <row r="21" spans="1:12" x14ac:dyDescent="0.4">
      <c r="A21" s="27" t="s">
        <v>215</v>
      </c>
      <c r="B21" s="139">
        <f>'３月(月間)'!B21-'[10]3月上中旬'!B20</f>
        <v>1078</v>
      </c>
      <c r="C21" s="105">
        <f>'３月(月間)'!C21-'[10]3月上中旬'!C20</f>
        <v>1287</v>
      </c>
      <c r="D21" s="72">
        <f t="shared" si="0"/>
        <v>0.83760683760683763</v>
      </c>
      <c r="E21" s="79">
        <f t="shared" si="1"/>
        <v>-209</v>
      </c>
      <c r="F21" s="105">
        <f>'３月(月間)'!F21-'[10]3月上中旬'!F20</f>
        <v>1650</v>
      </c>
      <c r="G21" s="105">
        <f>'３月(月間)'!G21-'[10]3月上中旬'!G20</f>
        <v>1650</v>
      </c>
      <c r="H21" s="72">
        <f t="shared" si="2"/>
        <v>1</v>
      </c>
      <c r="I21" s="79">
        <f t="shared" si="3"/>
        <v>0</v>
      </c>
      <c r="J21" s="72">
        <f t="shared" si="7"/>
        <v>0.65333333333333332</v>
      </c>
      <c r="K21" s="72">
        <f t="shared" si="8"/>
        <v>0.78</v>
      </c>
      <c r="L21" s="77">
        <f t="shared" si="9"/>
        <v>-0.12666666666666671</v>
      </c>
    </row>
    <row r="22" spans="1:12" x14ac:dyDescent="0.4">
      <c r="A22" s="27" t="s">
        <v>167</v>
      </c>
      <c r="B22" s="139">
        <f>'３月(月間)'!B22-'[10]3月上中旬'!B21</f>
        <v>1267</v>
      </c>
      <c r="C22" s="105">
        <f>'３月(月間)'!C22-'[10]3月上中旬'!C21</f>
        <v>1070</v>
      </c>
      <c r="D22" s="72">
        <f t="shared" si="0"/>
        <v>1.1841121495327103</v>
      </c>
      <c r="E22" s="79">
        <f t="shared" si="1"/>
        <v>197</v>
      </c>
      <c r="F22" s="105">
        <f>'３月(月間)'!F22-'[10]3月上中旬'!F21</f>
        <v>1600</v>
      </c>
      <c r="G22" s="105">
        <f>'３月(月間)'!G22-'[10]3月上中旬'!G21</f>
        <v>1595</v>
      </c>
      <c r="H22" s="72">
        <f t="shared" si="2"/>
        <v>1.0031347962382444</v>
      </c>
      <c r="I22" s="79">
        <f t="shared" si="3"/>
        <v>5</v>
      </c>
      <c r="J22" s="72">
        <f t="shared" si="7"/>
        <v>0.791875</v>
      </c>
      <c r="K22" s="72">
        <f t="shared" si="8"/>
        <v>0.67084639498432597</v>
      </c>
      <c r="L22" s="77">
        <f t="shared" si="9"/>
        <v>0.12102860501567403</v>
      </c>
    </row>
    <row r="23" spans="1:12" x14ac:dyDescent="0.4">
      <c r="A23" s="27" t="s">
        <v>166</v>
      </c>
      <c r="B23" s="139">
        <f>'３月(月間)'!B23-'[10]3月上中旬'!B22</f>
        <v>2674</v>
      </c>
      <c r="C23" s="105">
        <f>'３月(月間)'!C23-'[10]3月上中旬'!C22</f>
        <v>3042</v>
      </c>
      <c r="D23" s="72">
        <f t="shared" si="0"/>
        <v>0.87902695595003288</v>
      </c>
      <c r="E23" s="79">
        <f t="shared" si="1"/>
        <v>-368</v>
      </c>
      <c r="F23" s="105">
        <f>'３月(月間)'!F23-'[10]3月上中旬'!F22</f>
        <v>3150</v>
      </c>
      <c r="G23" s="105">
        <f>'３月(月間)'!G23-'[10]3月上中旬'!G22</f>
        <v>3300</v>
      </c>
      <c r="H23" s="72">
        <f t="shared" si="2"/>
        <v>0.95454545454545459</v>
      </c>
      <c r="I23" s="79">
        <f t="shared" si="3"/>
        <v>-150</v>
      </c>
      <c r="J23" s="72">
        <f t="shared" si="7"/>
        <v>0.84888888888888892</v>
      </c>
      <c r="K23" s="72">
        <f t="shared" si="8"/>
        <v>0.92181818181818187</v>
      </c>
      <c r="L23" s="77">
        <f t="shared" si="9"/>
        <v>-7.2929292929292955E-2</v>
      </c>
    </row>
    <row r="24" spans="1:12" x14ac:dyDescent="0.4">
      <c r="A24" s="27" t="s">
        <v>165</v>
      </c>
      <c r="B24" s="139">
        <f>'３月(月間)'!B24-'[10]3月上中旬'!B23</f>
        <v>1149</v>
      </c>
      <c r="C24" s="105">
        <f>'３月(月間)'!C24-'[10]3月上中旬'!C23</f>
        <v>1360</v>
      </c>
      <c r="D24" s="67">
        <f t="shared" si="0"/>
        <v>0.84485294117647058</v>
      </c>
      <c r="E24" s="85">
        <f t="shared" si="1"/>
        <v>-211</v>
      </c>
      <c r="F24" s="105">
        <f>'３月(月間)'!F24-'[10]3月上中旬'!F23</f>
        <v>1650</v>
      </c>
      <c r="G24" s="105">
        <f>'３月(月間)'!G24-'[10]3月上中旬'!G23</f>
        <v>1500</v>
      </c>
      <c r="H24" s="67">
        <f t="shared" si="2"/>
        <v>1.1000000000000001</v>
      </c>
      <c r="I24" s="85">
        <f t="shared" si="3"/>
        <v>150</v>
      </c>
      <c r="J24" s="67">
        <f t="shared" si="7"/>
        <v>0.69636363636363641</v>
      </c>
      <c r="K24" s="67">
        <f t="shared" si="8"/>
        <v>0.90666666666666662</v>
      </c>
      <c r="L24" s="66">
        <f t="shared" si="9"/>
        <v>-0.21030303030303021</v>
      </c>
    </row>
    <row r="25" spans="1:12" x14ac:dyDescent="0.4">
      <c r="A25" s="33" t="s">
        <v>164</v>
      </c>
      <c r="B25" s="139">
        <f>'３月(月間)'!B25-'[10]3月上中旬'!B24</f>
        <v>0</v>
      </c>
      <c r="C25" s="105">
        <f>'３月(月間)'!C25-'[10]3月上中旬'!C24</f>
        <v>0</v>
      </c>
      <c r="D25" s="72" t="e">
        <f t="shared" si="0"/>
        <v>#DIV/0!</v>
      </c>
      <c r="E25" s="79">
        <f t="shared" si="1"/>
        <v>0</v>
      </c>
      <c r="F25" s="105">
        <f>'３月(月間)'!F25-'[10]3月上中旬'!F24</f>
        <v>0</v>
      </c>
      <c r="G25" s="105">
        <f>'３月(月間)'!G25-'[10]3月上中旬'!G24</f>
        <v>0</v>
      </c>
      <c r="H25" s="72" t="e">
        <f t="shared" si="2"/>
        <v>#DIV/0!</v>
      </c>
      <c r="I25" s="79">
        <f t="shared" si="3"/>
        <v>0</v>
      </c>
      <c r="J25" s="72" t="e">
        <f t="shared" si="7"/>
        <v>#DIV/0!</v>
      </c>
      <c r="K25" s="72" t="e">
        <f t="shared" si="8"/>
        <v>#DIV/0!</v>
      </c>
      <c r="L25" s="77" t="e">
        <f t="shared" si="9"/>
        <v>#DIV/0!</v>
      </c>
    </row>
    <row r="26" spans="1:12" x14ac:dyDescent="0.4">
      <c r="A26" s="33" t="s">
        <v>216</v>
      </c>
      <c r="B26" s="139">
        <f>'３月(月間)'!B26-'[10]3月上中旬'!B25</f>
        <v>1243</v>
      </c>
      <c r="C26" s="105">
        <f>'３月(月間)'!C26-'[10]3月上中旬'!C25</f>
        <v>1225</v>
      </c>
      <c r="D26" s="72">
        <f t="shared" si="0"/>
        <v>1.0146938775510204</v>
      </c>
      <c r="E26" s="79">
        <f t="shared" si="1"/>
        <v>18</v>
      </c>
      <c r="F26" s="105">
        <f>'３月(月間)'!F26-'[10]3月上中旬'!F25</f>
        <v>1650</v>
      </c>
      <c r="G26" s="105">
        <f>'３月(月間)'!G26-'[10]3月上中旬'!G25</f>
        <v>1645</v>
      </c>
      <c r="H26" s="72">
        <f t="shared" si="2"/>
        <v>1.0030395136778116</v>
      </c>
      <c r="I26" s="79">
        <f t="shared" si="3"/>
        <v>5</v>
      </c>
      <c r="J26" s="72">
        <f t="shared" si="7"/>
        <v>0.7533333333333333</v>
      </c>
      <c r="K26" s="72">
        <f t="shared" si="8"/>
        <v>0.74468085106382975</v>
      </c>
      <c r="L26" s="77">
        <f t="shared" si="9"/>
        <v>8.6524822695035475E-3</v>
      </c>
    </row>
    <row r="27" spans="1:12" x14ac:dyDescent="0.4">
      <c r="A27" s="27" t="s">
        <v>211</v>
      </c>
      <c r="B27" s="139">
        <f>'３月(月間)'!B27-'[10]3月上中旬'!B26</f>
        <v>902</v>
      </c>
      <c r="C27" s="105">
        <f>'３月(月間)'!C27-'[10]3月上中旬'!C26</f>
        <v>0</v>
      </c>
      <c r="D27" s="72" t="e">
        <f t="shared" si="0"/>
        <v>#DIV/0!</v>
      </c>
      <c r="E27" s="79">
        <f t="shared" si="1"/>
        <v>902</v>
      </c>
      <c r="F27" s="105">
        <f>'３月(月間)'!F27-'[10]3月上中旬'!F26</f>
        <v>1650</v>
      </c>
      <c r="G27" s="105">
        <f>'３月(月間)'!G27-'[10]3月上中旬'!G26</f>
        <v>0</v>
      </c>
      <c r="H27" s="72" t="e">
        <f t="shared" si="2"/>
        <v>#DIV/0!</v>
      </c>
      <c r="I27" s="79">
        <f t="shared" si="3"/>
        <v>1650</v>
      </c>
      <c r="J27" s="72">
        <f t="shared" si="7"/>
        <v>0.54666666666666663</v>
      </c>
      <c r="K27" s="72" t="e">
        <f t="shared" si="8"/>
        <v>#DIV/0!</v>
      </c>
      <c r="L27" s="77" t="e">
        <f t="shared" si="9"/>
        <v>#DIV/0!</v>
      </c>
    </row>
    <row r="28" spans="1:12" x14ac:dyDescent="0.4">
      <c r="A28" s="27" t="s">
        <v>191</v>
      </c>
      <c r="B28" s="139">
        <f>'３月(月間)'!B28-'[10]3月上中旬'!B27</f>
        <v>0</v>
      </c>
      <c r="C28" s="105">
        <f>'３月(月間)'!C28-'[10]3月上中旬'!C27</f>
        <v>1519</v>
      </c>
      <c r="D28" s="72">
        <f t="shared" si="0"/>
        <v>0</v>
      </c>
      <c r="E28" s="79">
        <f t="shared" si="1"/>
        <v>-1519</v>
      </c>
      <c r="F28" s="105">
        <f>'３月(月間)'!F28-'[10]3月上中旬'!F27</f>
        <v>0</v>
      </c>
      <c r="G28" s="105">
        <f>'３月(月間)'!G28-'[10]3月上中旬'!G27</f>
        <v>1650</v>
      </c>
      <c r="H28" s="72">
        <f t="shared" si="2"/>
        <v>0</v>
      </c>
      <c r="I28" s="79">
        <f t="shared" si="3"/>
        <v>-1650</v>
      </c>
      <c r="J28" s="72" t="e">
        <f t="shared" si="7"/>
        <v>#DIV/0!</v>
      </c>
      <c r="K28" s="72">
        <f t="shared" si="8"/>
        <v>0.92060606060606065</v>
      </c>
      <c r="L28" s="77" t="e">
        <f t="shared" si="9"/>
        <v>#DIV/0!</v>
      </c>
    </row>
    <row r="29" spans="1:12" x14ac:dyDescent="0.4">
      <c r="A29" s="27" t="s">
        <v>161</v>
      </c>
      <c r="B29" s="139">
        <f>'３月(月間)'!B29-'[10]3月上中旬'!B28</f>
        <v>741</v>
      </c>
      <c r="C29" s="105">
        <f>'３月(月間)'!C29-'[10]3月上中旬'!C28</f>
        <v>835</v>
      </c>
      <c r="D29" s="67">
        <f t="shared" si="0"/>
        <v>0.88742514970059883</v>
      </c>
      <c r="E29" s="85">
        <f t="shared" si="1"/>
        <v>-94</v>
      </c>
      <c r="F29" s="105">
        <f>'３月(月間)'!F29-'[10]3月上中旬'!F28</f>
        <v>895</v>
      </c>
      <c r="G29" s="103">
        <f>'３月(月間)'!G29-'[10]3月上中旬'!G28</f>
        <v>900</v>
      </c>
      <c r="H29" s="67">
        <f t="shared" si="2"/>
        <v>0.99444444444444446</v>
      </c>
      <c r="I29" s="85">
        <f t="shared" si="3"/>
        <v>-5</v>
      </c>
      <c r="J29" s="67">
        <f t="shared" si="7"/>
        <v>0.82793296089385471</v>
      </c>
      <c r="K29" s="67">
        <f t="shared" si="8"/>
        <v>0.92777777777777781</v>
      </c>
      <c r="L29" s="66">
        <f t="shared" si="9"/>
        <v>-9.9844816883923104E-2</v>
      </c>
    </row>
    <row r="30" spans="1:12" x14ac:dyDescent="0.4">
      <c r="A30" s="33" t="s">
        <v>160</v>
      </c>
      <c r="B30" s="139">
        <f>'３月(月間)'!B30-'[10]3月上中旬'!B29</f>
        <v>464</v>
      </c>
      <c r="C30" s="105">
        <f>'３月(月間)'!C30-'[10]3月上中旬'!C29</f>
        <v>484</v>
      </c>
      <c r="D30" s="72">
        <f t="shared" si="0"/>
        <v>0.95867768595041325</v>
      </c>
      <c r="E30" s="79">
        <f t="shared" si="1"/>
        <v>-20</v>
      </c>
      <c r="F30" s="105">
        <f>'３月(月間)'!F30-'[10]3月上中旬'!F29</f>
        <v>750</v>
      </c>
      <c r="G30" s="103">
        <f>'３月(月間)'!G30-'[10]3月上中旬'!G29</f>
        <v>750</v>
      </c>
      <c r="H30" s="72">
        <f t="shared" si="2"/>
        <v>1</v>
      </c>
      <c r="I30" s="79">
        <f t="shared" si="3"/>
        <v>0</v>
      </c>
      <c r="J30" s="72">
        <f t="shared" si="7"/>
        <v>0.6186666666666667</v>
      </c>
      <c r="K30" s="72">
        <f t="shared" si="8"/>
        <v>0.64533333333333331</v>
      </c>
      <c r="L30" s="77">
        <f t="shared" si="9"/>
        <v>-2.6666666666666616E-2</v>
      </c>
    </row>
    <row r="31" spans="1:12" x14ac:dyDescent="0.4">
      <c r="A31" s="27" t="s">
        <v>159</v>
      </c>
      <c r="B31" s="139">
        <f>'３月(月間)'!B31-'[10]3月上中旬'!B30</f>
        <v>1349</v>
      </c>
      <c r="C31" s="105">
        <f>'３月(月間)'!C31-'[10]3月上中旬'!C30</f>
        <v>1463</v>
      </c>
      <c r="D31" s="72">
        <f t="shared" si="0"/>
        <v>0.92207792207792205</v>
      </c>
      <c r="E31" s="79">
        <f t="shared" si="1"/>
        <v>-114</v>
      </c>
      <c r="F31" s="105">
        <f>'３月(月間)'!F31-'[10]3月上中旬'!F30</f>
        <v>1650</v>
      </c>
      <c r="G31" s="103">
        <f>'３月(月間)'!G31-'[10]3月上中旬'!G30</f>
        <v>1645</v>
      </c>
      <c r="H31" s="72">
        <f t="shared" si="2"/>
        <v>1.0030395136778116</v>
      </c>
      <c r="I31" s="79">
        <f t="shared" si="3"/>
        <v>5</v>
      </c>
      <c r="J31" s="72">
        <f t="shared" si="7"/>
        <v>0.81757575757575762</v>
      </c>
      <c r="K31" s="72">
        <f t="shared" si="8"/>
        <v>0.88936170212765953</v>
      </c>
      <c r="L31" s="77">
        <f t="shared" si="9"/>
        <v>-7.1785944551901903E-2</v>
      </c>
    </row>
    <row r="32" spans="1:12" x14ac:dyDescent="0.4">
      <c r="A32" s="33" t="s">
        <v>158</v>
      </c>
      <c r="B32" s="139">
        <f>'３月(月間)'!B32-'[10]3月上中旬'!B31</f>
        <v>1237</v>
      </c>
      <c r="C32" s="105">
        <f>'３月(月間)'!C32-'[10]3月上中旬'!C31</f>
        <v>1045</v>
      </c>
      <c r="D32" s="67">
        <f t="shared" si="0"/>
        <v>1.183732057416268</v>
      </c>
      <c r="E32" s="85">
        <f t="shared" si="1"/>
        <v>192</v>
      </c>
      <c r="F32" s="105">
        <f>'３月(月間)'!F32-'[10]3月上中旬'!F31</f>
        <v>1650</v>
      </c>
      <c r="G32" s="105">
        <f>'３月(月間)'!G32-'[10]3月上中旬'!G31</f>
        <v>1650</v>
      </c>
      <c r="H32" s="67">
        <f t="shared" si="2"/>
        <v>1</v>
      </c>
      <c r="I32" s="85">
        <f t="shared" si="3"/>
        <v>0</v>
      </c>
      <c r="J32" s="67">
        <f t="shared" si="7"/>
        <v>0.74969696969696975</v>
      </c>
      <c r="K32" s="67">
        <f t="shared" si="8"/>
        <v>0.6333333333333333</v>
      </c>
      <c r="L32" s="66">
        <f t="shared" si="9"/>
        <v>0.11636363636363645</v>
      </c>
    </row>
    <row r="33" spans="1:12" x14ac:dyDescent="0.4">
      <c r="A33" s="33" t="s">
        <v>157</v>
      </c>
      <c r="B33" s="139">
        <f>'３月(月間)'!B33-'[10]3月上中旬'!B32</f>
        <v>1269</v>
      </c>
      <c r="C33" s="105">
        <f>'３月(月間)'!C33-'[10]3月上中旬'!C32</f>
        <v>1412</v>
      </c>
      <c r="D33" s="67">
        <f t="shared" si="0"/>
        <v>0.89872521246458925</v>
      </c>
      <c r="E33" s="85">
        <f t="shared" si="1"/>
        <v>-143</v>
      </c>
      <c r="F33" s="105">
        <f>'３月(月間)'!F33-'[10]3月上中旬'!F32</f>
        <v>1650</v>
      </c>
      <c r="G33" s="105">
        <f>'３月(月間)'!G33-'[10]3月上中旬'!G32</f>
        <v>1650</v>
      </c>
      <c r="H33" s="67">
        <f t="shared" si="2"/>
        <v>1</v>
      </c>
      <c r="I33" s="85">
        <f t="shared" si="3"/>
        <v>0</v>
      </c>
      <c r="J33" s="67">
        <f t="shared" si="7"/>
        <v>0.76909090909090905</v>
      </c>
      <c r="K33" s="67">
        <f t="shared" si="8"/>
        <v>0.85575757575757572</v>
      </c>
      <c r="L33" s="66">
        <f t="shared" si="9"/>
        <v>-8.666666666666667E-2</v>
      </c>
    </row>
    <row r="34" spans="1:12" x14ac:dyDescent="0.4">
      <c r="A34" s="27" t="s">
        <v>156</v>
      </c>
      <c r="B34" s="139">
        <f>'３月(月間)'!B34-'[10]3月上中旬'!B33</f>
        <v>0</v>
      </c>
      <c r="C34" s="105">
        <f>'３月(月間)'!C34-'[10]3月上中旬'!C33</f>
        <v>0</v>
      </c>
      <c r="D34" s="72" t="e">
        <f t="shared" si="0"/>
        <v>#DIV/0!</v>
      </c>
      <c r="E34" s="79">
        <f t="shared" si="1"/>
        <v>0</v>
      </c>
      <c r="F34" s="105">
        <f>'３月(月間)'!F34-'[10]3月上中旬'!F33</f>
        <v>0</v>
      </c>
      <c r="G34" s="105">
        <f>'３月(月間)'!G34-'[10]3月上中旬'!G33</f>
        <v>0</v>
      </c>
      <c r="H34" s="72" t="e">
        <f t="shared" si="2"/>
        <v>#DIV/0!</v>
      </c>
      <c r="I34" s="79">
        <f t="shared" si="3"/>
        <v>0</v>
      </c>
      <c r="J34" s="72" t="e">
        <f t="shared" si="7"/>
        <v>#DIV/0!</v>
      </c>
      <c r="K34" s="72" t="e">
        <f t="shared" si="8"/>
        <v>#DIV/0!</v>
      </c>
      <c r="L34" s="77" t="e">
        <f t="shared" si="9"/>
        <v>#DIV/0!</v>
      </c>
    </row>
    <row r="35" spans="1:12" x14ac:dyDescent="0.4">
      <c r="A35" s="29" t="s">
        <v>155</v>
      </c>
      <c r="B35" s="139">
        <f>'３月(月間)'!B35-'[10]3月上中旬'!B34</f>
        <v>1376</v>
      </c>
      <c r="C35" s="105">
        <f>'３月(月間)'!C35-'[10]3月上中旬'!C34</f>
        <v>1391</v>
      </c>
      <c r="D35" s="72">
        <f t="shared" si="0"/>
        <v>0.98921639108554993</v>
      </c>
      <c r="E35" s="79">
        <f t="shared" si="1"/>
        <v>-15</v>
      </c>
      <c r="F35" s="105">
        <f>'３月(月間)'!F35-'[10]3月上中旬'!F34</f>
        <v>1650</v>
      </c>
      <c r="G35" s="105">
        <f>'３月(月間)'!G35-'[10]3月上中旬'!G34</f>
        <v>1650</v>
      </c>
      <c r="H35" s="72">
        <f t="shared" si="2"/>
        <v>1</v>
      </c>
      <c r="I35" s="79">
        <f t="shared" si="3"/>
        <v>0</v>
      </c>
      <c r="J35" s="72">
        <f t="shared" si="7"/>
        <v>0.83393939393939398</v>
      </c>
      <c r="K35" s="72">
        <f t="shared" si="8"/>
        <v>0.84303030303030302</v>
      </c>
      <c r="L35" s="77">
        <f t="shared" si="9"/>
        <v>-9.0909090909090384E-3</v>
      </c>
    </row>
    <row r="36" spans="1:12" x14ac:dyDescent="0.4">
      <c r="A36" s="33" t="s">
        <v>210</v>
      </c>
      <c r="B36" s="139">
        <f>'３月(月間)'!B36-'[10]3月上中旬'!B35</f>
        <v>1428</v>
      </c>
      <c r="C36" s="105">
        <f>'３月(月間)'!C36-'[10]3月上中旬'!C35</f>
        <v>0</v>
      </c>
      <c r="D36" s="72" t="e">
        <f t="shared" si="0"/>
        <v>#DIV/0!</v>
      </c>
      <c r="E36" s="79">
        <f t="shared" si="1"/>
        <v>1428</v>
      </c>
      <c r="F36" s="105">
        <f>'３月(月間)'!F36-'[10]3月上中旬'!F35</f>
        <v>1650</v>
      </c>
      <c r="G36" s="105">
        <f>'３月(月間)'!G36-'[10]3月上中旬'!G35</f>
        <v>0</v>
      </c>
      <c r="H36" s="72" t="e">
        <f t="shared" si="2"/>
        <v>#DIV/0!</v>
      </c>
      <c r="I36" s="79">
        <f t="shared" si="3"/>
        <v>1650</v>
      </c>
      <c r="J36" s="72">
        <f t="shared" si="7"/>
        <v>0.86545454545454548</v>
      </c>
      <c r="K36" s="72" t="e">
        <f t="shared" si="8"/>
        <v>#DIV/0!</v>
      </c>
      <c r="L36" s="77" t="e">
        <f t="shared" si="9"/>
        <v>#DIV/0!</v>
      </c>
    </row>
    <row r="37" spans="1:12" x14ac:dyDescent="0.4">
      <c r="A37" s="89" t="s">
        <v>90</v>
      </c>
      <c r="B37" s="149">
        <f>SUM(B38:B39)</f>
        <v>757</v>
      </c>
      <c r="C37" s="106">
        <f>SUM(C38:C39)</f>
        <v>610</v>
      </c>
      <c r="D37" s="76">
        <f t="shared" si="0"/>
        <v>1.2409836065573769</v>
      </c>
      <c r="E37" s="81">
        <f t="shared" si="1"/>
        <v>147</v>
      </c>
      <c r="F37" s="106">
        <f>SUM(F38:F39)</f>
        <v>946</v>
      </c>
      <c r="G37" s="106">
        <f>SUM(G38:G39)</f>
        <v>819</v>
      </c>
      <c r="H37" s="76">
        <f t="shared" si="2"/>
        <v>1.155067155067155</v>
      </c>
      <c r="I37" s="81">
        <f t="shared" si="3"/>
        <v>127</v>
      </c>
      <c r="J37" s="76">
        <f t="shared" si="7"/>
        <v>0.80021141649048622</v>
      </c>
      <c r="K37" s="76">
        <f t="shared" si="8"/>
        <v>0.74481074481074483</v>
      </c>
      <c r="L37" s="75">
        <f t="shared" si="9"/>
        <v>5.5400671679741387E-2</v>
      </c>
    </row>
    <row r="38" spans="1:12" x14ac:dyDescent="0.4">
      <c r="A38" s="26" t="s">
        <v>154</v>
      </c>
      <c r="B38" s="139">
        <f>'３月(月間)'!B38-'[10]3月上中旬'!B37</f>
        <v>432</v>
      </c>
      <c r="C38" s="105">
        <f>'３月(月間)'!C38-'[10]3月上中旬'!C37</f>
        <v>351</v>
      </c>
      <c r="D38" s="70">
        <f t="shared" ref="D38:D56" si="10">+B38/C38</f>
        <v>1.2307692307692308</v>
      </c>
      <c r="E38" s="80">
        <f t="shared" ref="E38:E56" si="11">+B38-C38</f>
        <v>81</v>
      </c>
      <c r="F38" s="105">
        <f>'３月(月間)'!F38-'[10]3月上中旬'!F37</f>
        <v>517</v>
      </c>
      <c r="G38" s="105">
        <f>'３月(月間)'!G38-'[10]3月上中旬'!G37</f>
        <v>429</v>
      </c>
      <c r="H38" s="70">
        <f t="shared" ref="H38:H56" si="12">+F38/G38</f>
        <v>1.2051282051282051</v>
      </c>
      <c r="I38" s="80">
        <f t="shared" ref="I38:I56" si="13">+F38-G38</f>
        <v>88</v>
      </c>
      <c r="J38" s="70">
        <f t="shared" si="7"/>
        <v>0.83558994197292069</v>
      </c>
      <c r="K38" s="70">
        <f t="shared" si="8"/>
        <v>0.81818181818181823</v>
      </c>
      <c r="L38" s="69">
        <f t="shared" si="9"/>
        <v>1.7408123791102459E-2</v>
      </c>
    </row>
    <row r="39" spans="1:12" x14ac:dyDescent="0.4">
      <c r="A39" s="27" t="s">
        <v>153</v>
      </c>
      <c r="B39" s="139">
        <f>'３月(月間)'!B39-'[10]3月上中旬'!B38</f>
        <v>325</v>
      </c>
      <c r="C39" s="105">
        <f>'３月(月間)'!C39-'[10]3月上中旬'!C38</f>
        <v>259</v>
      </c>
      <c r="D39" s="72">
        <f t="shared" si="10"/>
        <v>1.2548262548262548</v>
      </c>
      <c r="E39" s="79">
        <f t="shared" si="11"/>
        <v>66</v>
      </c>
      <c r="F39" s="105">
        <f>'３月(月間)'!F39-'[10]3月上中旬'!F38</f>
        <v>429</v>
      </c>
      <c r="G39" s="105">
        <f>'３月(月間)'!G39-'[10]3月上中旬'!G38</f>
        <v>390</v>
      </c>
      <c r="H39" s="72">
        <f t="shared" si="12"/>
        <v>1.1000000000000001</v>
      </c>
      <c r="I39" s="79">
        <f t="shared" si="13"/>
        <v>39</v>
      </c>
      <c r="J39" s="72">
        <f t="shared" si="7"/>
        <v>0.75757575757575757</v>
      </c>
      <c r="K39" s="72">
        <f t="shared" si="8"/>
        <v>0.66410256410256407</v>
      </c>
      <c r="L39" s="77">
        <f t="shared" si="9"/>
        <v>9.3473193473193494E-2</v>
      </c>
    </row>
    <row r="40" spans="1:12" s="46" customFormat="1" x14ac:dyDescent="0.4">
      <c r="A40" s="55" t="s">
        <v>96</v>
      </c>
      <c r="B40" s="148">
        <f>SUM(B41:B56)</f>
        <v>101418</v>
      </c>
      <c r="C40" s="100">
        <f>SUM(C41:C56)</f>
        <v>111633</v>
      </c>
      <c r="D40" s="64">
        <f t="shared" si="10"/>
        <v>0.90849479992475346</v>
      </c>
      <c r="E40" s="147">
        <f t="shared" si="11"/>
        <v>-10215</v>
      </c>
      <c r="F40" s="148">
        <f>SUM(F41:F56)</f>
        <v>141738</v>
      </c>
      <c r="G40" s="100">
        <f>SUM(G41:G56)</f>
        <v>141199</v>
      </c>
      <c r="H40" s="64">
        <f t="shared" si="12"/>
        <v>1.0038173074880135</v>
      </c>
      <c r="I40" s="147">
        <f t="shared" si="13"/>
        <v>539</v>
      </c>
      <c r="J40" s="64">
        <f t="shared" si="7"/>
        <v>0.71553147356389957</v>
      </c>
      <c r="K40" s="64">
        <f t="shared" si="8"/>
        <v>0.79060758220667282</v>
      </c>
      <c r="L40" s="78">
        <f t="shared" si="9"/>
        <v>-7.5076108642773254E-2</v>
      </c>
    </row>
    <row r="41" spans="1:12" x14ac:dyDescent="0.4">
      <c r="A41" s="27" t="s">
        <v>83</v>
      </c>
      <c r="B41" s="146">
        <f>'３月(月間)'!B41-'[10]3月上中旬'!B40</f>
        <v>38943</v>
      </c>
      <c r="C41" s="104">
        <f>'３月(月間)'!C41-'[10]3月上中旬'!C40</f>
        <v>44045</v>
      </c>
      <c r="D41" s="86">
        <f t="shared" si="10"/>
        <v>0.88416392326030191</v>
      </c>
      <c r="E41" s="85">
        <f t="shared" si="11"/>
        <v>-5102</v>
      </c>
      <c r="F41" s="145">
        <f>'３月(月間)'!F41-'[10]3月上中旬'!F40</f>
        <v>51947</v>
      </c>
      <c r="G41" s="145">
        <f>'３月(月間)'!G41-'[10]3月上中旬'!G40</f>
        <v>51068</v>
      </c>
      <c r="H41" s="67">
        <f t="shared" si="12"/>
        <v>1.0172123443252135</v>
      </c>
      <c r="I41" s="79">
        <f t="shared" si="13"/>
        <v>879</v>
      </c>
      <c r="J41" s="72">
        <f t="shared" si="7"/>
        <v>0.74966793077559823</v>
      </c>
      <c r="K41" s="72">
        <f t="shared" si="8"/>
        <v>0.86247748100571786</v>
      </c>
      <c r="L41" s="77">
        <f t="shared" si="9"/>
        <v>-0.11280955023011963</v>
      </c>
    </row>
    <row r="42" spans="1:12" x14ac:dyDescent="0.4">
      <c r="A42" s="27" t="s">
        <v>176</v>
      </c>
      <c r="B42" s="135">
        <f>'３月(月間)'!B42-'[10]3月上中旬'!B41</f>
        <v>1786</v>
      </c>
      <c r="C42" s="101">
        <f>'３月(月間)'!C42-'[10]3月上中旬'!C41</f>
        <v>918</v>
      </c>
      <c r="D42" s="70">
        <f t="shared" si="10"/>
        <v>1.9455337690631809</v>
      </c>
      <c r="E42" s="85">
        <f t="shared" si="11"/>
        <v>868</v>
      </c>
      <c r="F42" s="135">
        <f>'３月(月間)'!F42-'[10]3月上中旬'!F41</f>
        <v>2376</v>
      </c>
      <c r="G42" s="135">
        <f>'３月(月間)'!G42-'[10]3月上中旬'!G41</f>
        <v>1496</v>
      </c>
      <c r="H42" s="67">
        <f t="shared" si="12"/>
        <v>1.588235294117647</v>
      </c>
      <c r="I42" s="79">
        <f t="shared" si="13"/>
        <v>880</v>
      </c>
      <c r="J42" s="72">
        <f t="shared" si="7"/>
        <v>0.75168350168350173</v>
      </c>
      <c r="K42" s="72">
        <f t="shared" si="8"/>
        <v>0.61363636363636365</v>
      </c>
      <c r="L42" s="77">
        <f t="shared" si="9"/>
        <v>0.13804713804713808</v>
      </c>
    </row>
    <row r="43" spans="1:12" x14ac:dyDescent="0.4">
      <c r="A43" s="27" t="s">
        <v>151</v>
      </c>
      <c r="B43" s="135">
        <f>'３月(月間)'!B43-'[10]3月上中旬'!B42</f>
        <v>3515</v>
      </c>
      <c r="C43" s="101">
        <f>'３月(月間)'!C43-'[10]3月上中旬'!C42</f>
        <v>5093</v>
      </c>
      <c r="D43" s="70">
        <f t="shared" si="10"/>
        <v>0.6901629687806794</v>
      </c>
      <c r="E43" s="85">
        <f t="shared" si="11"/>
        <v>-1578</v>
      </c>
      <c r="F43" s="135">
        <f>'３月(月間)'!F43-'[10]3月上中旬'!F42</f>
        <v>5764</v>
      </c>
      <c r="G43" s="135">
        <f>'３月(月間)'!G43-'[10]3月上中旬'!G42</f>
        <v>5764</v>
      </c>
      <c r="H43" s="67">
        <f t="shared" si="12"/>
        <v>1</v>
      </c>
      <c r="I43" s="79">
        <f t="shared" si="13"/>
        <v>0</v>
      </c>
      <c r="J43" s="72">
        <f t="shared" si="7"/>
        <v>0.60981956974323381</v>
      </c>
      <c r="K43" s="72">
        <f t="shared" si="8"/>
        <v>0.88358778625954193</v>
      </c>
      <c r="L43" s="77">
        <f t="shared" si="9"/>
        <v>-0.27376821651630812</v>
      </c>
    </row>
    <row r="44" spans="1:12" x14ac:dyDescent="0.4">
      <c r="A44" s="33" t="s">
        <v>215</v>
      </c>
      <c r="B44" s="135">
        <f>'３月(月間)'!B44-'[10]3月上中旬'!B43</f>
        <v>8942</v>
      </c>
      <c r="C44" s="101">
        <f>'３月(月間)'!C44-'[10]3月上中旬'!C43</f>
        <v>11156</v>
      </c>
      <c r="D44" s="70">
        <f t="shared" si="10"/>
        <v>0.80154177124417358</v>
      </c>
      <c r="E44" s="85">
        <f t="shared" si="11"/>
        <v>-2214</v>
      </c>
      <c r="F44" s="137">
        <f>'３月(月間)'!F44-'[10]3月上中旬'!F43</f>
        <v>16734</v>
      </c>
      <c r="G44" s="137">
        <f>'３月(月間)'!G44-'[10]3月上中旬'!G43</f>
        <v>16648</v>
      </c>
      <c r="H44" s="67">
        <f t="shared" si="12"/>
        <v>1.0051657856799616</v>
      </c>
      <c r="I44" s="79">
        <f t="shared" si="13"/>
        <v>86</v>
      </c>
      <c r="J44" s="72">
        <f t="shared" si="7"/>
        <v>0.53436118082944906</v>
      </c>
      <c r="K44" s="72">
        <f t="shared" si="8"/>
        <v>0.67011052378664104</v>
      </c>
      <c r="L44" s="77">
        <f t="shared" si="9"/>
        <v>-0.13574934295719199</v>
      </c>
    </row>
    <row r="45" spans="1:12" x14ac:dyDescent="0.4">
      <c r="A45" s="33" t="s">
        <v>149</v>
      </c>
      <c r="B45" s="137">
        <f>'３月(月間)'!B45-'[10]3月上中旬'!B44</f>
        <v>5463</v>
      </c>
      <c r="C45" s="136">
        <f>'３月(月間)'!C45-'[10]3月上中旬'!C44</f>
        <v>5255</v>
      </c>
      <c r="D45" s="70">
        <f t="shared" si="10"/>
        <v>1.039581351094196</v>
      </c>
      <c r="E45" s="85">
        <f t="shared" si="11"/>
        <v>208</v>
      </c>
      <c r="F45" s="144">
        <f>'３月(月間)'!F45-'[10]3月上中旬'!F44</f>
        <v>7964</v>
      </c>
      <c r="G45" s="144">
        <f>'３月(月間)'!G45-'[10]3月上中旬'!G44</f>
        <v>9121</v>
      </c>
      <c r="H45" s="67">
        <f t="shared" si="12"/>
        <v>0.87314987391733367</v>
      </c>
      <c r="I45" s="79">
        <f t="shared" si="13"/>
        <v>-1157</v>
      </c>
      <c r="J45" s="72">
        <f t="shared" si="7"/>
        <v>0.68596182822702156</v>
      </c>
      <c r="K45" s="72">
        <f t="shared" si="8"/>
        <v>0.57614296677995835</v>
      </c>
      <c r="L45" s="77">
        <f t="shared" si="9"/>
        <v>0.10981886144706321</v>
      </c>
    </row>
    <row r="46" spans="1:12" x14ac:dyDescent="0.4">
      <c r="A46" s="27" t="s">
        <v>81</v>
      </c>
      <c r="B46" s="135">
        <f>'３月(月間)'!B46-'[10]3月上中旬'!B45</f>
        <v>15710</v>
      </c>
      <c r="C46" s="101">
        <f>'３月(月間)'!C46-'[10]3月上中旬'!C45</f>
        <v>15832</v>
      </c>
      <c r="D46" s="70">
        <f t="shared" si="10"/>
        <v>0.99229408792319351</v>
      </c>
      <c r="E46" s="85">
        <f t="shared" si="11"/>
        <v>-122</v>
      </c>
      <c r="F46" s="135">
        <f>'３月(月間)'!F46-'[10]3月上中旬'!F45</f>
        <v>22698</v>
      </c>
      <c r="G46" s="135">
        <f>'３月(月間)'!G46-'[10]3月上中旬'!G45</f>
        <v>21418</v>
      </c>
      <c r="H46" s="67">
        <f t="shared" si="12"/>
        <v>1.0597628163227193</v>
      </c>
      <c r="I46" s="79">
        <f t="shared" si="13"/>
        <v>1280</v>
      </c>
      <c r="J46" s="72">
        <f t="shared" si="7"/>
        <v>0.6921314653273416</v>
      </c>
      <c r="K46" s="72">
        <f t="shared" si="8"/>
        <v>0.7391913343916332</v>
      </c>
      <c r="L46" s="77">
        <f t="shared" si="9"/>
        <v>-4.7059869064291604E-2</v>
      </c>
    </row>
    <row r="47" spans="1:12" x14ac:dyDescent="0.4">
      <c r="A47" s="27" t="s">
        <v>82</v>
      </c>
      <c r="B47" s="137">
        <f>'３月(月間)'!B47-'[10]3月上中旬'!B46</f>
        <v>10950</v>
      </c>
      <c r="C47" s="136">
        <f>'３月(月間)'!C47-'[10]3月上中旬'!C46</f>
        <v>11573</v>
      </c>
      <c r="D47" s="74">
        <f t="shared" si="10"/>
        <v>0.94616780437224579</v>
      </c>
      <c r="E47" s="85">
        <f t="shared" si="11"/>
        <v>-623</v>
      </c>
      <c r="F47" s="135">
        <f>'３月(月間)'!F47-'[10]3月上中旬'!F46</f>
        <v>12673</v>
      </c>
      <c r="G47" s="135">
        <f>'３月(月間)'!G47-'[10]3月上中旬'!G46</f>
        <v>12276</v>
      </c>
      <c r="H47" s="67">
        <f t="shared" si="12"/>
        <v>1.0323395242750082</v>
      </c>
      <c r="I47" s="79">
        <f t="shared" si="13"/>
        <v>397</v>
      </c>
      <c r="J47" s="72">
        <f t="shared" si="7"/>
        <v>0.86404166337883692</v>
      </c>
      <c r="K47" s="72">
        <f t="shared" si="8"/>
        <v>0.94273378950798303</v>
      </c>
      <c r="L47" s="77">
        <f t="shared" si="9"/>
        <v>-7.8692126129146112E-2</v>
      </c>
    </row>
    <row r="48" spans="1:12" x14ac:dyDescent="0.4">
      <c r="A48" s="27" t="s">
        <v>80</v>
      </c>
      <c r="B48" s="135">
        <f>'３月(月間)'!B48-'[10]3月上中旬'!B47</f>
        <v>2624</v>
      </c>
      <c r="C48" s="101">
        <f>'３月(月間)'!C48-'[10]3月上中旬'!C47</f>
        <v>2620</v>
      </c>
      <c r="D48" s="72">
        <f t="shared" si="10"/>
        <v>1.001526717557252</v>
      </c>
      <c r="E48" s="85">
        <f t="shared" si="11"/>
        <v>4</v>
      </c>
      <c r="F48" s="139">
        <f>'３月(月間)'!F48-'[10]3月上中旬'!F47</f>
        <v>3069</v>
      </c>
      <c r="G48" s="139">
        <f>'３月(月間)'!G48-'[10]3月上中旬'!G47</f>
        <v>3069</v>
      </c>
      <c r="H48" s="67">
        <f t="shared" si="12"/>
        <v>1</v>
      </c>
      <c r="I48" s="79">
        <f t="shared" si="13"/>
        <v>0</v>
      </c>
      <c r="J48" s="72">
        <f t="shared" si="7"/>
        <v>0.85500162919517764</v>
      </c>
      <c r="K48" s="72">
        <f t="shared" si="8"/>
        <v>0.85369827305311174</v>
      </c>
      <c r="L48" s="77">
        <f t="shared" si="9"/>
        <v>1.3033561420658923E-3</v>
      </c>
    </row>
    <row r="49" spans="1:12" x14ac:dyDescent="0.4">
      <c r="A49" s="27" t="s">
        <v>148</v>
      </c>
      <c r="B49" s="137">
        <f>'３月(月間)'!B49-'[10]3月上中旬'!B48</f>
        <v>1047</v>
      </c>
      <c r="C49" s="136">
        <f>'３月(月間)'!C49-'[10]3月上中旬'!C48</f>
        <v>1375</v>
      </c>
      <c r="D49" s="70">
        <f t="shared" si="10"/>
        <v>0.76145454545454549</v>
      </c>
      <c r="E49" s="85">
        <f t="shared" si="11"/>
        <v>-328</v>
      </c>
      <c r="F49" s="137">
        <f>'３月(月間)'!F49-'[10]3月上中旬'!F48</f>
        <v>1826</v>
      </c>
      <c r="G49" s="135">
        <f>'３月(月間)'!G49-'[10]3月上中旬'!G48</f>
        <v>1826</v>
      </c>
      <c r="H49" s="67">
        <f t="shared" si="12"/>
        <v>1</v>
      </c>
      <c r="I49" s="79">
        <f t="shared" si="13"/>
        <v>0</v>
      </c>
      <c r="J49" s="72">
        <f t="shared" si="7"/>
        <v>0.57338444687842283</v>
      </c>
      <c r="K49" s="72">
        <f t="shared" si="8"/>
        <v>0.75301204819277112</v>
      </c>
      <c r="L49" s="77">
        <f t="shared" si="9"/>
        <v>-0.1796276013143483</v>
      </c>
    </row>
    <row r="50" spans="1:12" x14ac:dyDescent="0.4">
      <c r="A50" s="27" t="s">
        <v>79</v>
      </c>
      <c r="B50" s="135">
        <f>'３月(月間)'!B50-'[10]3月上中旬'!B49</f>
        <v>2880</v>
      </c>
      <c r="C50" s="101">
        <f>'３月(月間)'!C50-'[10]3月上中旬'!C49</f>
        <v>2866</v>
      </c>
      <c r="D50" s="70">
        <f t="shared" si="10"/>
        <v>1.0048848569434752</v>
      </c>
      <c r="E50" s="85">
        <f t="shared" si="11"/>
        <v>14</v>
      </c>
      <c r="F50" s="135">
        <f>'３月(月間)'!F50-'[10]3月上中旬'!F49</f>
        <v>3069</v>
      </c>
      <c r="G50" s="135">
        <f>'３月(月間)'!G50-'[10]3月上中旬'!G49</f>
        <v>3069</v>
      </c>
      <c r="H50" s="67">
        <f t="shared" si="12"/>
        <v>1</v>
      </c>
      <c r="I50" s="79">
        <f t="shared" si="13"/>
        <v>0</v>
      </c>
      <c r="J50" s="72">
        <f t="shared" si="7"/>
        <v>0.93841642228739008</v>
      </c>
      <c r="K50" s="72">
        <f t="shared" si="8"/>
        <v>0.93385467579015968</v>
      </c>
      <c r="L50" s="77">
        <f t="shared" si="9"/>
        <v>4.5617464972304012E-3</v>
      </c>
    </row>
    <row r="51" spans="1:12" x14ac:dyDescent="0.4">
      <c r="A51" s="33" t="s">
        <v>78</v>
      </c>
      <c r="B51" s="137">
        <f>'３月(月間)'!B51-'[10]3月上中旬'!B50</f>
        <v>1658</v>
      </c>
      <c r="C51" s="136">
        <f>'３月(月間)'!C51-'[10]3月上中旬'!C50</f>
        <v>1911</v>
      </c>
      <c r="D51" s="70">
        <f t="shared" si="10"/>
        <v>0.86760858189429613</v>
      </c>
      <c r="E51" s="85">
        <f t="shared" si="11"/>
        <v>-253</v>
      </c>
      <c r="F51" s="135">
        <f>'３月(月間)'!F51-'[10]3月上中旬'!F50</f>
        <v>3069</v>
      </c>
      <c r="G51" s="135">
        <f>'３月(月間)'!G51-'[10]3月上中旬'!G50</f>
        <v>3069</v>
      </c>
      <c r="H51" s="67">
        <f t="shared" si="12"/>
        <v>1</v>
      </c>
      <c r="I51" s="79">
        <f t="shared" si="13"/>
        <v>0</v>
      </c>
      <c r="J51" s="72">
        <f t="shared" si="7"/>
        <v>0.54024112088628218</v>
      </c>
      <c r="K51" s="67">
        <f t="shared" si="8"/>
        <v>0.62267839687194526</v>
      </c>
      <c r="L51" s="66">
        <f t="shared" si="9"/>
        <v>-8.2437275985663083E-2</v>
      </c>
    </row>
    <row r="52" spans="1:12" x14ac:dyDescent="0.4">
      <c r="A52" s="27" t="s">
        <v>95</v>
      </c>
      <c r="B52" s="135">
        <f>'３月(月間)'!B52-'[10]3月上中旬'!B51</f>
        <v>0</v>
      </c>
      <c r="C52" s="101">
        <f>'３月(月間)'!C52-'[10]3月上中旬'!C51</f>
        <v>1435</v>
      </c>
      <c r="D52" s="70">
        <f t="shared" si="10"/>
        <v>0</v>
      </c>
      <c r="E52" s="79">
        <f t="shared" si="11"/>
        <v>-1435</v>
      </c>
      <c r="F52" s="139">
        <f>'３月(月間)'!F52-'[10]3月上中旬'!F51</f>
        <v>0</v>
      </c>
      <c r="G52" s="139">
        <f>'３月(月間)'!G52-'[10]3月上中旬'!G51</f>
        <v>1826</v>
      </c>
      <c r="H52" s="67">
        <f t="shared" si="12"/>
        <v>0</v>
      </c>
      <c r="I52" s="79">
        <f t="shared" si="13"/>
        <v>-1826</v>
      </c>
      <c r="J52" s="72" t="e">
        <f t="shared" si="7"/>
        <v>#DIV/0!</v>
      </c>
      <c r="K52" s="72">
        <f t="shared" si="8"/>
        <v>0.78587075575027387</v>
      </c>
      <c r="L52" s="77" t="e">
        <f t="shared" si="9"/>
        <v>#DIV/0!</v>
      </c>
    </row>
    <row r="53" spans="1:12" x14ac:dyDescent="0.4">
      <c r="A53" s="27" t="s">
        <v>94</v>
      </c>
      <c r="B53" s="137">
        <f>'３月(月間)'!B53-'[10]3月上中旬'!B52</f>
        <v>2449</v>
      </c>
      <c r="C53" s="136">
        <f>'３月(月間)'!C53-'[10]3月上中旬'!C52</f>
        <v>2349</v>
      </c>
      <c r="D53" s="70">
        <f t="shared" si="10"/>
        <v>1.0425713069391229</v>
      </c>
      <c r="E53" s="79">
        <f t="shared" si="11"/>
        <v>100</v>
      </c>
      <c r="F53" s="137">
        <f>'３月(月間)'!F53-'[10]3月上中旬'!F52</f>
        <v>3069</v>
      </c>
      <c r="G53" s="137">
        <f>'３月(月間)'!G53-'[10]3月上中旬'!G52</f>
        <v>3069</v>
      </c>
      <c r="H53" s="72">
        <f t="shared" si="12"/>
        <v>1</v>
      </c>
      <c r="I53" s="79">
        <f t="shared" si="13"/>
        <v>0</v>
      </c>
      <c r="J53" s="72">
        <f t="shared" si="7"/>
        <v>0.79797979797979801</v>
      </c>
      <c r="K53" s="72">
        <f t="shared" si="8"/>
        <v>0.76539589442815248</v>
      </c>
      <c r="L53" s="77">
        <f t="shared" si="9"/>
        <v>3.2583903551645532E-2</v>
      </c>
    </row>
    <row r="54" spans="1:12" x14ac:dyDescent="0.4">
      <c r="A54" s="27" t="s">
        <v>75</v>
      </c>
      <c r="B54" s="135">
        <f>'３月(月間)'!B54-'[10]3月上中旬'!B53</f>
        <v>3002</v>
      </c>
      <c r="C54" s="101">
        <f>'３月(月間)'!C54-'[10]3月上中旬'!C53</f>
        <v>3001</v>
      </c>
      <c r="D54" s="70">
        <f t="shared" si="10"/>
        <v>1.0003332222592469</v>
      </c>
      <c r="E54" s="79">
        <f t="shared" si="11"/>
        <v>1</v>
      </c>
      <c r="F54" s="135">
        <f>'３月(月間)'!F54-'[10]3月上中旬'!F53</f>
        <v>4158</v>
      </c>
      <c r="G54" s="135">
        <f>'３月(月間)'!G54-'[10]3月上中旬'!G53</f>
        <v>4268</v>
      </c>
      <c r="H54" s="72">
        <f t="shared" si="12"/>
        <v>0.97422680412371132</v>
      </c>
      <c r="I54" s="79">
        <f t="shared" si="13"/>
        <v>-110</v>
      </c>
      <c r="J54" s="72">
        <f t="shared" si="7"/>
        <v>0.72198172198172195</v>
      </c>
      <c r="K54" s="72">
        <f t="shared" si="8"/>
        <v>0.70313964386129335</v>
      </c>
      <c r="L54" s="77">
        <f t="shared" si="9"/>
        <v>1.8842078120428596E-2</v>
      </c>
    </row>
    <row r="55" spans="1:12" x14ac:dyDescent="0.4">
      <c r="A55" s="27" t="s">
        <v>77</v>
      </c>
      <c r="B55" s="137">
        <f>'３月(月間)'!B55-'[10]3月上中旬'!B54</f>
        <v>1218</v>
      </c>
      <c r="C55" s="136">
        <f>'３月(月間)'!C55-'[10]3月上中旬'!C54</f>
        <v>1049</v>
      </c>
      <c r="D55" s="70">
        <f t="shared" si="10"/>
        <v>1.1611058150619638</v>
      </c>
      <c r="E55" s="79">
        <f t="shared" si="11"/>
        <v>169</v>
      </c>
      <c r="F55" s="135">
        <f>'３月(月間)'!F55-'[10]3月上中旬'!F54</f>
        <v>1496</v>
      </c>
      <c r="G55" s="135">
        <f>'３月(月間)'!G55-'[10]3月上中旬'!G54</f>
        <v>1386</v>
      </c>
      <c r="H55" s="72">
        <f t="shared" si="12"/>
        <v>1.0793650793650793</v>
      </c>
      <c r="I55" s="79">
        <f t="shared" si="13"/>
        <v>110</v>
      </c>
      <c r="J55" s="72">
        <f t="shared" si="7"/>
        <v>0.81417112299465244</v>
      </c>
      <c r="K55" s="72">
        <f t="shared" si="8"/>
        <v>0.75685425685425689</v>
      </c>
      <c r="L55" s="77">
        <f t="shared" si="9"/>
        <v>5.731686614039555E-2</v>
      </c>
    </row>
    <row r="56" spans="1:12" x14ac:dyDescent="0.4">
      <c r="A56" s="27" t="s">
        <v>76</v>
      </c>
      <c r="B56" s="135">
        <f>'３月(月間)'!B56-'[10]3月上中旬'!B55</f>
        <v>1231</v>
      </c>
      <c r="C56" s="101">
        <f>'３月(月間)'!C56-'[10]3月上中旬'!C55</f>
        <v>1155</v>
      </c>
      <c r="D56" s="70">
        <f t="shared" si="10"/>
        <v>1.0658008658008657</v>
      </c>
      <c r="E56" s="79">
        <f t="shared" si="11"/>
        <v>76</v>
      </c>
      <c r="F56" s="137">
        <f>'３月(月間)'!F56-'[10]3月上中旬'!F55</f>
        <v>1826</v>
      </c>
      <c r="G56" s="137">
        <f>'３月(月間)'!G56-'[10]3月上中旬'!G55</f>
        <v>1826</v>
      </c>
      <c r="H56" s="72">
        <f t="shared" si="12"/>
        <v>1</v>
      </c>
      <c r="I56" s="79">
        <f t="shared" si="13"/>
        <v>0</v>
      </c>
      <c r="J56" s="72">
        <f t="shared" si="7"/>
        <v>0.67415115005476456</v>
      </c>
      <c r="K56" s="72">
        <f t="shared" si="8"/>
        <v>0.63253012048192769</v>
      </c>
      <c r="L56" s="77">
        <f t="shared" si="9"/>
        <v>4.1621029572836865E-2</v>
      </c>
    </row>
    <row r="57" spans="1:12" x14ac:dyDescent="0.4">
      <c r="A57" s="55" t="s">
        <v>93</v>
      </c>
      <c r="B57" s="134"/>
      <c r="C57" s="134"/>
      <c r="D57" s="132"/>
      <c r="E57" s="133"/>
      <c r="F57" s="134"/>
      <c r="G57" s="134"/>
      <c r="H57" s="132"/>
      <c r="I57" s="133"/>
      <c r="J57" s="132"/>
      <c r="K57" s="132"/>
      <c r="L57" s="131"/>
    </row>
    <row r="58" spans="1:12" x14ac:dyDescent="0.4">
      <c r="A58" s="99" t="s">
        <v>209</v>
      </c>
      <c r="B58" s="176"/>
      <c r="C58" s="175"/>
      <c r="D58" s="130"/>
      <c r="E58" s="129"/>
      <c r="F58" s="176"/>
      <c r="G58" s="175"/>
      <c r="H58" s="130"/>
      <c r="I58" s="129"/>
      <c r="J58" s="128"/>
      <c r="K58" s="128"/>
      <c r="L58" s="127"/>
    </row>
    <row r="59" spans="1:12" x14ac:dyDescent="0.4">
      <c r="A59" s="22" t="s">
        <v>208</v>
      </c>
      <c r="B59" s="174"/>
      <c r="C59" s="173"/>
      <c r="D59" s="126"/>
      <c r="E59" s="125"/>
      <c r="F59" s="174"/>
      <c r="G59" s="173"/>
      <c r="H59" s="126"/>
      <c r="I59" s="125"/>
      <c r="J59" s="124"/>
      <c r="K59" s="124"/>
      <c r="L59" s="123"/>
    </row>
    <row r="60" spans="1:12" x14ac:dyDescent="0.4">
      <c r="C60" s="19"/>
      <c r="E60" s="50"/>
      <c r="G60" s="19"/>
      <c r="I60" s="50"/>
      <c r="K60" s="19"/>
    </row>
    <row r="61" spans="1:12" x14ac:dyDescent="0.4">
      <c r="C61" s="19"/>
      <c r="E61" s="50"/>
      <c r="G61" s="19"/>
      <c r="I61" s="50"/>
      <c r="K61" s="19"/>
    </row>
    <row r="62" spans="1:12" x14ac:dyDescent="0.4">
      <c r="C62" s="19"/>
      <c r="E62" s="50"/>
      <c r="G62" s="19"/>
      <c r="I62" s="50"/>
      <c r="K62" s="19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9'!A1" display="'h19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2008年3月下旬航空旅客輸送実績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64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9" bestFit="1" customWidth="1"/>
    <col min="2" max="3" width="11.25" style="50" customWidth="1"/>
    <col min="4" max="5" width="11.25" style="19" customWidth="1"/>
    <col min="6" max="7" width="11.25" style="50" customWidth="1"/>
    <col min="8" max="9" width="11.25" style="19" customWidth="1"/>
    <col min="10" max="11" width="11.25" style="50" customWidth="1"/>
    <col min="12" max="12" width="11.25" style="19" customWidth="1"/>
    <col min="13" max="13" width="9" style="19" bestFit="1" customWidth="1"/>
    <col min="14" max="14" width="6.5" style="19" bestFit="1" customWidth="1"/>
    <col min="15" max="16384" width="15.75" style="19"/>
  </cols>
  <sheetData>
    <row r="1" spans="1:46" s="1" customFormat="1" ht="17.25" customHeight="1" x14ac:dyDescent="0.4">
      <c r="A1" s="266" t="str">
        <f>'h19'!A1</f>
        <v>平成19年度</v>
      </c>
      <c r="B1" s="267"/>
      <c r="C1" s="267"/>
      <c r="D1" s="267"/>
      <c r="E1" s="268" t="str">
        <f ca="1">RIGHT(CELL("filename",$A$1),LEN(CELL("filename",$A$1))-FIND("]",CELL("filename",$A$1)))</f>
        <v>４月(下旬)</v>
      </c>
      <c r="F1" s="269" t="s">
        <v>70</v>
      </c>
      <c r="G1" s="270"/>
      <c r="H1" s="270"/>
      <c r="I1" s="271"/>
      <c r="J1" s="270"/>
      <c r="K1" s="270"/>
      <c r="L1" s="271"/>
      <c r="M1" s="258"/>
      <c r="N1" s="258"/>
      <c r="O1" s="258"/>
      <c r="P1" s="258"/>
      <c r="Q1" s="258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</row>
    <row r="2" spans="1:46" x14ac:dyDescent="0.4">
      <c r="A2" s="240"/>
      <c r="B2" s="261" t="s">
        <v>89</v>
      </c>
      <c r="C2" s="261"/>
      <c r="D2" s="261"/>
      <c r="E2" s="262"/>
      <c r="F2" s="260" t="s">
        <v>175</v>
      </c>
      <c r="G2" s="261"/>
      <c r="H2" s="261"/>
      <c r="I2" s="262"/>
      <c r="J2" s="260" t="s">
        <v>174</v>
      </c>
      <c r="K2" s="261"/>
      <c r="L2" s="262"/>
    </row>
    <row r="3" spans="1:46" x14ac:dyDescent="0.4">
      <c r="A3" s="232"/>
      <c r="B3" s="236"/>
      <c r="C3" s="236"/>
      <c r="D3" s="236"/>
      <c r="E3" s="237"/>
      <c r="F3" s="235"/>
      <c r="G3" s="236"/>
      <c r="H3" s="236"/>
      <c r="I3" s="237"/>
      <c r="J3" s="235"/>
      <c r="K3" s="236"/>
      <c r="L3" s="237"/>
    </row>
    <row r="4" spans="1:46" x14ac:dyDescent="0.4">
      <c r="A4" s="232"/>
      <c r="B4" s="242" t="s">
        <v>185</v>
      </c>
      <c r="C4" s="241" t="s">
        <v>184</v>
      </c>
      <c r="D4" s="232" t="s">
        <v>88</v>
      </c>
      <c r="E4" s="232"/>
      <c r="F4" s="238" t="s">
        <v>185</v>
      </c>
      <c r="G4" s="238" t="s">
        <v>184</v>
      </c>
      <c r="H4" s="232" t="s">
        <v>88</v>
      </c>
      <c r="I4" s="232"/>
      <c r="J4" s="238" t="s">
        <v>185</v>
      </c>
      <c r="K4" s="238" t="s">
        <v>184</v>
      </c>
      <c r="L4" s="239" t="s">
        <v>86</v>
      </c>
    </row>
    <row r="5" spans="1:46" s="53" customFormat="1" x14ac:dyDescent="0.4">
      <c r="A5" s="232"/>
      <c r="B5" s="242"/>
      <c r="C5" s="241"/>
      <c r="D5" s="108" t="s">
        <v>87</v>
      </c>
      <c r="E5" s="108" t="s">
        <v>86</v>
      </c>
      <c r="F5" s="238"/>
      <c r="G5" s="238"/>
      <c r="H5" s="108" t="s">
        <v>87</v>
      </c>
      <c r="I5" s="108" t="s">
        <v>86</v>
      </c>
      <c r="J5" s="238"/>
      <c r="K5" s="238"/>
      <c r="L5" s="240"/>
    </row>
    <row r="6" spans="1:46" s="46" customFormat="1" x14ac:dyDescent="0.4">
      <c r="A6" s="200" t="s">
        <v>178</v>
      </c>
      <c r="B6" s="148">
        <v>174054</v>
      </c>
      <c r="C6" s="100">
        <v>162276</v>
      </c>
      <c r="D6" s="64">
        <v>1.0725800488057384</v>
      </c>
      <c r="E6" s="65">
        <v>11778</v>
      </c>
      <c r="F6" s="100">
        <v>240939</v>
      </c>
      <c r="G6" s="100">
        <v>236589</v>
      </c>
      <c r="H6" s="64">
        <v>1.0183863155091741</v>
      </c>
      <c r="I6" s="147">
        <v>4350</v>
      </c>
      <c r="J6" s="64">
        <v>0.72239861541718031</v>
      </c>
      <c r="K6" s="64">
        <v>0.68589833001534306</v>
      </c>
      <c r="L6" s="78">
        <v>3.6500285401837251E-2</v>
      </c>
    </row>
    <row r="7" spans="1:46" s="46" customFormat="1" x14ac:dyDescent="0.4">
      <c r="A7" s="200" t="s">
        <v>85</v>
      </c>
      <c r="B7" s="148">
        <v>84581</v>
      </c>
      <c r="C7" s="100">
        <v>81689</v>
      </c>
      <c r="D7" s="64">
        <v>1.0354025633806265</v>
      </c>
      <c r="E7" s="65">
        <v>2892</v>
      </c>
      <c r="F7" s="100">
        <v>115313</v>
      </c>
      <c r="G7" s="100">
        <v>117622</v>
      </c>
      <c r="H7" s="64">
        <v>0.98036931866487564</v>
      </c>
      <c r="I7" s="147">
        <v>-2309</v>
      </c>
      <c r="J7" s="64">
        <v>0.73349058649068188</v>
      </c>
      <c r="K7" s="64">
        <v>0.69450442944347146</v>
      </c>
      <c r="L7" s="78">
        <v>3.8986157047210424E-2</v>
      </c>
    </row>
    <row r="8" spans="1:46" x14ac:dyDescent="0.4">
      <c r="A8" s="108" t="s">
        <v>92</v>
      </c>
      <c r="B8" s="149">
        <v>69293</v>
      </c>
      <c r="C8" s="106">
        <v>66628</v>
      </c>
      <c r="D8" s="76">
        <v>1.0399981989553941</v>
      </c>
      <c r="E8" s="81">
        <v>2665</v>
      </c>
      <c r="F8" s="106">
        <v>94947</v>
      </c>
      <c r="G8" s="106">
        <v>97116</v>
      </c>
      <c r="H8" s="76">
        <v>0.9776658840973681</v>
      </c>
      <c r="I8" s="81">
        <v>-2169</v>
      </c>
      <c r="J8" s="76">
        <v>0.72980715557100273</v>
      </c>
      <c r="K8" s="76">
        <v>0.68606614769965812</v>
      </c>
      <c r="L8" s="75">
        <v>4.3741007871344606E-2</v>
      </c>
    </row>
    <row r="9" spans="1:46" x14ac:dyDescent="0.4">
      <c r="A9" s="204" t="s">
        <v>83</v>
      </c>
      <c r="B9" s="139">
        <v>38086</v>
      </c>
      <c r="C9" s="105">
        <v>37199</v>
      </c>
      <c r="D9" s="70">
        <v>1.0238447270087905</v>
      </c>
      <c r="E9" s="80">
        <v>887</v>
      </c>
      <c r="F9" s="105">
        <v>51657</v>
      </c>
      <c r="G9" s="105">
        <v>51632</v>
      </c>
      <c r="H9" s="70">
        <v>1.0004841958475363</v>
      </c>
      <c r="I9" s="80">
        <v>25</v>
      </c>
      <c r="J9" s="70">
        <v>0.73728633099095964</v>
      </c>
      <c r="K9" s="70">
        <v>0.72046405330027885</v>
      </c>
      <c r="L9" s="69">
        <v>1.6822277690680787E-2</v>
      </c>
    </row>
    <row r="10" spans="1:46" x14ac:dyDescent="0.4">
      <c r="A10" s="202" t="s">
        <v>84</v>
      </c>
      <c r="B10" s="139">
        <v>4685</v>
      </c>
      <c r="C10" s="105">
        <v>4402</v>
      </c>
      <c r="D10" s="72">
        <v>1.0642889595638345</v>
      </c>
      <c r="E10" s="79">
        <v>283</v>
      </c>
      <c r="F10" s="105">
        <v>5000</v>
      </c>
      <c r="G10" s="105">
        <v>4784</v>
      </c>
      <c r="H10" s="72">
        <v>1.0451505016722409</v>
      </c>
      <c r="I10" s="79">
        <v>216</v>
      </c>
      <c r="J10" s="72">
        <v>0.93700000000000006</v>
      </c>
      <c r="K10" s="72">
        <v>0.92015050167224077</v>
      </c>
      <c r="L10" s="77">
        <v>1.6849498327759282E-2</v>
      </c>
    </row>
    <row r="11" spans="1:46" x14ac:dyDescent="0.4">
      <c r="A11" s="202" t="s">
        <v>172</v>
      </c>
      <c r="B11" s="139">
        <v>5824</v>
      </c>
      <c r="C11" s="105">
        <v>3980</v>
      </c>
      <c r="D11" s="72">
        <v>1.4633165829145729</v>
      </c>
      <c r="E11" s="79">
        <v>1844</v>
      </c>
      <c r="F11" s="105">
        <v>9304</v>
      </c>
      <c r="G11" s="105">
        <v>5220</v>
      </c>
      <c r="H11" s="72">
        <v>1.782375478927203</v>
      </c>
      <c r="I11" s="79">
        <v>4084</v>
      </c>
      <c r="J11" s="72">
        <v>0.62596732588134141</v>
      </c>
      <c r="K11" s="72">
        <v>0.76245210727969348</v>
      </c>
      <c r="L11" s="77">
        <v>-0.13648478139835207</v>
      </c>
    </row>
    <row r="12" spans="1:46" x14ac:dyDescent="0.4">
      <c r="A12" s="202" t="s">
        <v>81</v>
      </c>
      <c r="B12" s="139">
        <v>6311</v>
      </c>
      <c r="C12" s="105">
        <v>6728</v>
      </c>
      <c r="D12" s="72">
        <v>0.93802021403091562</v>
      </c>
      <c r="E12" s="79">
        <v>-417</v>
      </c>
      <c r="F12" s="105">
        <v>7765</v>
      </c>
      <c r="G12" s="105">
        <v>9320</v>
      </c>
      <c r="H12" s="72">
        <v>0.83315450643776823</v>
      </c>
      <c r="I12" s="79">
        <v>-1555</v>
      </c>
      <c r="J12" s="72">
        <v>0.81274951706374754</v>
      </c>
      <c r="K12" s="72">
        <v>0.72188841201716736</v>
      </c>
      <c r="L12" s="77">
        <v>9.0861105046580182E-2</v>
      </c>
    </row>
    <row r="13" spans="1:46" x14ac:dyDescent="0.4">
      <c r="A13" s="202" t="s">
        <v>82</v>
      </c>
      <c r="B13" s="139">
        <v>7591</v>
      </c>
      <c r="C13" s="105">
        <v>5868</v>
      </c>
      <c r="D13" s="72">
        <v>1.293626448534424</v>
      </c>
      <c r="E13" s="79">
        <v>1723</v>
      </c>
      <c r="F13" s="105">
        <v>11300</v>
      </c>
      <c r="G13" s="105">
        <v>10920</v>
      </c>
      <c r="H13" s="72">
        <v>1.0347985347985349</v>
      </c>
      <c r="I13" s="79">
        <v>380</v>
      </c>
      <c r="J13" s="72">
        <v>0.67176991150442478</v>
      </c>
      <c r="K13" s="72">
        <v>0.53736263736263734</v>
      </c>
      <c r="L13" s="77">
        <v>0.13440727414178744</v>
      </c>
    </row>
    <row r="14" spans="1:46" x14ac:dyDescent="0.4">
      <c r="A14" s="202" t="s">
        <v>171</v>
      </c>
      <c r="B14" s="139">
        <v>2563</v>
      </c>
      <c r="C14" s="105">
        <v>2517</v>
      </c>
      <c r="D14" s="72">
        <v>1.0182757250695271</v>
      </c>
      <c r="E14" s="79">
        <v>46</v>
      </c>
      <c r="F14" s="105">
        <v>4823</v>
      </c>
      <c r="G14" s="105">
        <v>4030</v>
      </c>
      <c r="H14" s="72">
        <v>1.1967741935483871</v>
      </c>
      <c r="I14" s="79">
        <v>793</v>
      </c>
      <c r="J14" s="72">
        <v>0.53141198424217295</v>
      </c>
      <c r="K14" s="72">
        <v>0.62456575682382132</v>
      </c>
      <c r="L14" s="77">
        <v>-9.3153772581648364E-2</v>
      </c>
    </row>
    <row r="15" spans="1:46" x14ac:dyDescent="0.4">
      <c r="A15" s="205" t="s">
        <v>182</v>
      </c>
      <c r="B15" s="139">
        <v>0</v>
      </c>
      <c r="C15" s="105">
        <v>0</v>
      </c>
      <c r="D15" s="24" t="e">
        <v>#DIV/0!</v>
      </c>
      <c r="E15" s="37">
        <v>0</v>
      </c>
      <c r="F15" s="105">
        <v>0</v>
      </c>
      <c r="G15" s="105">
        <v>0</v>
      </c>
      <c r="H15" s="72" t="e">
        <v>#DIV/0!</v>
      </c>
      <c r="I15" s="79">
        <v>0</v>
      </c>
      <c r="J15" s="72" t="e">
        <v>#DIV/0!</v>
      </c>
      <c r="K15" s="72" t="e">
        <v>#DIV/0!</v>
      </c>
      <c r="L15" s="77" t="e">
        <v>#DIV/0!</v>
      </c>
    </row>
    <row r="16" spans="1:46" s="16" customFormat="1" x14ac:dyDescent="0.4">
      <c r="A16" s="27" t="s">
        <v>180</v>
      </c>
      <c r="B16" s="139">
        <v>4233</v>
      </c>
      <c r="C16" s="105">
        <v>5377</v>
      </c>
      <c r="D16" s="72">
        <v>0.78724195648130924</v>
      </c>
      <c r="E16" s="79">
        <v>-1144</v>
      </c>
      <c r="F16" s="105">
        <v>5098</v>
      </c>
      <c r="G16" s="105">
        <v>8600</v>
      </c>
      <c r="H16" s="24">
        <v>0.59279069767441861</v>
      </c>
      <c r="I16" s="37">
        <v>-3502</v>
      </c>
      <c r="J16" s="24">
        <v>0.83032561788936843</v>
      </c>
      <c r="K16" s="24">
        <v>0.62523255813953493</v>
      </c>
      <c r="L16" s="23">
        <v>0.2050930597498335</v>
      </c>
    </row>
    <row r="17" spans="1:12" s="16" customFormat="1" x14ac:dyDescent="0.4">
      <c r="A17" s="87" t="s">
        <v>181</v>
      </c>
      <c r="B17" s="139">
        <v>0</v>
      </c>
      <c r="C17" s="105">
        <v>557</v>
      </c>
      <c r="D17" s="24">
        <v>0</v>
      </c>
      <c r="E17" s="37">
        <v>-557</v>
      </c>
      <c r="F17" s="105">
        <v>0</v>
      </c>
      <c r="G17" s="105">
        <v>2610</v>
      </c>
      <c r="H17" s="34">
        <v>0</v>
      </c>
      <c r="I17" s="37">
        <v>-2610</v>
      </c>
      <c r="J17" s="24" t="e">
        <v>#DIV/0!</v>
      </c>
      <c r="K17" s="24">
        <v>0.21340996168582377</v>
      </c>
      <c r="L17" s="23" t="e">
        <v>#DIV/0!</v>
      </c>
    </row>
    <row r="18" spans="1:12" x14ac:dyDescent="0.4">
      <c r="A18" s="108" t="s">
        <v>91</v>
      </c>
      <c r="B18" s="149">
        <v>14622</v>
      </c>
      <c r="C18" s="149">
        <v>14495</v>
      </c>
      <c r="D18" s="76">
        <v>1.0087616419454986</v>
      </c>
      <c r="E18" s="81">
        <v>127</v>
      </c>
      <c r="F18" s="106">
        <v>19430</v>
      </c>
      <c r="G18" s="106">
        <v>19648</v>
      </c>
      <c r="H18" s="76">
        <v>0.98890472312703581</v>
      </c>
      <c r="I18" s="81">
        <v>-218</v>
      </c>
      <c r="J18" s="76">
        <v>0.7525476067936181</v>
      </c>
      <c r="K18" s="76">
        <v>0.7377341205211726</v>
      </c>
      <c r="L18" s="75">
        <v>1.4813486272445497E-2</v>
      </c>
    </row>
    <row r="19" spans="1:12" x14ac:dyDescent="0.4">
      <c r="A19" s="204" t="s">
        <v>168</v>
      </c>
      <c r="B19" s="139">
        <v>826</v>
      </c>
      <c r="C19" s="105">
        <v>921</v>
      </c>
      <c r="D19" s="70">
        <v>0.89685124864277954</v>
      </c>
      <c r="E19" s="80">
        <v>-95</v>
      </c>
      <c r="F19" s="105">
        <v>1495</v>
      </c>
      <c r="G19" s="105">
        <v>1500</v>
      </c>
      <c r="H19" s="70">
        <v>0.9966666666666667</v>
      </c>
      <c r="I19" s="80">
        <v>-5</v>
      </c>
      <c r="J19" s="70">
        <v>0.55250836120401337</v>
      </c>
      <c r="K19" s="70">
        <v>0.61399999999999999</v>
      </c>
      <c r="L19" s="69">
        <v>-6.1491638795986625E-2</v>
      </c>
    </row>
    <row r="20" spans="1:12" x14ac:dyDescent="0.4">
      <c r="A20" s="202" t="s">
        <v>150</v>
      </c>
      <c r="B20" s="139">
        <v>861</v>
      </c>
      <c r="C20" s="105">
        <v>1112</v>
      </c>
      <c r="D20" s="72">
        <v>0.77428057553956831</v>
      </c>
      <c r="E20" s="79">
        <v>-251</v>
      </c>
      <c r="F20" s="105">
        <v>1500</v>
      </c>
      <c r="G20" s="105">
        <v>1500</v>
      </c>
      <c r="H20" s="72">
        <v>1</v>
      </c>
      <c r="I20" s="79">
        <v>0</v>
      </c>
      <c r="J20" s="72">
        <v>0.57399999999999995</v>
      </c>
      <c r="K20" s="72">
        <v>0.74133333333333329</v>
      </c>
      <c r="L20" s="77">
        <v>-0.16733333333333333</v>
      </c>
    </row>
    <row r="21" spans="1:12" x14ac:dyDescent="0.4">
      <c r="A21" s="202" t="s">
        <v>167</v>
      </c>
      <c r="B21" s="139">
        <v>918</v>
      </c>
      <c r="C21" s="105">
        <v>1049</v>
      </c>
      <c r="D21" s="72">
        <v>0.87511916110581511</v>
      </c>
      <c r="E21" s="79">
        <v>-131</v>
      </c>
      <c r="F21" s="105">
        <v>1450</v>
      </c>
      <c r="G21" s="105">
        <v>1645</v>
      </c>
      <c r="H21" s="72">
        <v>0.8814589665653495</v>
      </c>
      <c r="I21" s="79">
        <v>-195</v>
      </c>
      <c r="J21" s="72">
        <v>0.63310344827586207</v>
      </c>
      <c r="K21" s="72">
        <v>0.63768996960486324</v>
      </c>
      <c r="L21" s="77">
        <v>-4.5865213290011697E-3</v>
      </c>
    </row>
    <row r="22" spans="1:12" x14ac:dyDescent="0.4">
      <c r="A22" s="202" t="s">
        <v>166</v>
      </c>
      <c r="B22" s="139">
        <v>2491</v>
      </c>
      <c r="C22" s="105">
        <v>2536</v>
      </c>
      <c r="D22" s="72">
        <v>0.98225552050473186</v>
      </c>
      <c r="E22" s="79">
        <v>-45</v>
      </c>
      <c r="F22" s="105">
        <v>2995</v>
      </c>
      <c r="G22" s="105">
        <v>3000</v>
      </c>
      <c r="H22" s="72">
        <v>0.99833333333333329</v>
      </c>
      <c r="I22" s="79">
        <v>-5</v>
      </c>
      <c r="J22" s="72">
        <v>0.83171953255425712</v>
      </c>
      <c r="K22" s="72">
        <v>0.84533333333333338</v>
      </c>
      <c r="L22" s="77">
        <v>-1.3613800779076257E-2</v>
      </c>
    </row>
    <row r="23" spans="1:12" x14ac:dyDescent="0.4">
      <c r="A23" s="202" t="s">
        <v>165</v>
      </c>
      <c r="B23" s="139">
        <v>1374</v>
      </c>
      <c r="C23" s="105">
        <v>1388</v>
      </c>
      <c r="D23" s="67">
        <v>0.98991354466858794</v>
      </c>
      <c r="E23" s="85">
        <v>-14</v>
      </c>
      <c r="F23" s="105">
        <v>1495</v>
      </c>
      <c r="G23" s="105">
        <v>1500</v>
      </c>
      <c r="H23" s="67">
        <v>0.9966666666666667</v>
      </c>
      <c r="I23" s="85">
        <v>-5</v>
      </c>
      <c r="J23" s="67">
        <v>0.9190635451505017</v>
      </c>
      <c r="K23" s="67">
        <v>0.92533333333333334</v>
      </c>
      <c r="L23" s="66">
        <v>-6.2697881828316371E-3</v>
      </c>
    </row>
    <row r="24" spans="1:12" x14ac:dyDescent="0.4">
      <c r="A24" s="203" t="s">
        <v>164</v>
      </c>
      <c r="B24" s="139">
        <v>0</v>
      </c>
      <c r="C24" s="105">
        <v>0</v>
      </c>
      <c r="D24" s="72" t="e">
        <v>#DIV/0!</v>
      </c>
      <c r="E24" s="79">
        <v>0</v>
      </c>
      <c r="F24" s="105">
        <v>0</v>
      </c>
      <c r="G24" s="105">
        <v>0</v>
      </c>
      <c r="H24" s="72" t="e">
        <v>#DIV/0!</v>
      </c>
      <c r="I24" s="79">
        <v>0</v>
      </c>
      <c r="J24" s="72" t="e">
        <v>#DIV/0!</v>
      </c>
      <c r="K24" s="72" t="e">
        <v>#DIV/0!</v>
      </c>
      <c r="L24" s="77" t="e">
        <v>#DIV/0!</v>
      </c>
    </row>
    <row r="25" spans="1:12" x14ac:dyDescent="0.4">
      <c r="A25" s="203" t="s">
        <v>163</v>
      </c>
      <c r="B25" s="139">
        <v>1291</v>
      </c>
      <c r="C25" s="105">
        <v>993</v>
      </c>
      <c r="D25" s="72">
        <v>1.3001007049345419</v>
      </c>
      <c r="E25" s="79">
        <v>298</v>
      </c>
      <c r="F25" s="105">
        <v>1500</v>
      </c>
      <c r="G25" s="105">
        <v>1517</v>
      </c>
      <c r="H25" s="72">
        <v>0.98879367172050103</v>
      </c>
      <c r="I25" s="79">
        <v>-17</v>
      </c>
      <c r="J25" s="72">
        <v>0.86066666666666669</v>
      </c>
      <c r="K25" s="72">
        <v>0.65458141067897169</v>
      </c>
      <c r="L25" s="77">
        <v>0.206085255987695</v>
      </c>
    </row>
    <row r="26" spans="1:12" x14ac:dyDescent="0.4">
      <c r="A26" s="202" t="s">
        <v>162</v>
      </c>
      <c r="B26" s="139">
        <v>0</v>
      </c>
      <c r="C26" s="105">
        <v>1204</v>
      </c>
      <c r="D26" s="72">
        <v>0</v>
      </c>
      <c r="E26" s="79">
        <v>-1204</v>
      </c>
      <c r="F26" s="105">
        <v>0</v>
      </c>
      <c r="G26" s="105">
        <v>1500</v>
      </c>
      <c r="H26" s="72">
        <v>0</v>
      </c>
      <c r="I26" s="79">
        <v>-1500</v>
      </c>
      <c r="J26" s="72" t="e">
        <v>#DIV/0!</v>
      </c>
      <c r="K26" s="72">
        <v>0.80266666666666664</v>
      </c>
      <c r="L26" s="77" t="e">
        <v>#DIV/0!</v>
      </c>
    </row>
    <row r="27" spans="1:12" x14ac:dyDescent="0.4">
      <c r="A27" s="202" t="s">
        <v>161</v>
      </c>
      <c r="B27" s="139">
        <v>517</v>
      </c>
      <c r="C27" s="105">
        <v>594</v>
      </c>
      <c r="D27" s="67">
        <v>0.87037037037037035</v>
      </c>
      <c r="E27" s="85">
        <v>-77</v>
      </c>
      <c r="F27" s="105">
        <v>750</v>
      </c>
      <c r="G27" s="105">
        <v>934</v>
      </c>
      <c r="H27" s="67">
        <v>0.80299785867237683</v>
      </c>
      <c r="I27" s="85">
        <v>-184</v>
      </c>
      <c r="J27" s="67">
        <v>0.68933333333333335</v>
      </c>
      <c r="K27" s="67">
        <v>0.63597430406852251</v>
      </c>
      <c r="L27" s="66">
        <v>5.3359029264810842E-2</v>
      </c>
    </row>
    <row r="28" spans="1:12" x14ac:dyDescent="0.4">
      <c r="A28" s="203" t="s">
        <v>160</v>
      </c>
      <c r="B28" s="139">
        <v>396</v>
      </c>
      <c r="C28" s="105">
        <v>401</v>
      </c>
      <c r="D28" s="72">
        <v>0.98753117206982544</v>
      </c>
      <c r="E28" s="79">
        <v>-5</v>
      </c>
      <c r="F28" s="105">
        <v>750</v>
      </c>
      <c r="G28" s="105">
        <v>617</v>
      </c>
      <c r="H28" s="72">
        <v>1.2155591572123177</v>
      </c>
      <c r="I28" s="79">
        <v>133</v>
      </c>
      <c r="J28" s="72">
        <v>0.52800000000000002</v>
      </c>
      <c r="K28" s="72">
        <v>0.64991896272285254</v>
      </c>
      <c r="L28" s="77">
        <v>-0.12191896272285252</v>
      </c>
    </row>
    <row r="29" spans="1:12" x14ac:dyDescent="0.4">
      <c r="A29" s="202" t="s">
        <v>159</v>
      </c>
      <c r="B29" s="139">
        <v>2455</v>
      </c>
      <c r="C29" s="105">
        <v>1334</v>
      </c>
      <c r="D29" s="72">
        <v>1.8403298350824588</v>
      </c>
      <c r="E29" s="79">
        <v>1121</v>
      </c>
      <c r="F29" s="105">
        <v>3000</v>
      </c>
      <c r="G29" s="105">
        <v>1551</v>
      </c>
      <c r="H29" s="72">
        <v>1.9342359767891684</v>
      </c>
      <c r="I29" s="79">
        <v>1449</v>
      </c>
      <c r="J29" s="72">
        <v>0.81833333333333336</v>
      </c>
      <c r="K29" s="72">
        <v>0.86009026434558344</v>
      </c>
      <c r="L29" s="77">
        <v>-4.1756931012250087E-2</v>
      </c>
    </row>
    <row r="30" spans="1:12" x14ac:dyDescent="0.4">
      <c r="A30" s="203" t="s">
        <v>158</v>
      </c>
      <c r="B30" s="139">
        <v>1189</v>
      </c>
      <c r="C30" s="105">
        <v>1003</v>
      </c>
      <c r="D30" s="67">
        <v>1.185443668993021</v>
      </c>
      <c r="E30" s="85">
        <v>186</v>
      </c>
      <c r="F30" s="105">
        <v>1500</v>
      </c>
      <c r="G30" s="105">
        <v>1500</v>
      </c>
      <c r="H30" s="67">
        <v>1</v>
      </c>
      <c r="I30" s="85">
        <v>0</v>
      </c>
      <c r="J30" s="67">
        <v>0.79266666666666663</v>
      </c>
      <c r="K30" s="67">
        <v>0.66866666666666663</v>
      </c>
      <c r="L30" s="66">
        <v>0.124</v>
      </c>
    </row>
    <row r="31" spans="1:12" x14ac:dyDescent="0.4">
      <c r="A31" s="203" t="s">
        <v>157</v>
      </c>
      <c r="B31" s="139">
        <v>1229</v>
      </c>
      <c r="C31" s="105">
        <v>1168</v>
      </c>
      <c r="D31" s="67">
        <v>1.0522260273972603</v>
      </c>
      <c r="E31" s="85">
        <v>61</v>
      </c>
      <c r="F31" s="105">
        <v>1500</v>
      </c>
      <c r="G31" s="105">
        <v>1534</v>
      </c>
      <c r="H31" s="67">
        <v>0.97783572359843551</v>
      </c>
      <c r="I31" s="85">
        <v>-34</v>
      </c>
      <c r="J31" s="67">
        <v>0.81933333333333336</v>
      </c>
      <c r="K31" s="67">
        <v>0.76140808344198174</v>
      </c>
      <c r="L31" s="66">
        <v>5.7925249891351616E-2</v>
      </c>
    </row>
    <row r="32" spans="1:12" x14ac:dyDescent="0.4">
      <c r="A32" s="202" t="s">
        <v>156</v>
      </c>
      <c r="B32" s="139">
        <v>0</v>
      </c>
      <c r="C32" s="105">
        <v>0</v>
      </c>
      <c r="D32" s="72" t="e">
        <v>#DIV/0!</v>
      </c>
      <c r="E32" s="79">
        <v>0</v>
      </c>
      <c r="F32" s="105">
        <v>0</v>
      </c>
      <c r="G32" s="105">
        <v>0</v>
      </c>
      <c r="H32" s="72" t="e">
        <v>#DIV/0!</v>
      </c>
      <c r="I32" s="79">
        <v>0</v>
      </c>
      <c r="J32" s="72" t="e">
        <v>#DIV/0!</v>
      </c>
      <c r="K32" s="72" t="e">
        <v>#DIV/0!</v>
      </c>
      <c r="L32" s="77" t="e">
        <v>#DIV/0!</v>
      </c>
    </row>
    <row r="33" spans="1:12" x14ac:dyDescent="0.4">
      <c r="A33" s="205" t="s">
        <v>155</v>
      </c>
      <c r="B33" s="139">
        <v>1075</v>
      </c>
      <c r="C33" s="105">
        <v>792</v>
      </c>
      <c r="D33" s="72">
        <v>1.3573232323232323</v>
      </c>
      <c r="E33" s="79">
        <v>283</v>
      </c>
      <c r="F33" s="105">
        <v>1495</v>
      </c>
      <c r="G33" s="105">
        <v>1350</v>
      </c>
      <c r="H33" s="72">
        <v>1.1074074074074074</v>
      </c>
      <c r="I33" s="79">
        <v>145</v>
      </c>
      <c r="J33" s="72">
        <v>0.71906354515050164</v>
      </c>
      <c r="K33" s="72">
        <v>0.58666666666666667</v>
      </c>
      <c r="L33" s="77">
        <v>0.13239687848383497</v>
      </c>
    </row>
    <row r="34" spans="1:12" x14ac:dyDescent="0.4">
      <c r="A34" s="108" t="s">
        <v>90</v>
      </c>
      <c r="B34" s="149">
        <v>666</v>
      </c>
      <c r="C34" s="106">
        <v>566</v>
      </c>
      <c r="D34" s="76">
        <v>1.1766784452296819</v>
      </c>
      <c r="E34" s="81">
        <v>100</v>
      </c>
      <c r="F34" s="106">
        <v>936</v>
      </c>
      <c r="G34" s="106">
        <v>858</v>
      </c>
      <c r="H34" s="76">
        <v>1.0909090909090908</v>
      </c>
      <c r="I34" s="81">
        <v>78</v>
      </c>
      <c r="J34" s="76">
        <v>0.71153846153846156</v>
      </c>
      <c r="K34" s="76">
        <v>0.65967365967365965</v>
      </c>
      <c r="L34" s="75">
        <v>5.1864801864801913E-2</v>
      </c>
    </row>
    <row r="35" spans="1:12" x14ac:dyDescent="0.4">
      <c r="A35" s="204" t="s">
        <v>154</v>
      </c>
      <c r="B35" s="139">
        <v>374</v>
      </c>
      <c r="C35" s="105">
        <v>319</v>
      </c>
      <c r="D35" s="70">
        <v>1.1724137931034482</v>
      </c>
      <c r="E35" s="80">
        <v>55</v>
      </c>
      <c r="F35" s="105">
        <v>546</v>
      </c>
      <c r="G35" s="105">
        <v>468</v>
      </c>
      <c r="H35" s="70">
        <v>1.1666666666666667</v>
      </c>
      <c r="I35" s="80">
        <v>78</v>
      </c>
      <c r="J35" s="70">
        <v>0.68498168498168499</v>
      </c>
      <c r="K35" s="70">
        <v>0.68162393162393164</v>
      </c>
      <c r="L35" s="69">
        <v>3.3577533577533458E-3</v>
      </c>
    </row>
    <row r="36" spans="1:12" x14ac:dyDescent="0.4">
      <c r="A36" s="202" t="s">
        <v>153</v>
      </c>
      <c r="B36" s="139">
        <v>292</v>
      </c>
      <c r="C36" s="105">
        <v>247</v>
      </c>
      <c r="D36" s="72">
        <v>1.1821862348178138</v>
      </c>
      <c r="E36" s="79">
        <v>45</v>
      </c>
      <c r="F36" s="105">
        <v>390</v>
      </c>
      <c r="G36" s="105">
        <v>390</v>
      </c>
      <c r="H36" s="72">
        <v>1</v>
      </c>
      <c r="I36" s="79">
        <v>0</v>
      </c>
      <c r="J36" s="72">
        <v>0.74871794871794872</v>
      </c>
      <c r="K36" s="72">
        <v>0.6333333333333333</v>
      </c>
      <c r="L36" s="77">
        <v>0.11538461538461542</v>
      </c>
    </row>
    <row r="37" spans="1:12" s="46" customFormat="1" x14ac:dyDescent="0.4">
      <c r="A37" s="200" t="s">
        <v>96</v>
      </c>
      <c r="B37" s="148">
        <v>89473</v>
      </c>
      <c r="C37" s="100">
        <v>80587</v>
      </c>
      <c r="D37" s="64">
        <v>1.1102659237842332</v>
      </c>
      <c r="E37" s="147">
        <v>8886</v>
      </c>
      <c r="F37" s="148">
        <v>125626</v>
      </c>
      <c r="G37" s="100">
        <v>118967</v>
      </c>
      <c r="H37" s="64">
        <v>1.0559735052577606</v>
      </c>
      <c r="I37" s="147">
        <v>6659</v>
      </c>
      <c r="J37" s="64">
        <v>0.71221721618136369</v>
      </c>
      <c r="K37" s="64">
        <v>0.6773895281884893</v>
      </c>
      <c r="L37" s="78">
        <v>3.482768799287439E-2</v>
      </c>
    </row>
    <row r="38" spans="1:12" x14ac:dyDescent="0.4">
      <c r="A38" s="202" t="s">
        <v>83</v>
      </c>
      <c r="B38" s="146">
        <v>33795</v>
      </c>
      <c r="C38" s="104">
        <v>29726</v>
      </c>
      <c r="D38" s="86">
        <v>1.1368835362981902</v>
      </c>
      <c r="E38" s="85">
        <v>4069</v>
      </c>
      <c r="F38" s="145">
        <v>44790</v>
      </c>
      <c r="G38" s="145">
        <v>42873</v>
      </c>
      <c r="H38" s="67">
        <v>1.0447134560212721</v>
      </c>
      <c r="I38" s="79">
        <v>1917</v>
      </c>
      <c r="J38" s="72">
        <v>0.75452109845947757</v>
      </c>
      <c r="K38" s="72">
        <v>0.6933501271196324</v>
      </c>
      <c r="L38" s="77">
        <v>6.117097133984517E-2</v>
      </c>
    </row>
    <row r="39" spans="1:12" x14ac:dyDescent="0.4">
      <c r="A39" s="202" t="s">
        <v>152</v>
      </c>
      <c r="B39" s="135">
        <v>1399</v>
      </c>
      <c r="C39" s="101">
        <v>0</v>
      </c>
      <c r="D39" s="70" t="e">
        <v>#DIV/0!</v>
      </c>
      <c r="E39" s="85">
        <v>1399</v>
      </c>
      <c r="F39" s="135">
        <v>1600</v>
      </c>
      <c r="G39" s="135">
        <v>0</v>
      </c>
      <c r="H39" s="67" t="e">
        <v>#DIV/0!</v>
      </c>
      <c r="I39" s="79">
        <v>1600</v>
      </c>
      <c r="J39" s="72">
        <v>0.87437500000000001</v>
      </c>
      <c r="K39" s="72" t="e">
        <v>#DIV/0!</v>
      </c>
      <c r="L39" s="77" t="e">
        <v>#DIV/0!</v>
      </c>
    </row>
    <row r="40" spans="1:12" x14ac:dyDescent="0.4">
      <c r="A40" s="202" t="s">
        <v>151</v>
      </c>
      <c r="B40" s="135">
        <v>4770</v>
      </c>
      <c r="C40" s="101">
        <v>4263</v>
      </c>
      <c r="D40" s="70">
        <v>1.1189303307529908</v>
      </c>
      <c r="E40" s="85">
        <v>507</v>
      </c>
      <c r="F40" s="135">
        <v>5240</v>
      </c>
      <c r="G40" s="135">
        <v>5240</v>
      </c>
      <c r="H40" s="67">
        <v>1</v>
      </c>
      <c r="I40" s="79">
        <v>0</v>
      </c>
      <c r="J40" s="72">
        <v>0.91030534351145043</v>
      </c>
      <c r="K40" s="72">
        <v>0.81354961832061068</v>
      </c>
      <c r="L40" s="77">
        <v>9.6755725190839748E-2</v>
      </c>
    </row>
    <row r="41" spans="1:12" x14ac:dyDescent="0.4">
      <c r="A41" s="202" t="s">
        <v>150</v>
      </c>
      <c r="B41" s="135">
        <v>9235</v>
      </c>
      <c r="C41" s="101">
        <v>9159</v>
      </c>
      <c r="D41" s="70">
        <v>1.0082978491101648</v>
      </c>
      <c r="E41" s="85">
        <v>76</v>
      </c>
      <c r="F41" s="137">
        <v>13710</v>
      </c>
      <c r="G41" s="137">
        <v>13103</v>
      </c>
      <c r="H41" s="67">
        <v>1.0463252690223612</v>
      </c>
      <c r="I41" s="79">
        <v>607</v>
      </c>
      <c r="J41" s="72">
        <v>0.67359591539022612</v>
      </c>
      <c r="K41" s="72">
        <v>0.69900022895520109</v>
      </c>
      <c r="L41" s="77">
        <v>-2.5404313564974967E-2</v>
      </c>
    </row>
    <row r="42" spans="1:12" x14ac:dyDescent="0.4">
      <c r="A42" s="202" t="s">
        <v>180</v>
      </c>
      <c r="B42" s="137">
        <v>5197</v>
      </c>
      <c r="C42" s="136">
        <v>2103</v>
      </c>
      <c r="D42" s="70">
        <v>2.4712315739419877</v>
      </c>
      <c r="E42" s="85">
        <v>3094</v>
      </c>
      <c r="F42" s="144">
        <v>7240</v>
      </c>
      <c r="G42" s="144">
        <v>2475</v>
      </c>
      <c r="H42" s="67">
        <v>2.9252525252525254</v>
      </c>
      <c r="I42" s="79">
        <v>4765</v>
      </c>
      <c r="J42" s="72">
        <v>0.71781767955801101</v>
      </c>
      <c r="K42" s="72">
        <v>0.84969696969696973</v>
      </c>
      <c r="L42" s="77">
        <v>-0.13187929013895872</v>
      </c>
    </row>
    <row r="43" spans="1:12" x14ac:dyDescent="0.4">
      <c r="A43" s="202" t="s">
        <v>81</v>
      </c>
      <c r="B43" s="135">
        <v>12045</v>
      </c>
      <c r="C43" s="101">
        <v>11026</v>
      </c>
      <c r="D43" s="70">
        <v>1.0924179212769818</v>
      </c>
      <c r="E43" s="85">
        <v>1019</v>
      </c>
      <c r="F43" s="135">
        <v>20404</v>
      </c>
      <c r="G43" s="135">
        <v>16654</v>
      </c>
      <c r="H43" s="67">
        <v>1.2251711300588448</v>
      </c>
      <c r="I43" s="79">
        <v>3750</v>
      </c>
      <c r="J43" s="72">
        <v>0.59032542638698293</v>
      </c>
      <c r="K43" s="72">
        <v>0.66206316800768583</v>
      </c>
      <c r="L43" s="77">
        <v>-7.17377416207029E-2</v>
      </c>
    </row>
    <row r="44" spans="1:12" x14ac:dyDescent="0.4">
      <c r="A44" s="202" t="s">
        <v>82</v>
      </c>
      <c r="B44" s="137">
        <v>8437</v>
      </c>
      <c r="C44" s="136">
        <v>6704</v>
      </c>
      <c r="D44" s="74">
        <v>1.2585023866348448</v>
      </c>
      <c r="E44" s="85">
        <v>1733</v>
      </c>
      <c r="F44" s="135">
        <v>11090</v>
      </c>
      <c r="G44" s="135">
        <v>10196</v>
      </c>
      <c r="H44" s="67">
        <v>1.087681443703413</v>
      </c>
      <c r="I44" s="79">
        <v>894</v>
      </c>
      <c r="J44" s="72">
        <v>0.76077547339945895</v>
      </c>
      <c r="K44" s="72">
        <v>0.65751275009807764</v>
      </c>
      <c r="L44" s="77">
        <v>0.10326272330138131</v>
      </c>
    </row>
    <row r="45" spans="1:12" x14ac:dyDescent="0.4">
      <c r="A45" s="202" t="s">
        <v>80</v>
      </c>
      <c r="B45" s="135">
        <v>1874</v>
      </c>
      <c r="C45" s="101">
        <v>1486</v>
      </c>
      <c r="D45" s="72">
        <v>1.2611036339165544</v>
      </c>
      <c r="E45" s="85">
        <v>388</v>
      </c>
      <c r="F45" s="139">
        <v>2790</v>
      </c>
      <c r="G45" s="139">
        <v>2790</v>
      </c>
      <c r="H45" s="67">
        <v>1</v>
      </c>
      <c r="I45" s="79">
        <v>0</v>
      </c>
      <c r="J45" s="72">
        <v>0.67168458781362006</v>
      </c>
      <c r="K45" s="72">
        <v>0.53261648745519719</v>
      </c>
      <c r="L45" s="77">
        <v>0.13906810035842287</v>
      </c>
    </row>
    <row r="46" spans="1:12" x14ac:dyDescent="0.4">
      <c r="A46" s="202" t="s">
        <v>148</v>
      </c>
      <c r="B46" s="137">
        <v>957</v>
      </c>
      <c r="C46" s="136">
        <v>913</v>
      </c>
      <c r="D46" s="70">
        <v>1.0481927710843373</v>
      </c>
      <c r="E46" s="85">
        <v>44</v>
      </c>
      <c r="F46" s="137">
        <v>1660</v>
      </c>
      <c r="G46" s="135">
        <v>1660</v>
      </c>
      <c r="H46" s="67">
        <v>1</v>
      </c>
      <c r="I46" s="79">
        <v>0</v>
      </c>
      <c r="J46" s="72">
        <v>0.57650602409638552</v>
      </c>
      <c r="K46" s="72">
        <v>0.55000000000000004</v>
      </c>
      <c r="L46" s="77">
        <v>2.6506024096385472E-2</v>
      </c>
    </row>
    <row r="47" spans="1:12" x14ac:dyDescent="0.4">
      <c r="A47" s="202" t="s">
        <v>79</v>
      </c>
      <c r="B47" s="135">
        <v>2367</v>
      </c>
      <c r="C47" s="101">
        <v>2285</v>
      </c>
      <c r="D47" s="70">
        <v>1.0358862144420131</v>
      </c>
      <c r="E47" s="85">
        <v>82</v>
      </c>
      <c r="F47" s="135">
        <v>2790</v>
      </c>
      <c r="G47" s="135">
        <v>2788</v>
      </c>
      <c r="H47" s="67">
        <v>1.0007173601147776</v>
      </c>
      <c r="I47" s="79">
        <v>2</v>
      </c>
      <c r="J47" s="72">
        <v>0.84838709677419355</v>
      </c>
      <c r="K47" s="72">
        <v>0.81958393113342898</v>
      </c>
      <c r="L47" s="77">
        <v>2.8803165640764572E-2</v>
      </c>
    </row>
    <row r="48" spans="1:12" x14ac:dyDescent="0.4">
      <c r="A48" s="203" t="s">
        <v>78</v>
      </c>
      <c r="B48" s="137">
        <v>1810</v>
      </c>
      <c r="C48" s="136">
        <v>1425</v>
      </c>
      <c r="D48" s="70">
        <v>1.2701754385964912</v>
      </c>
      <c r="E48" s="85">
        <v>385</v>
      </c>
      <c r="F48" s="135">
        <v>2790</v>
      </c>
      <c r="G48" s="135">
        <v>2790</v>
      </c>
      <c r="H48" s="67">
        <v>1</v>
      </c>
      <c r="I48" s="79">
        <v>0</v>
      </c>
      <c r="J48" s="72">
        <v>0.64874551971326166</v>
      </c>
      <c r="K48" s="67">
        <v>0.510752688172043</v>
      </c>
      <c r="L48" s="66">
        <v>0.13799283154121866</v>
      </c>
    </row>
    <row r="49" spans="1:12" x14ac:dyDescent="0.4">
      <c r="A49" s="202" t="s">
        <v>147</v>
      </c>
      <c r="B49" s="135">
        <v>893</v>
      </c>
      <c r="C49" s="101">
        <v>617</v>
      </c>
      <c r="D49" s="70">
        <v>1.4473257698541329</v>
      </c>
      <c r="E49" s="79">
        <v>276</v>
      </c>
      <c r="F49" s="139">
        <v>1660</v>
      </c>
      <c r="G49" s="139">
        <v>1660</v>
      </c>
      <c r="H49" s="67">
        <v>1</v>
      </c>
      <c r="I49" s="79">
        <v>0</v>
      </c>
      <c r="J49" s="72">
        <v>0.53795180722891567</v>
      </c>
      <c r="K49" s="72">
        <v>0.37168674698795179</v>
      </c>
      <c r="L49" s="77">
        <v>0.16626506024096388</v>
      </c>
    </row>
    <row r="50" spans="1:12" x14ac:dyDescent="0.4">
      <c r="A50" s="202" t="s">
        <v>94</v>
      </c>
      <c r="B50" s="137">
        <v>2262</v>
      </c>
      <c r="C50" s="136">
        <v>2267</v>
      </c>
      <c r="D50" s="70">
        <v>0.99779444199382439</v>
      </c>
      <c r="E50" s="79">
        <v>-5</v>
      </c>
      <c r="F50" s="137">
        <v>3062</v>
      </c>
      <c r="G50" s="137">
        <v>4117</v>
      </c>
      <c r="H50" s="72">
        <v>0.74374544571289769</v>
      </c>
      <c r="I50" s="79">
        <v>-1055</v>
      </c>
      <c r="J50" s="72">
        <v>0.73873285434356628</v>
      </c>
      <c r="K50" s="72">
        <v>0.55064367257711921</v>
      </c>
      <c r="L50" s="77">
        <v>0.18808918176644707</v>
      </c>
    </row>
    <row r="51" spans="1:12" x14ac:dyDescent="0.4">
      <c r="A51" s="202" t="s">
        <v>75</v>
      </c>
      <c r="B51" s="135">
        <v>2741</v>
      </c>
      <c r="C51" s="101">
        <v>2249</v>
      </c>
      <c r="D51" s="70">
        <v>1.218763895064473</v>
      </c>
      <c r="E51" s="79">
        <v>492</v>
      </c>
      <c r="F51" s="135">
        <v>3880</v>
      </c>
      <c r="G51" s="135">
        <v>3731</v>
      </c>
      <c r="H51" s="72">
        <v>1.0399356740820156</v>
      </c>
      <c r="I51" s="79">
        <v>149</v>
      </c>
      <c r="J51" s="72">
        <v>0.70644329896907221</v>
      </c>
      <c r="K51" s="72">
        <v>0.60278745644599308</v>
      </c>
      <c r="L51" s="77">
        <v>0.10365584252307913</v>
      </c>
    </row>
    <row r="52" spans="1:12" x14ac:dyDescent="0.4">
      <c r="A52" s="202" t="s">
        <v>77</v>
      </c>
      <c r="B52" s="137">
        <v>794</v>
      </c>
      <c r="C52" s="136">
        <v>712</v>
      </c>
      <c r="D52" s="70">
        <v>1.1151685393258426</v>
      </c>
      <c r="E52" s="79">
        <v>82</v>
      </c>
      <c r="F52" s="135">
        <v>1260</v>
      </c>
      <c r="G52" s="135">
        <v>1260</v>
      </c>
      <c r="H52" s="72">
        <v>1</v>
      </c>
      <c r="I52" s="79">
        <v>0</v>
      </c>
      <c r="J52" s="72">
        <v>0.63015873015873014</v>
      </c>
      <c r="K52" s="72">
        <v>0.56507936507936507</v>
      </c>
      <c r="L52" s="77">
        <v>6.507936507936507E-2</v>
      </c>
    </row>
    <row r="53" spans="1:12" x14ac:dyDescent="0.4">
      <c r="A53" s="202" t="s">
        <v>76</v>
      </c>
      <c r="B53" s="135">
        <v>897</v>
      </c>
      <c r="C53" s="101">
        <v>881</v>
      </c>
      <c r="D53" s="70">
        <v>1.018161180476731</v>
      </c>
      <c r="E53" s="79">
        <v>16</v>
      </c>
      <c r="F53" s="137">
        <v>1660</v>
      </c>
      <c r="G53" s="137">
        <v>1260</v>
      </c>
      <c r="H53" s="72">
        <v>1.3174603174603174</v>
      </c>
      <c r="I53" s="79">
        <v>400</v>
      </c>
      <c r="J53" s="72">
        <v>0.5403614457831325</v>
      </c>
      <c r="K53" s="72">
        <v>0.69920634920634916</v>
      </c>
      <c r="L53" s="77">
        <v>-0.15884490342321667</v>
      </c>
    </row>
    <row r="54" spans="1:12" x14ac:dyDescent="0.4">
      <c r="A54" s="202" t="s">
        <v>146</v>
      </c>
      <c r="B54" s="137">
        <v>0</v>
      </c>
      <c r="C54" s="136">
        <v>676</v>
      </c>
      <c r="D54" s="70">
        <v>0</v>
      </c>
      <c r="E54" s="79">
        <v>-676</v>
      </c>
      <c r="F54" s="135">
        <v>0</v>
      </c>
      <c r="G54" s="135">
        <v>1260</v>
      </c>
      <c r="H54" s="72">
        <v>0</v>
      </c>
      <c r="I54" s="79">
        <v>-1260</v>
      </c>
      <c r="J54" s="72" t="e">
        <v>#DIV/0!</v>
      </c>
      <c r="K54" s="72">
        <v>0.53650793650793649</v>
      </c>
      <c r="L54" s="77" t="e">
        <v>#DIV/0!</v>
      </c>
    </row>
    <row r="55" spans="1:12" x14ac:dyDescent="0.4">
      <c r="A55" s="202" t="s">
        <v>145</v>
      </c>
      <c r="B55" s="135">
        <v>0</v>
      </c>
      <c r="C55" s="101">
        <v>1044</v>
      </c>
      <c r="D55" s="70">
        <v>0</v>
      </c>
      <c r="E55" s="79">
        <v>-1044</v>
      </c>
      <c r="F55" s="135">
        <v>0</v>
      </c>
      <c r="G55" s="135">
        <v>1260</v>
      </c>
      <c r="H55" s="72">
        <v>0</v>
      </c>
      <c r="I55" s="79">
        <v>-1260</v>
      </c>
      <c r="J55" s="72" t="e">
        <v>#DIV/0!</v>
      </c>
      <c r="K55" s="72">
        <v>0.82857142857142863</v>
      </c>
      <c r="L55" s="77" t="e">
        <v>#DIV/0!</v>
      </c>
    </row>
    <row r="56" spans="1:12" x14ac:dyDescent="0.4">
      <c r="A56" s="202" t="s">
        <v>144</v>
      </c>
      <c r="B56" s="135">
        <v>0</v>
      </c>
      <c r="C56" s="101">
        <v>1043</v>
      </c>
      <c r="D56" s="70">
        <v>0</v>
      </c>
      <c r="E56" s="79">
        <v>-1043</v>
      </c>
      <c r="F56" s="139">
        <v>0</v>
      </c>
      <c r="G56" s="139">
        <v>1330</v>
      </c>
      <c r="H56" s="72">
        <v>0</v>
      </c>
      <c r="I56" s="79">
        <v>-1330</v>
      </c>
      <c r="J56" s="72" t="e">
        <v>#DIV/0!</v>
      </c>
      <c r="K56" s="72">
        <v>0.78421052631578947</v>
      </c>
      <c r="L56" s="77" t="e">
        <v>#DIV/0!</v>
      </c>
    </row>
    <row r="57" spans="1:12" x14ac:dyDescent="0.4">
      <c r="A57" s="202" t="s">
        <v>143</v>
      </c>
      <c r="B57" s="135">
        <v>0</v>
      </c>
      <c r="C57" s="101">
        <v>1054</v>
      </c>
      <c r="D57" s="70">
        <v>0</v>
      </c>
      <c r="E57" s="79">
        <v>-1054</v>
      </c>
      <c r="F57" s="135">
        <v>0</v>
      </c>
      <c r="G57" s="135">
        <v>1260</v>
      </c>
      <c r="H57" s="70">
        <v>0</v>
      </c>
      <c r="I57" s="79">
        <v>-1260</v>
      </c>
      <c r="J57" s="72" t="e">
        <v>#DIV/0!</v>
      </c>
      <c r="K57" s="72">
        <v>0.83650793650793653</v>
      </c>
      <c r="L57" s="77" t="e">
        <v>#DIV/0!</v>
      </c>
    </row>
    <row r="58" spans="1:12" x14ac:dyDescent="0.4">
      <c r="A58" s="201" t="s">
        <v>142</v>
      </c>
      <c r="B58" s="211">
        <v>0</v>
      </c>
      <c r="C58" s="212">
        <v>954</v>
      </c>
      <c r="D58" s="151">
        <v>0</v>
      </c>
      <c r="E58" s="84">
        <v>-954</v>
      </c>
      <c r="F58" s="211">
        <v>0</v>
      </c>
      <c r="G58" s="211">
        <v>1260</v>
      </c>
      <c r="H58" s="83">
        <v>0</v>
      </c>
      <c r="I58" s="84">
        <v>-1260</v>
      </c>
      <c r="J58" s="83" t="e">
        <v>#DIV/0!</v>
      </c>
      <c r="K58" s="83">
        <v>0.75714285714285712</v>
      </c>
      <c r="L58" s="82" t="e">
        <v>#DIV/0!</v>
      </c>
    </row>
    <row r="59" spans="1:12" x14ac:dyDescent="0.4">
      <c r="C59" s="19"/>
      <c r="D59" s="50"/>
      <c r="E59" s="50"/>
      <c r="F59" s="19"/>
      <c r="G59" s="19"/>
      <c r="H59" s="50"/>
      <c r="I59" s="50"/>
      <c r="J59" s="19"/>
      <c r="K59" s="19"/>
    </row>
    <row r="60" spans="1:12" x14ac:dyDescent="0.4">
      <c r="C60" s="19"/>
      <c r="D60" s="50"/>
      <c r="E60" s="50"/>
      <c r="F60" s="19"/>
      <c r="G60" s="19"/>
      <c r="H60" s="50"/>
      <c r="I60" s="50"/>
      <c r="J60" s="19"/>
      <c r="K60" s="19"/>
    </row>
    <row r="61" spans="1:12" x14ac:dyDescent="0.4">
      <c r="C61" s="19"/>
      <c r="E61" s="50"/>
      <c r="G61" s="19"/>
      <c r="I61" s="50"/>
      <c r="K61" s="19"/>
    </row>
    <row r="62" spans="1:12" x14ac:dyDescent="0.4">
      <c r="C62" s="19"/>
      <c r="E62" s="50"/>
      <c r="G62" s="19"/>
      <c r="I62" s="50"/>
      <c r="K62" s="19"/>
    </row>
    <row r="63" spans="1:12" x14ac:dyDescent="0.4">
      <c r="C63" s="19"/>
      <c r="E63" s="50"/>
      <c r="G63" s="19"/>
      <c r="I63" s="50"/>
      <c r="K63" s="19"/>
    </row>
    <row r="64" spans="1:12" x14ac:dyDescent="0.4">
      <c r="C64" s="19"/>
      <c r="E64" s="50"/>
      <c r="G64" s="19"/>
      <c r="I64" s="50"/>
      <c r="K64" s="19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9'!A1" display="'h19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2007年4月下旬航空旅客輸送実績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63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.75" style="19" customWidth="1"/>
    <col min="2" max="3" width="11.25" style="50" customWidth="1"/>
    <col min="4" max="5" width="11.25" style="19" customWidth="1"/>
    <col min="6" max="7" width="11.25" style="50" customWidth="1"/>
    <col min="8" max="9" width="11.25" style="19" customWidth="1"/>
    <col min="10" max="11" width="11.25" style="50" customWidth="1"/>
    <col min="12" max="12" width="11.25" style="19" customWidth="1"/>
    <col min="13" max="13" width="9" style="19" bestFit="1" customWidth="1"/>
    <col min="14" max="14" width="6.5" style="19" bestFit="1" customWidth="1"/>
    <col min="15" max="16384" width="15.75" style="19"/>
  </cols>
  <sheetData>
    <row r="1" spans="1:46" s="1" customFormat="1" ht="17.25" customHeight="1" x14ac:dyDescent="0.4">
      <c r="A1" s="266" t="str">
        <f>'h19'!A1</f>
        <v>平成19年度</v>
      </c>
      <c r="B1" s="267"/>
      <c r="C1" s="267"/>
      <c r="D1" s="267"/>
      <c r="E1" s="268" t="str">
        <f ca="1">RIGHT(CELL("filename",$A$1),LEN(CELL("filename",$A$1))-FIND("]",CELL("filename",$A$1)))</f>
        <v>５月(月間)</v>
      </c>
      <c r="F1" s="269" t="s">
        <v>70</v>
      </c>
      <c r="G1" s="270"/>
      <c r="H1" s="270"/>
      <c r="I1" s="271"/>
      <c r="J1" s="270"/>
      <c r="K1" s="270"/>
      <c r="L1" s="271"/>
      <c r="M1" s="258"/>
      <c r="N1" s="258"/>
      <c r="O1" s="258"/>
      <c r="P1" s="258"/>
      <c r="Q1" s="258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</row>
    <row r="2" spans="1:46" x14ac:dyDescent="0.4">
      <c r="A2" s="240"/>
      <c r="B2" s="260" t="s">
        <v>89</v>
      </c>
      <c r="C2" s="261"/>
      <c r="D2" s="261"/>
      <c r="E2" s="262"/>
      <c r="F2" s="260" t="s">
        <v>175</v>
      </c>
      <c r="G2" s="261"/>
      <c r="H2" s="261"/>
      <c r="I2" s="262"/>
      <c r="J2" s="260" t="s">
        <v>174</v>
      </c>
      <c r="K2" s="261"/>
      <c r="L2" s="262"/>
    </row>
    <row r="3" spans="1:46" x14ac:dyDescent="0.4">
      <c r="A3" s="232"/>
      <c r="B3" s="235"/>
      <c r="C3" s="236"/>
      <c r="D3" s="236"/>
      <c r="E3" s="237"/>
      <c r="F3" s="235"/>
      <c r="G3" s="236"/>
      <c r="H3" s="236"/>
      <c r="I3" s="237"/>
      <c r="J3" s="235"/>
      <c r="K3" s="236"/>
      <c r="L3" s="237"/>
    </row>
    <row r="4" spans="1:46" x14ac:dyDescent="0.4">
      <c r="A4" s="232"/>
      <c r="B4" s="233" t="s">
        <v>101</v>
      </c>
      <c r="C4" s="233" t="s">
        <v>186</v>
      </c>
      <c r="D4" s="232" t="s">
        <v>88</v>
      </c>
      <c r="E4" s="232"/>
      <c r="F4" s="238" t="str">
        <f>+B4</f>
        <v>(07'5/1～31)</v>
      </c>
      <c r="G4" s="238" t="str">
        <f>+C4</f>
        <v>(06'5/1～31)</v>
      </c>
      <c r="H4" s="232" t="s">
        <v>88</v>
      </c>
      <c r="I4" s="232"/>
      <c r="J4" s="238" t="str">
        <f>+B4</f>
        <v>(07'5/1～31)</v>
      </c>
      <c r="K4" s="238" t="str">
        <f>+C4</f>
        <v>(06'5/1～31)</v>
      </c>
      <c r="L4" s="239" t="s">
        <v>86</v>
      </c>
    </row>
    <row r="5" spans="1:46" s="53" customFormat="1" x14ac:dyDescent="0.4">
      <c r="A5" s="232"/>
      <c r="B5" s="234"/>
      <c r="C5" s="234"/>
      <c r="D5" s="108" t="s">
        <v>87</v>
      </c>
      <c r="E5" s="108" t="s">
        <v>86</v>
      </c>
      <c r="F5" s="238"/>
      <c r="G5" s="238"/>
      <c r="H5" s="108" t="s">
        <v>87</v>
      </c>
      <c r="I5" s="108" t="s">
        <v>86</v>
      </c>
      <c r="J5" s="238"/>
      <c r="K5" s="238"/>
      <c r="L5" s="240"/>
    </row>
    <row r="6" spans="1:46" s="46" customFormat="1" x14ac:dyDescent="0.4">
      <c r="A6" s="200" t="s">
        <v>97</v>
      </c>
      <c r="B6" s="100">
        <f>+B7+B37+B59</f>
        <v>450273</v>
      </c>
      <c r="C6" s="100">
        <f>+C7+C37+C59</f>
        <v>447629</v>
      </c>
      <c r="D6" s="64">
        <f t="shared" ref="D6:D37" si="0">+B6/C6</f>
        <v>1.0059066771813265</v>
      </c>
      <c r="E6" s="65">
        <f t="shared" ref="E6:E37" si="1">+B6-C6</f>
        <v>2644</v>
      </c>
      <c r="F6" s="100">
        <f>+F7+F37+F59</f>
        <v>762328</v>
      </c>
      <c r="G6" s="100">
        <f>+G7+G37+G59</f>
        <v>731425</v>
      </c>
      <c r="H6" s="64">
        <f t="shared" ref="H6:H37" si="2">+F6/G6</f>
        <v>1.0422504016132892</v>
      </c>
      <c r="I6" s="65">
        <f t="shared" ref="I6:I37" si="3">+F6-G6</f>
        <v>30903</v>
      </c>
      <c r="J6" s="64">
        <f t="shared" ref="J6:J37" si="4">+B6/F6</f>
        <v>0.59065520353443657</v>
      </c>
      <c r="K6" s="64">
        <f t="shared" ref="K6:K37" si="5">+C6/G6</f>
        <v>0.61199576169805514</v>
      </c>
      <c r="L6" s="78">
        <f t="shared" ref="L6:L37" si="6">+J6-K6</f>
        <v>-2.1340558163618573E-2</v>
      </c>
    </row>
    <row r="7" spans="1:46" s="46" customFormat="1" x14ac:dyDescent="0.4">
      <c r="A7" s="200" t="s">
        <v>85</v>
      </c>
      <c r="B7" s="100">
        <f>+B8+B18+B34</f>
        <v>216627</v>
      </c>
      <c r="C7" s="100">
        <f>+C8+C18+C34</f>
        <v>221651</v>
      </c>
      <c r="D7" s="64">
        <f t="shared" si="0"/>
        <v>0.9773337363693374</v>
      </c>
      <c r="E7" s="65">
        <f t="shared" si="1"/>
        <v>-5024</v>
      </c>
      <c r="F7" s="100">
        <f>+F8+F18+F34</f>
        <v>356238</v>
      </c>
      <c r="G7" s="100">
        <f>+G8+G18+G34</f>
        <v>367350</v>
      </c>
      <c r="H7" s="64">
        <f t="shared" si="2"/>
        <v>0.96975091874234376</v>
      </c>
      <c r="I7" s="65">
        <f t="shared" si="3"/>
        <v>-11112</v>
      </c>
      <c r="J7" s="64">
        <f t="shared" si="4"/>
        <v>0.60809627271655464</v>
      </c>
      <c r="K7" s="64">
        <f t="shared" si="5"/>
        <v>0.60337824962569753</v>
      </c>
      <c r="L7" s="78">
        <f t="shared" si="6"/>
        <v>4.7180230908571152E-3</v>
      </c>
    </row>
    <row r="8" spans="1:46" x14ac:dyDescent="0.4">
      <c r="A8" s="108" t="s">
        <v>92</v>
      </c>
      <c r="B8" s="106">
        <f>SUM(B9:B17)</f>
        <v>174545</v>
      </c>
      <c r="C8" s="106">
        <f>SUM(C9:C17)</f>
        <v>177479</v>
      </c>
      <c r="D8" s="76">
        <f t="shared" si="0"/>
        <v>0.98346846669183396</v>
      </c>
      <c r="E8" s="62">
        <f t="shared" si="1"/>
        <v>-2934</v>
      </c>
      <c r="F8" s="106">
        <f>SUM(F9:F17)</f>
        <v>293350</v>
      </c>
      <c r="G8" s="106">
        <f>SUM(G9:G17)</f>
        <v>301332</v>
      </c>
      <c r="H8" s="76">
        <f t="shared" si="2"/>
        <v>0.97351094473869348</v>
      </c>
      <c r="I8" s="62">
        <f t="shared" si="3"/>
        <v>-7982</v>
      </c>
      <c r="J8" s="76">
        <f t="shared" si="4"/>
        <v>0.59500596557013807</v>
      </c>
      <c r="K8" s="76">
        <f t="shared" si="5"/>
        <v>0.58898158841410808</v>
      </c>
      <c r="L8" s="75">
        <f t="shared" si="6"/>
        <v>6.0243771560299919E-3</v>
      </c>
    </row>
    <row r="9" spans="1:46" x14ac:dyDescent="0.4">
      <c r="A9" s="204" t="s">
        <v>83</v>
      </c>
      <c r="B9" s="163">
        <v>87502</v>
      </c>
      <c r="C9" s="163">
        <v>91545</v>
      </c>
      <c r="D9" s="70">
        <f t="shared" si="0"/>
        <v>0.95583592768583758</v>
      </c>
      <c r="E9" s="71">
        <f t="shared" si="1"/>
        <v>-4043</v>
      </c>
      <c r="F9" s="163">
        <v>153718</v>
      </c>
      <c r="G9" s="163">
        <v>160067</v>
      </c>
      <c r="H9" s="70">
        <f t="shared" si="2"/>
        <v>0.96033535956818084</v>
      </c>
      <c r="I9" s="71">
        <f t="shared" si="3"/>
        <v>-6349</v>
      </c>
      <c r="J9" s="70">
        <f t="shared" si="4"/>
        <v>0.56923717456641387</v>
      </c>
      <c r="K9" s="70">
        <f t="shared" si="5"/>
        <v>0.57191675985681001</v>
      </c>
      <c r="L9" s="69">
        <f t="shared" si="6"/>
        <v>-2.6795852903961359E-3</v>
      </c>
    </row>
    <row r="10" spans="1:46" x14ac:dyDescent="0.4">
      <c r="A10" s="202" t="s">
        <v>84</v>
      </c>
      <c r="B10" s="155">
        <v>14431</v>
      </c>
      <c r="C10" s="155">
        <v>13842</v>
      </c>
      <c r="D10" s="72">
        <f t="shared" si="0"/>
        <v>1.0425516543852045</v>
      </c>
      <c r="E10" s="59">
        <f t="shared" si="1"/>
        <v>589</v>
      </c>
      <c r="F10" s="155">
        <v>15500</v>
      </c>
      <c r="G10" s="155">
        <v>14528</v>
      </c>
      <c r="H10" s="72">
        <f t="shared" si="2"/>
        <v>1.0669052863436124</v>
      </c>
      <c r="I10" s="59">
        <f t="shared" si="3"/>
        <v>972</v>
      </c>
      <c r="J10" s="72">
        <f t="shared" si="4"/>
        <v>0.93103225806451617</v>
      </c>
      <c r="K10" s="72">
        <f t="shared" si="5"/>
        <v>0.9527808370044053</v>
      </c>
      <c r="L10" s="77">
        <f t="shared" si="6"/>
        <v>-2.1748578939889129E-2</v>
      </c>
    </row>
    <row r="11" spans="1:46" x14ac:dyDescent="0.4">
      <c r="A11" s="202" t="s">
        <v>172</v>
      </c>
      <c r="B11" s="155">
        <v>18285</v>
      </c>
      <c r="C11" s="155">
        <v>12363</v>
      </c>
      <c r="D11" s="72">
        <f t="shared" si="0"/>
        <v>1.4790099490414947</v>
      </c>
      <c r="E11" s="59">
        <f t="shared" si="1"/>
        <v>5922</v>
      </c>
      <c r="F11" s="155">
        <v>36503</v>
      </c>
      <c r="G11" s="155">
        <v>16443</v>
      </c>
      <c r="H11" s="72">
        <f t="shared" si="2"/>
        <v>2.2199720245697256</v>
      </c>
      <c r="I11" s="59">
        <f t="shared" si="3"/>
        <v>20060</v>
      </c>
      <c r="J11" s="72">
        <f t="shared" si="4"/>
        <v>0.5009177327890858</v>
      </c>
      <c r="K11" s="72">
        <f t="shared" si="5"/>
        <v>0.7518700966976829</v>
      </c>
      <c r="L11" s="77">
        <f t="shared" si="6"/>
        <v>-0.2509523639085971</v>
      </c>
    </row>
    <row r="12" spans="1:46" x14ac:dyDescent="0.4">
      <c r="A12" s="202" t="s">
        <v>81</v>
      </c>
      <c r="B12" s="155">
        <v>16246</v>
      </c>
      <c r="C12" s="155">
        <v>16834</v>
      </c>
      <c r="D12" s="72">
        <f t="shared" si="0"/>
        <v>0.96507069026969228</v>
      </c>
      <c r="E12" s="59">
        <f t="shared" si="1"/>
        <v>-588</v>
      </c>
      <c r="F12" s="155">
        <v>22736</v>
      </c>
      <c r="G12" s="155">
        <v>28868</v>
      </c>
      <c r="H12" s="72">
        <f t="shared" si="2"/>
        <v>0.7875848690591658</v>
      </c>
      <c r="I12" s="59">
        <f t="shared" si="3"/>
        <v>-6132</v>
      </c>
      <c r="J12" s="72">
        <f t="shared" si="4"/>
        <v>0.71454961294862773</v>
      </c>
      <c r="K12" s="72">
        <f t="shared" si="5"/>
        <v>0.58313703755022861</v>
      </c>
      <c r="L12" s="77">
        <f t="shared" si="6"/>
        <v>0.13141257539839912</v>
      </c>
    </row>
    <row r="13" spans="1:46" x14ac:dyDescent="0.4">
      <c r="A13" s="202" t="s">
        <v>82</v>
      </c>
      <c r="B13" s="155">
        <v>16678</v>
      </c>
      <c r="C13" s="155">
        <v>17400</v>
      </c>
      <c r="D13" s="72">
        <f t="shared" si="0"/>
        <v>0.95850574712643677</v>
      </c>
      <c r="E13" s="59">
        <f t="shared" si="1"/>
        <v>-722</v>
      </c>
      <c r="F13" s="155">
        <v>33852</v>
      </c>
      <c r="G13" s="155">
        <v>34477</v>
      </c>
      <c r="H13" s="72">
        <f t="shared" si="2"/>
        <v>0.98187197261942749</v>
      </c>
      <c r="I13" s="59">
        <f t="shared" si="3"/>
        <v>-625</v>
      </c>
      <c r="J13" s="72">
        <f t="shared" si="4"/>
        <v>0.4926739926739927</v>
      </c>
      <c r="K13" s="72">
        <f t="shared" si="5"/>
        <v>0.50468428227513995</v>
      </c>
      <c r="L13" s="77">
        <f t="shared" si="6"/>
        <v>-1.201028960114725E-2</v>
      </c>
    </row>
    <row r="14" spans="1:46" x14ac:dyDescent="0.4">
      <c r="A14" s="202" t="s">
        <v>171</v>
      </c>
      <c r="B14" s="155">
        <v>7438</v>
      </c>
      <c r="C14" s="154">
        <v>6590</v>
      </c>
      <c r="D14" s="72">
        <f t="shared" si="0"/>
        <v>1.1286798179059181</v>
      </c>
      <c r="E14" s="59">
        <f t="shared" si="1"/>
        <v>848</v>
      </c>
      <c r="F14" s="155">
        <v>14665</v>
      </c>
      <c r="G14" s="155">
        <v>12542</v>
      </c>
      <c r="H14" s="72">
        <f t="shared" si="2"/>
        <v>1.1692712486046883</v>
      </c>
      <c r="I14" s="59">
        <f t="shared" si="3"/>
        <v>2123</v>
      </c>
      <c r="J14" s="72">
        <f t="shared" si="4"/>
        <v>0.50719399931810438</v>
      </c>
      <c r="K14" s="72">
        <f t="shared" si="5"/>
        <v>0.52543453994578215</v>
      </c>
      <c r="L14" s="77">
        <f t="shared" si="6"/>
        <v>-1.824054062767777E-2</v>
      </c>
    </row>
    <row r="15" spans="1:46" x14ac:dyDescent="0.4">
      <c r="A15" s="205" t="s">
        <v>170</v>
      </c>
      <c r="B15" s="155">
        <v>0</v>
      </c>
      <c r="C15" s="154">
        <v>0</v>
      </c>
      <c r="D15" s="24" t="e">
        <f t="shared" si="0"/>
        <v>#DIV/0!</v>
      </c>
      <c r="E15" s="25">
        <f t="shared" si="1"/>
        <v>0</v>
      </c>
      <c r="F15" s="154">
        <v>0</v>
      </c>
      <c r="G15" s="154">
        <v>0</v>
      </c>
      <c r="H15" s="72" t="e">
        <f t="shared" si="2"/>
        <v>#DIV/0!</v>
      </c>
      <c r="I15" s="59">
        <f t="shared" si="3"/>
        <v>0</v>
      </c>
      <c r="J15" s="72" t="e">
        <f t="shared" si="4"/>
        <v>#DIV/0!</v>
      </c>
      <c r="K15" s="72" t="e">
        <f t="shared" si="5"/>
        <v>#DIV/0!</v>
      </c>
      <c r="L15" s="77" t="e">
        <f t="shared" si="6"/>
        <v>#DIV/0!</v>
      </c>
    </row>
    <row r="16" spans="1:46" s="16" customFormat="1" x14ac:dyDescent="0.4">
      <c r="A16" s="33" t="s">
        <v>149</v>
      </c>
      <c r="B16" s="154">
        <v>13615</v>
      </c>
      <c r="C16" s="154">
        <v>16525</v>
      </c>
      <c r="D16" s="24">
        <f t="shared" si="0"/>
        <v>0.82390317700453852</v>
      </c>
      <c r="E16" s="25">
        <f t="shared" si="1"/>
        <v>-2910</v>
      </c>
      <c r="F16" s="154">
        <v>15952</v>
      </c>
      <c r="G16" s="154">
        <v>26316</v>
      </c>
      <c r="H16" s="24">
        <f t="shared" si="2"/>
        <v>0.60617115063079496</v>
      </c>
      <c r="I16" s="37">
        <f t="shared" si="3"/>
        <v>-10364</v>
      </c>
      <c r="J16" s="24">
        <f t="shared" si="4"/>
        <v>0.85349799398194581</v>
      </c>
      <c r="K16" s="24">
        <f t="shared" si="5"/>
        <v>0.62794497644018843</v>
      </c>
      <c r="L16" s="23">
        <f t="shared" si="6"/>
        <v>0.22555301754175738</v>
      </c>
    </row>
    <row r="17" spans="1:12" s="16" customFormat="1" x14ac:dyDescent="0.4">
      <c r="A17" s="22" t="s">
        <v>169</v>
      </c>
      <c r="B17" s="164">
        <v>350</v>
      </c>
      <c r="C17" s="164">
        <v>2380</v>
      </c>
      <c r="D17" s="48">
        <f t="shared" si="0"/>
        <v>0.14705882352941177</v>
      </c>
      <c r="E17" s="51">
        <f t="shared" si="1"/>
        <v>-2030</v>
      </c>
      <c r="F17" s="164">
        <v>424</v>
      </c>
      <c r="G17" s="164">
        <v>8091</v>
      </c>
      <c r="H17" s="48">
        <f t="shared" si="2"/>
        <v>5.2403905574094675E-2</v>
      </c>
      <c r="I17" s="51">
        <f t="shared" si="3"/>
        <v>-7667</v>
      </c>
      <c r="J17" s="48">
        <f t="shared" si="4"/>
        <v>0.82547169811320753</v>
      </c>
      <c r="K17" s="48">
        <f t="shared" si="5"/>
        <v>0.29415399826968236</v>
      </c>
      <c r="L17" s="107">
        <f t="shared" si="6"/>
        <v>0.53131769984352517</v>
      </c>
    </row>
    <row r="18" spans="1:12" x14ac:dyDescent="0.4">
      <c r="A18" s="108" t="s">
        <v>91</v>
      </c>
      <c r="B18" s="106">
        <f>SUM(B19:B33)</f>
        <v>40115</v>
      </c>
      <c r="C18" s="106">
        <f>SUM(C19:C33)</f>
        <v>42021</v>
      </c>
      <c r="D18" s="76">
        <f t="shared" si="0"/>
        <v>0.95464172675566983</v>
      </c>
      <c r="E18" s="62">
        <f t="shared" si="1"/>
        <v>-1906</v>
      </c>
      <c r="F18" s="106">
        <f>SUM(F19:F33)</f>
        <v>60225</v>
      </c>
      <c r="G18" s="106">
        <f>SUM(G19:G33)</f>
        <v>62509</v>
      </c>
      <c r="H18" s="76">
        <f t="shared" si="2"/>
        <v>0.96346126157833267</v>
      </c>
      <c r="I18" s="62">
        <f t="shared" si="3"/>
        <v>-2284</v>
      </c>
      <c r="J18" s="76">
        <f t="shared" si="4"/>
        <v>0.66608551266085514</v>
      </c>
      <c r="K18" s="76">
        <f t="shared" si="5"/>
        <v>0.67223919755555195</v>
      </c>
      <c r="L18" s="75">
        <f t="shared" si="6"/>
        <v>-6.1536848946968092E-3</v>
      </c>
    </row>
    <row r="19" spans="1:12" x14ac:dyDescent="0.4">
      <c r="A19" s="204" t="s">
        <v>168</v>
      </c>
      <c r="B19" s="163">
        <v>2540</v>
      </c>
      <c r="C19" s="158">
        <v>2743</v>
      </c>
      <c r="D19" s="70">
        <f t="shared" si="0"/>
        <v>0.92599343784177912</v>
      </c>
      <c r="E19" s="71">
        <f t="shared" si="1"/>
        <v>-203</v>
      </c>
      <c r="F19" s="163">
        <v>4600</v>
      </c>
      <c r="G19" s="158">
        <v>4795</v>
      </c>
      <c r="H19" s="70">
        <f t="shared" si="2"/>
        <v>0.959332638164755</v>
      </c>
      <c r="I19" s="71">
        <f t="shared" si="3"/>
        <v>-195</v>
      </c>
      <c r="J19" s="70">
        <f t="shared" si="4"/>
        <v>0.55217391304347829</v>
      </c>
      <c r="K19" s="70">
        <f t="shared" si="5"/>
        <v>0.57205422314911369</v>
      </c>
      <c r="L19" s="69">
        <f t="shared" si="6"/>
        <v>-1.9880310105635401E-2</v>
      </c>
    </row>
    <row r="20" spans="1:12" x14ac:dyDescent="0.4">
      <c r="A20" s="202" t="s">
        <v>150</v>
      </c>
      <c r="B20" s="155">
        <v>2599</v>
      </c>
      <c r="C20" s="154">
        <v>3593</v>
      </c>
      <c r="D20" s="72">
        <f t="shared" si="0"/>
        <v>0.72335096020038969</v>
      </c>
      <c r="E20" s="59">
        <f t="shared" si="1"/>
        <v>-994</v>
      </c>
      <c r="F20" s="155">
        <v>4645</v>
      </c>
      <c r="G20" s="154">
        <v>4800</v>
      </c>
      <c r="H20" s="72">
        <f t="shared" si="2"/>
        <v>0.96770833333333328</v>
      </c>
      <c r="I20" s="59">
        <f t="shared" si="3"/>
        <v>-155</v>
      </c>
      <c r="J20" s="72">
        <f t="shared" si="4"/>
        <v>0.55952637244348757</v>
      </c>
      <c r="K20" s="72">
        <f t="shared" si="5"/>
        <v>0.74854166666666666</v>
      </c>
      <c r="L20" s="77">
        <f t="shared" si="6"/>
        <v>-0.18901529422317909</v>
      </c>
    </row>
    <row r="21" spans="1:12" x14ac:dyDescent="0.4">
      <c r="A21" s="202" t="s">
        <v>167</v>
      </c>
      <c r="B21" s="155">
        <v>2146</v>
      </c>
      <c r="C21" s="154">
        <v>2674</v>
      </c>
      <c r="D21" s="72">
        <f t="shared" si="0"/>
        <v>0.80254300673148837</v>
      </c>
      <c r="E21" s="59">
        <f t="shared" si="1"/>
        <v>-528</v>
      </c>
      <c r="F21" s="155">
        <v>4510</v>
      </c>
      <c r="G21" s="154">
        <v>4595</v>
      </c>
      <c r="H21" s="72">
        <f t="shared" si="2"/>
        <v>0.98150163220892273</v>
      </c>
      <c r="I21" s="59">
        <f t="shared" si="3"/>
        <v>-85</v>
      </c>
      <c r="J21" s="72">
        <f t="shared" si="4"/>
        <v>0.47583148558758315</v>
      </c>
      <c r="K21" s="72">
        <f t="shared" si="5"/>
        <v>0.58193688792165399</v>
      </c>
      <c r="L21" s="77">
        <f t="shared" si="6"/>
        <v>-0.10610540233407084</v>
      </c>
    </row>
    <row r="22" spans="1:12" x14ac:dyDescent="0.4">
      <c r="A22" s="202" t="s">
        <v>166</v>
      </c>
      <c r="B22" s="155">
        <v>6805</v>
      </c>
      <c r="C22" s="154">
        <v>5982</v>
      </c>
      <c r="D22" s="72">
        <f t="shared" si="0"/>
        <v>1.1375794048813106</v>
      </c>
      <c r="E22" s="59">
        <f t="shared" si="1"/>
        <v>823</v>
      </c>
      <c r="F22" s="155">
        <v>9290</v>
      </c>
      <c r="G22" s="154">
        <v>9300</v>
      </c>
      <c r="H22" s="72">
        <f t="shared" si="2"/>
        <v>0.99892473118279568</v>
      </c>
      <c r="I22" s="59">
        <f t="shared" si="3"/>
        <v>-10</v>
      </c>
      <c r="J22" s="72">
        <f t="shared" si="4"/>
        <v>0.73250807319698596</v>
      </c>
      <c r="K22" s="72">
        <f t="shared" si="5"/>
        <v>0.64322580645161287</v>
      </c>
      <c r="L22" s="77">
        <f t="shared" si="6"/>
        <v>8.9282266745373096E-2</v>
      </c>
    </row>
    <row r="23" spans="1:12" x14ac:dyDescent="0.4">
      <c r="A23" s="202" t="s">
        <v>165</v>
      </c>
      <c r="B23" s="157">
        <v>3776</v>
      </c>
      <c r="C23" s="156">
        <v>3892</v>
      </c>
      <c r="D23" s="67">
        <f t="shared" si="0"/>
        <v>0.97019527235354575</v>
      </c>
      <c r="E23" s="58">
        <f t="shared" si="1"/>
        <v>-116</v>
      </c>
      <c r="F23" s="157">
        <v>4645</v>
      </c>
      <c r="G23" s="156">
        <v>4650</v>
      </c>
      <c r="H23" s="67">
        <f t="shared" si="2"/>
        <v>0.99892473118279568</v>
      </c>
      <c r="I23" s="58">
        <f t="shared" si="3"/>
        <v>-5</v>
      </c>
      <c r="J23" s="67">
        <f t="shared" si="4"/>
        <v>0.81291711517761034</v>
      </c>
      <c r="K23" s="67">
        <f t="shared" si="5"/>
        <v>0.836989247311828</v>
      </c>
      <c r="L23" s="66">
        <f t="shared" si="6"/>
        <v>-2.4072132134217661E-2</v>
      </c>
    </row>
    <row r="24" spans="1:12" x14ac:dyDescent="0.4">
      <c r="A24" s="203" t="s">
        <v>164</v>
      </c>
      <c r="B24" s="155">
        <v>0</v>
      </c>
      <c r="C24" s="154">
        <v>0</v>
      </c>
      <c r="D24" s="72" t="e">
        <f t="shared" si="0"/>
        <v>#DIV/0!</v>
      </c>
      <c r="E24" s="59">
        <f t="shared" si="1"/>
        <v>0</v>
      </c>
      <c r="F24" s="155">
        <v>0</v>
      </c>
      <c r="G24" s="154">
        <v>0</v>
      </c>
      <c r="H24" s="72" t="e">
        <f t="shared" si="2"/>
        <v>#DIV/0!</v>
      </c>
      <c r="I24" s="59">
        <f t="shared" si="3"/>
        <v>0</v>
      </c>
      <c r="J24" s="72" t="e">
        <f t="shared" si="4"/>
        <v>#DIV/0!</v>
      </c>
      <c r="K24" s="72" t="e">
        <f t="shared" si="5"/>
        <v>#DIV/0!</v>
      </c>
      <c r="L24" s="77" t="e">
        <f t="shared" si="6"/>
        <v>#DIV/0!</v>
      </c>
    </row>
    <row r="25" spans="1:12" x14ac:dyDescent="0.4">
      <c r="A25" s="203" t="s">
        <v>163</v>
      </c>
      <c r="B25" s="155">
        <v>3315</v>
      </c>
      <c r="C25" s="154">
        <v>2685</v>
      </c>
      <c r="D25" s="72">
        <f t="shared" si="0"/>
        <v>1.23463687150838</v>
      </c>
      <c r="E25" s="59">
        <f t="shared" si="1"/>
        <v>630</v>
      </c>
      <c r="F25" s="155">
        <v>4650</v>
      </c>
      <c r="G25" s="154">
        <v>4650</v>
      </c>
      <c r="H25" s="72">
        <f t="shared" si="2"/>
        <v>1</v>
      </c>
      <c r="I25" s="59">
        <f t="shared" si="3"/>
        <v>0</v>
      </c>
      <c r="J25" s="72">
        <f t="shared" si="4"/>
        <v>0.7129032258064516</v>
      </c>
      <c r="K25" s="72">
        <f t="shared" si="5"/>
        <v>0.57741935483870965</v>
      </c>
      <c r="L25" s="77">
        <f t="shared" si="6"/>
        <v>0.13548387096774195</v>
      </c>
    </row>
    <row r="26" spans="1:12" x14ac:dyDescent="0.4">
      <c r="A26" s="202" t="s">
        <v>162</v>
      </c>
      <c r="B26" s="155">
        <v>0</v>
      </c>
      <c r="C26" s="154">
        <v>3460</v>
      </c>
      <c r="D26" s="72">
        <f t="shared" si="0"/>
        <v>0</v>
      </c>
      <c r="E26" s="59">
        <f t="shared" si="1"/>
        <v>-3460</v>
      </c>
      <c r="F26" s="155">
        <v>0</v>
      </c>
      <c r="G26" s="154">
        <v>4650</v>
      </c>
      <c r="H26" s="72">
        <f t="shared" si="2"/>
        <v>0</v>
      </c>
      <c r="I26" s="59">
        <f t="shared" si="3"/>
        <v>-4650</v>
      </c>
      <c r="J26" s="72" t="e">
        <f t="shared" si="4"/>
        <v>#DIV/0!</v>
      </c>
      <c r="K26" s="72">
        <f t="shared" si="5"/>
        <v>0.74408602150537639</v>
      </c>
      <c r="L26" s="77" t="e">
        <f t="shared" si="6"/>
        <v>#DIV/0!</v>
      </c>
    </row>
    <row r="27" spans="1:12" x14ac:dyDescent="0.4">
      <c r="A27" s="202" t="s">
        <v>161</v>
      </c>
      <c r="B27" s="157">
        <v>1731</v>
      </c>
      <c r="C27" s="156">
        <v>2067</v>
      </c>
      <c r="D27" s="67">
        <f t="shared" si="0"/>
        <v>0.83744557329462987</v>
      </c>
      <c r="E27" s="58">
        <f t="shared" si="1"/>
        <v>-336</v>
      </c>
      <c r="F27" s="157">
        <v>2700</v>
      </c>
      <c r="G27" s="156">
        <v>2712</v>
      </c>
      <c r="H27" s="67">
        <f t="shared" si="2"/>
        <v>0.99557522123893805</v>
      </c>
      <c r="I27" s="58">
        <f t="shared" si="3"/>
        <v>-12</v>
      </c>
      <c r="J27" s="67">
        <f t="shared" si="4"/>
        <v>0.64111111111111108</v>
      </c>
      <c r="K27" s="67">
        <f t="shared" si="5"/>
        <v>0.76216814159292035</v>
      </c>
      <c r="L27" s="66">
        <f t="shared" si="6"/>
        <v>-0.12105703048180927</v>
      </c>
    </row>
    <row r="28" spans="1:12" x14ac:dyDescent="0.4">
      <c r="A28" s="203" t="s">
        <v>160</v>
      </c>
      <c r="B28" s="155">
        <v>996</v>
      </c>
      <c r="C28" s="154">
        <v>897</v>
      </c>
      <c r="D28" s="72">
        <f t="shared" si="0"/>
        <v>1.1103678929765886</v>
      </c>
      <c r="E28" s="59">
        <f t="shared" si="1"/>
        <v>99</v>
      </c>
      <c r="F28" s="155">
        <v>1950</v>
      </c>
      <c r="G28" s="154">
        <v>1950</v>
      </c>
      <c r="H28" s="72">
        <f t="shared" si="2"/>
        <v>1</v>
      </c>
      <c r="I28" s="59">
        <f t="shared" si="3"/>
        <v>0</v>
      </c>
      <c r="J28" s="72">
        <f t="shared" si="4"/>
        <v>0.51076923076923075</v>
      </c>
      <c r="K28" s="72">
        <f t="shared" si="5"/>
        <v>0.46</v>
      </c>
      <c r="L28" s="77">
        <f t="shared" si="6"/>
        <v>5.0769230769230733E-2</v>
      </c>
    </row>
    <row r="29" spans="1:12" x14ac:dyDescent="0.4">
      <c r="A29" s="202" t="s">
        <v>159</v>
      </c>
      <c r="B29" s="155">
        <v>7861</v>
      </c>
      <c r="C29" s="154">
        <v>5028</v>
      </c>
      <c r="D29" s="72">
        <f t="shared" si="0"/>
        <v>1.5634447096260939</v>
      </c>
      <c r="E29" s="59">
        <f t="shared" si="1"/>
        <v>2833</v>
      </c>
      <c r="F29" s="155">
        <v>9295</v>
      </c>
      <c r="G29" s="154">
        <v>6462</v>
      </c>
      <c r="H29" s="72">
        <f t="shared" si="2"/>
        <v>1.4384091612503869</v>
      </c>
      <c r="I29" s="59">
        <f t="shared" si="3"/>
        <v>2833</v>
      </c>
      <c r="J29" s="72">
        <f t="shared" si="4"/>
        <v>0.84572350726196877</v>
      </c>
      <c r="K29" s="72">
        <f t="shared" si="5"/>
        <v>0.77808727948003709</v>
      </c>
      <c r="L29" s="77">
        <f t="shared" si="6"/>
        <v>6.7636227781931679E-2</v>
      </c>
    </row>
    <row r="30" spans="1:12" x14ac:dyDescent="0.4">
      <c r="A30" s="203" t="s">
        <v>158</v>
      </c>
      <c r="B30" s="157">
        <v>2538</v>
      </c>
      <c r="C30" s="156">
        <v>2506</v>
      </c>
      <c r="D30" s="67">
        <f t="shared" si="0"/>
        <v>1.0127693535514763</v>
      </c>
      <c r="E30" s="58">
        <f t="shared" si="1"/>
        <v>32</v>
      </c>
      <c r="F30" s="157">
        <v>4645</v>
      </c>
      <c r="G30" s="156">
        <v>4650</v>
      </c>
      <c r="H30" s="67">
        <f t="shared" si="2"/>
        <v>0.99892473118279568</v>
      </c>
      <c r="I30" s="58">
        <f t="shared" si="3"/>
        <v>-5</v>
      </c>
      <c r="J30" s="67">
        <f t="shared" si="4"/>
        <v>0.54639397201291706</v>
      </c>
      <c r="K30" s="67">
        <f t="shared" si="5"/>
        <v>0.53892473118279571</v>
      </c>
      <c r="L30" s="66">
        <f t="shared" si="6"/>
        <v>7.4692408301213487E-3</v>
      </c>
    </row>
    <row r="31" spans="1:12" x14ac:dyDescent="0.4">
      <c r="A31" s="203" t="s">
        <v>157</v>
      </c>
      <c r="B31" s="157">
        <v>3566</v>
      </c>
      <c r="C31" s="156">
        <v>3995</v>
      </c>
      <c r="D31" s="67">
        <f t="shared" si="0"/>
        <v>0.89261576971214018</v>
      </c>
      <c r="E31" s="58">
        <f t="shared" si="1"/>
        <v>-429</v>
      </c>
      <c r="F31" s="157">
        <v>4645</v>
      </c>
      <c r="G31" s="156">
        <v>4650</v>
      </c>
      <c r="H31" s="67">
        <f t="shared" si="2"/>
        <v>0.99892473118279568</v>
      </c>
      <c r="I31" s="58">
        <f t="shared" si="3"/>
        <v>-5</v>
      </c>
      <c r="J31" s="67">
        <f t="shared" si="4"/>
        <v>0.76770721205597414</v>
      </c>
      <c r="K31" s="67">
        <f t="shared" si="5"/>
        <v>0.85913978494623655</v>
      </c>
      <c r="L31" s="66">
        <f t="shared" si="6"/>
        <v>-9.1432572890262409E-2</v>
      </c>
    </row>
    <row r="32" spans="1:12" x14ac:dyDescent="0.4">
      <c r="A32" s="202" t="s">
        <v>156</v>
      </c>
      <c r="B32" s="155">
        <v>0</v>
      </c>
      <c r="C32" s="154">
        <v>0</v>
      </c>
      <c r="D32" s="72" t="e">
        <f t="shared" si="0"/>
        <v>#DIV/0!</v>
      </c>
      <c r="E32" s="59">
        <f t="shared" si="1"/>
        <v>0</v>
      </c>
      <c r="F32" s="155">
        <v>0</v>
      </c>
      <c r="G32" s="154">
        <v>0</v>
      </c>
      <c r="H32" s="72" t="e">
        <f t="shared" si="2"/>
        <v>#DIV/0!</v>
      </c>
      <c r="I32" s="59">
        <f t="shared" si="3"/>
        <v>0</v>
      </c>
      <c r="J32" s="72" t="e">
        <f t="shared" si="4"/>
        <v>#DIV/0!</v>
      </c>
      <c r="K32" s="72" t="e">
        <f t="shared" si="5"/>
        <v>#DIV/0!</v>
      </c>
      <c r="L32" s="77" t="e">
        <f t="shared" si="6"/>
        <v>#DIV/0!</v>
      </c>
    </row>
    <row r="33" spans="1:12" x14ac:dyDescent="0.4">
      <c r="A33" s="205" t="s">
        <v>155</v>
      </c>
      <c r="B33" s="177">
        <v>2242</v>
      </c>
      <c r="C33" s="164">
        <v>2499</v>
      </c>
      <c r="D33" s="74">
        <f t="shared" si="0"/>
        <v>0.89715886354541818</v>
      </c>
      <c r="E33" s="59">
        <f t="shared" si="1"/>
        <v>-257</v>
      </c>
      <c r="F33" s="155">
        <v>4650</v>
      </c>
      <c r="G33" s="164">
        <v>4645</v>
      </c>
      <c r="H33" s="72">
        <f t="shared" si="2"/>
        <v>1.0010764262648009</v>
      </c>
      <c r="I33" s="59">
        <f t="shared" si="3"/>
        <v>5</v>
      </c>
      <c r="J33" s="72">
        <f t="shared" si="4"/>
        <v>0.48215053763440863</v>
      </c>
      <c r="K33" s="72">
        <f t="shared" si="5"/>
        <v>0.53799784714747045</v>
      </c>
      <c r="L33" s="77">
        <f t="shared" si="6"/>
        <v>-5.5847309513061827E-2</v>
      </c>
    </row>
    <row r="34" spans="1:12" x14ac:dyDescent="0.4">
      <c r="A34" s="108" t="s">
        <v>90</v>
      </c>
      <c r="B34" s="106">
        <f>SUM(B35:B36)</f>
        <v>1967</v>
      </c>
      <c r="C34" s="106">
        <f>SUM(C35:C36)</f>
        <v>2151</v>
      </c>
      <c r="D34" s="76">
        <f t="shared" si="0"/>
        <v>0.91445839144583918</v>
      </c>
      <c r="E34" s="62">
        <f t="shared" si="1"/>
        <v>-184</v>
      </c>
      <c r="F34" s="106">
        <f>SUM(F35:F36)</f>
        <v>2663</v>
      </c>
      <c r="G34" s="106">
        <f>SUM(G35:G36)</f>
        <v>3509</v>
      </c>
      <c r="H34" s="76">
        <f t="shared" si="2"/>
        <v>0.75890567113137641</v>
      </c>
      <c r="I34" s="62">
        <f t="shared" si="3"/>
        <v>-846</v>
      </c>
      <c r="J34" s="76">
        <f t="shared" si="4"/>
        <v>0.73864063086744269</v>
      </c>
      <c r="K34" s="76">
        <f t="shared" si="5"/>
        <v>0.61299515531490456</v>
      </c>
      <c r="L34" s="75">
        <f t="shared" si="6"/>
        <v>0.12564547555253813</v>
      </c>
    </row>
    <row r="35" spans="1:12" x14ac:dyDescent="0.4">
      <c r="A35" s="204" t="s">
        <v>154</v>
      </c>
      <c r="B35" s="163">
        <v>1177</v>
      </c>
      <c r="C35" s="158">
        <v>1426</v>
      </c>
      <c r="D35" s="70">
        <f t="shared" si="0"/>
        <v>0.82538569424964936</v>
      </c>
      <c r="E35" s="71">
        <f t="shared" si="1"/>
        <v>-249</v>
      </c>
      <c r="F35" s="163">
        <v>1482</v>
      </c>
      <c r="G35" s="158">
        <v>2300</v>
      </c>
      <c r="H35" s="70">
        <f t="shared" si="2"/>
        <v>0.64434782608695651</v>
      </c>
      <c r="I35" s="71">
        <f t="shared" si="3"/>
        <v>-818</v>
      </c>
      <c r="J35" s="70">
        <f t="shared" si="4"/>
        <v>0.7941970310391363</v>
      </c>
      <c r="K35" s="70">
        <f t="shared" si="5"/>
        <v>0.62</v>
      </c>
      <c r="L35" s="69">
        <f t="shared" si="6"/>
        <v>0.17419703103913631</v>
      </c>
    </row>
    <row r="36" spans="1:12" x14ac:dyDescent="0.4">
      <c r="A36" s="202" t="s">
        <v>153</v>
      </c>
      <c r="B36" s="155">
        <v>790</v>
      </c>
      <c r="C36" s="154">
        <v>725</v>
      </c>
      <c r="D36" s="72">
        <f t="shared" si="0"/>
        <v>1.0896551724137931</v>
      </c>
      <c r="E36" s="59">
        <f t="shared" si="1"/>
        <v>65</v>
      </c>
      <c r="F36" s="155">
        <v>1181</v>
      </c>
      <c r="G36" s="154">
        <v>1209</v>
      </c>
      <c r="H36" s="72">
        <f t="shared" si="2"/>
        <v>0.97684036393713813</v>
      </c>
      <c r="I36" s="59">
        <f t="shared" si="3"/>
        <v>-28</v>
      </c>
      <c r="J36" s="72">
        <f t="shared" si="4"/>
        <v>0.66892464013547837</v>
      </c>
      <c r="K36" s="72">
        <f t="shared" si="5"/>
        <v>0.59966914805624483</v>
      </c>
      <c r="L36" s="77">
        <f t="shared" si="6"/>
        <v>6.9255492079233538E-2</v>
      </c>
    </row>
    <row r="37" spans="1:12" s="46" customFormat="1" x14ac:dyDescent="0.4">
      <c r="A37" s="200" t="s">
        <v>96</v>
      </c>
      <c r="B37" s="100">
        <f>SUM(B38:B58)</f>
        <v>221380</v>
      </c>
      <c r="C37" s="100">
        <f>SUM(C38:C58)</f>
        <v>225978</v>
      </c>
      <c r="D37" s="64">
        <f t="shared" si="0"/>
        <v>0.97965288656417882</v>
      </c>
      <c r="E37" s="65">
        <f t="shared" si="1"/>
        <v>-4598</v>
      </c>
      <c r="F37" s="100">
        <f>SUM(F38:F58)</f>
        <v>387111</v>
      </c>
      <c r="G37" s="100">
        <f>SUM(G38:G58)</f>
        <v>364075</v>
      </c>
      <c r="H37" s="64">
        <f t="shared" si="2"/>
        <v>1.063272677332967</v>
      </c>
      <c r="I37" s="65">
        <f t="shared" si="3"/>
        <v>23036</v>
      </c>
      <c r="J37" s="64">
        <f t="shared" si="4"/>
        <v>0.57187731684193943</v>
      </c>
      <c r="K37" s="64">
        <f t="shared" si="5"/>
        <v>0.62069079173247266</v>
      </c>
      <c r="L37" s="78">
        <f t="shared" si="6"/>
        <v>-4.8813474890533226E-2</v>
      </c>
    </row>
    <row r="38" spans="1:12" x14ac:dyDescent="0.4">
      <c r="A38" s="202" t="s">
        <v>83</v>
      </c>
      <c r="B38" s="161">
        <v>71658</v>
      </c>
      <c r="C38" s="162">
        <v>74633</v>
      </c>
      <c r="D38" s="86">
        <f t="shared" ref="D38:D60" si="7">+B38/C38</f>
        <v>0.96013827663366069</v>
      </c>
      <c r="E38" s="58">
        <f t="shared" ref="E38:E60" si="8">+B38-C38</f>
        <v>-2975</v>
      </c>
      <c r="F38" s="161">
        <v>136705</v>
      </c>
      <c r="G38" s="154">
        <v>130301</v>
      </c>
      <c r="H38" s="67">
        <f t="shared" ref="H38:H60" si="9">+F38/G38</f>
        <v>1.049147742534593</v>
      </c>
      <c r="I38" s="59">
        <f t="shared" ref="I38:I60" si="10">+F38-G38</f>
        <v>6404</v>
      </c>
      <c r="J38" s="72">
        <f t="shared" ref="J38:J60" si="11">+B38/F38</f>
        <v>0.52417980322592439</v>
      </c>
      <c r="K38" s="72">
        <f t="shared" ref="K38:K60" si="12">+C38/G38</f>
        <v>0.57277380833608338</v>
      </c>
      <c r="L38" s="77">
        <f t="shared" ref="L38:L60" si="13">+J38-K38</f>
        <v>-4.8594005110158989E-2</v>
      </c>
    </row>
    <row r="39" spans="1:12" x14ac:dyDescent="0.4">
      <c r="A39" s="202" t="s">
        <v>152</v>
      </c>
      <c r="B39" s="155">
        <v>4077</v>
      </c>
      <c r="C39" s="154">
        <v>0</v>
      </c>
      <c r="D39" s="70" t="e">
        <f t="shared" si="7"/>
        <v>#DIV/0!</v>
      </c>
      <c r="E39" s="58">
        <f t="shared" si="8"/>
        <v>4077</v>
      </c>
      <c r="F39" s="155">
        <v>4960</v>
      </c>
      <c r="G39" s="154">
        <v>0</v>
      </c>
      <c r="H39" s="67" t="e">
        <f t="shared" si="9"/>
        <v>#DIV/0!</v>
      </c>
      <c r="I39" s="59">
        <f t="shared" si="10"/>
        <v>4960</v>
      </c>
      <c r="J39" s="72">
        <f t="shared" si="11"/>
        <v>0.82197580645161294</v>
      </c>
      <c r="K39" s="72" t="e">
        <f t="shared" si="12"/>
        <v>#DIV/0!</v>
      </c>
      <c r="L39" s="77" t="e">
        <f t="shared" si="13"/>
        <v>#DIV/0!</v>
      </c>
    </row>
    <row r="40" spans="1:12" x14ac:dyDescent="0.4">
      <c r="A40" s="202" t="s">
        <v>151</v>
      </c>
      <c r="B40" s="155">
        <v>13647</v>
      </c>
      <c r="C40" s="154">
        <v>12739</v>
      </c>
      <c r="D40" s="70">
        <f t="shared" si="7"/>
        <v>1.0712771803124264</v>
      </c>
      <c r="E40" s="58">
        <f t="shared" si="8"/>
        <v>908</v>
      </c>
      <c r="F40" s="155">
        <v>16243</v>
      </c>
      <c r="G40" s="154">
        <v>16244</v>
      </c>
      <c r="H40" s="67">
        <f t="shared" si="9"/>
        <v>0.99993843880817534</v>
      </c>
      <c r="I40" s="59">
        <f t="shared" si="10"/>
        <v>-1</v>
      </c>
      <c r="J40" s="72">
        <f t="shared" si="11"/>
        <v>0.84017730714769434</v>
      </c>
      <c r="K40" s="72">
        <f t="shared" si="12"/>
        <v>0.78422802265451863</v>
      </c>
      <c r="L40" s="77">
        <f t="shared" si="13"/>
        <v>5.5949284493175711E-2</v>
      </c>
    </row>
    <row r="41" spans="1:12" x14ac:dyDescent="0.4">
      <c r="A41" s="202" t="s">
        <v>150</v>
      </c>
      <c r="B41" s="155">
        <v>25220</v>
      </c>
      <c r="C41" s="154">
        <v>30117</v>
      </c>
      <c r="D41" s="70">
        <f t="shared" si="7"/>
        <v>0.83740080353288837</v>
      </c>
      <c r="E41" s="58">
        <f t="shared" si="8"/>
        <v>-4897</v>
      </c>
      <c r="F41" s="155">
        <v>42368</v>
      </c>
      <c r="G41" s="154">
        <v>42062</v>
      </c>
      <c r="H41" s="67">
        <f t="shared" si="9"/>
        <v>1.0072749750368504</v>
      </c>
      <c r="I41" s="59">
        <f t="shared" si="10"/>
        <v>306</v>
      </c>
      <c r="J41" s="72">
        <f t="shared" si="11"/>
        <v>0.59526057401812693</v>
      </c>
      <c r="K41" s="72">
        <f t="shared" si="12"/>
        <v>0.71601445485236082</v>
      </c>
      <c r="L41" s="77">
        <f t="shared" si="13"/>
        <v>-0.12075388083423388</v>
      </c>
    </row>
    <row r="42" spans="1:12" x14ac:dyDescent="0.4">
      <c r="A42" s="33" t="s">
        <v>149</v>
      </c>
      <c r="B42" s="155">
        <v>15063</v>
      </c>
      <c r="C42" s="154">
        <v>7606</v>
      </c>
      <c r="D42" s="70">
        <f t="shared" si="7"/>
        <v>1.9804102024717329</v>
      </c>
      <c r="E42" s="58">
        <f t="shared" si="8"/>
        <v>7457</v>
      </c>
      <c r="F42" s="155">
        <v>22557</v>
      </c>
      <c r="G42" s="154">
        <v>8649</v>
      </c>
      <c r="H42" s="67">
        <f t="shared" si="9"/>
        <v>2.6080471730835937</v>
      </c>
      <c r="I42" s="59">
        <f t="shared" si="10"/>
        <v>13908</v>
      </c>
      <c r="J42" s="72">
        <f t="shared" si="11"/>
        <v>0.66777497007580799</v>
      </c>
      <c r="K42" s="72">
        <f t="shared" si="12"/>
        <v>0.87940802404902296</v>
      </c>
      <c r="L42" s="77">
        <f t="shared" si="13"/>
        <v>-0.21163305397321497</v>
      </c>
    </row>
    <row r="43" spans="1:12" x14ac:dyDescent="0.4">
      <c r="A43" s="202" t="s">
        <v>81</v>
      </c>
      <c r="B43" s="155">
        <v>31509</v>
      </c>
      <c r="C43" s="154">
        <v>31089</v>
      </c>
      <c r="D43" s="70">
        <f t="shared" si="7"/>
        <v>1.0135096014667568</v>
      </c>
      <c r="E43" s="58">
        <f t="shared" si="8"/>
        <v>420</v>
      </c>
      <c r="F43" s="155">
        <v>61936</v>
      </c>
      <c r="G43" s="154">
        <v>52954</v>
      </c>
      <c r="H43" s="67">
        <f t="shared" si="9"/>
        <v>1.1696189145295917</v>
      </c>
      <c r="I43" s="59">
        <f t="shared" si="10"/>
        <v>8982</v>
      </c>
      <c r="J43" s="72">
        <f t="shared" si="11"/>
        <v>0.50873482304314133</v>
      </c>
      <c r="K43" s="72">
        <f t="shared" si="12"/>
        <v>0.5870944593420705</v>
      </c>
      <c r="L43" s="77">
        <f t="shared" si="13"/>
        <v>-7.8359636298929169E-2</v>
      </c>
    </row>
    <row r="44" spans="1:12" x14ac:dyDescent="0.4">
      <c r="A44" s="202" t="s">
        <v>82</v>
      </c>
      <c r="B44" s="160">
        <v>20460</v>
      </c>
      <c r="C44" s="154">
        <v>18161</v>
      </c>
      <c r="D44" s="70">
        <f t="shared" si="7"/>
        <v>1.1265899454875832</v>
      </c>
      <c r="E44" s="58">
        <f t="shared" si="8"/>
        <v>2299</v>
      </c>
      <c r="F44" s="155">
        <v>34751</v>
      </c>
      <c r="G44" s="154">
        <v>25947</v>
      </c>
      <c r="H44" s="67">
        <f t="shared" si="9"/>
        <v>1.3393070489844683</v>
      </c>
      <c r="I44" s="59">
        <f t="shared" si="10"/>
        <v>8804</v>
      </c>
      <c r="J44" s="72">
        <f t="shared" si="11"/>
        <v>0.58876003568242641</v>
      </c>
      <c r="K44" s="72">
        <f t="shared" si="12"/>
        <v>0.69992677380814738</v>
      </c>
      <c r="L44" s="77">
        <f t="shared" si="13"/>
        <v>-0.11116673812572098</v>
      </c>
    </row>
    <row r="45" spans="1:12" x14ac:dyDescent="0.4">
      <c r="A45" s="202" t="s">
        <v>80</v>
      </c>
      <c r="B45" s="159">
        <v>4477</v>
      </c>
      <c r="C45" s="154">
        <v>4059</v>
      </c>
      <c r="D45" s="70">
        <f t="shared" si="7"/>
        <v>1.102981029810298</v>
      </c>
      <c r="E45" s="58">
        <f t="shared" si="8"/>
        <v>418</v>
      </c>
      <c r="F45" s="155">
        <v>8649</v>
      </c>
      <c r="G45" s="154">
        <v>8647</v>
      </c>
      <c r="H45" s="67">
        <f t="shared" si="9"/>
        <v>1.0002312940904361</v>
      </c>
      <c r="I45" s="59">
        <f t="shared" si="10"/>
        <v>2</v>
      </c>
      <c r="J45" s="72">
        <f t="shared" si="11"/>
        <v>0.51763209619609207</v>
      </c>
      <c r="K45" s="72">
        <f t="shared" si="12"/>
        <v>0.4694113565398404</v>
      </c>
      <c r="L45" s="77">
        <f t="shared" si="13"/>
        <v>4.8220739656251677E-2</v>
      </c>
    </row>
    <row r="46" spans="1:12" x14ac:dyDescent="0.4">
      <c r="A46" s="202" t="s">
        <v>148</v>
      </c>
      <c r="B46" s="155">
        <v>2119</v>
      </c>
      <c r="C46" s="158">
        <v>2653</v>
      </c>
      <c r="D46" s="70">
        <f t="shared" si="7"/>
        <v>0.79871843196381453</v>
      </c>
      <c r="E46" s="58">
        <f t="shared" si="8"/>
        <v>-534</v>
      </c>
      <c r="F46" s="155">
        <v>5146</v>
      </c>
      <c r="G46" s="154">
        <v>5146</v>
      </c>
      <c r="H46" s="67">
        <f t="shared" si="9"/>
        <v>1</v>
      </c>
      <c r="I46" s="59">
        <f t="shared" si="10"/>
        <v>0</v>
      </c>
      <c r="J46" s="72">
        <f t="shared" si="11"/>
        <v>0.41177613680528569</v>
      </c>
      <c r="K46" s="72">
        <f t="shared" si="12"/>
        <v>0.51554605518849594</v>
      </c>
      <c r="L46" s="77">
        <f t="shared" si="13"/>
        <v>-0.10376991838321026</v>
      </c>
    </row>
    <row r="47" spans="1:12" x14ac:dyDescent="0.4">
      <c r="A47" s="202" t="s">
        <v>79</v>
      </c>
      <c r="B47" s="157">
        <v>6879</v>
      </c>
      <c r="C47" s="154">
        <v>5924</v>
      </c>
      <c r="D47" s="70">
        <f t="shared" si="7"/>
        <v>1.161208642808913</v>
      </c>
      <c r="E47" s="58">
        <f t="shared" si="8"/>
        <v>955</v>
      </c>
      <c r="F47" s="157">
        <v>8649</v>
      </c>
      <c r="G47" s="154">
        <v>8649</v>
      </c>
      <c r="H47" s="67">
        <f t="shared" si="9"/>
        <v>1</v>
      </c>
      <c r="I47" s="59">
        <f t="shared" si="10"/>
        <v>0</v>
      </c>
      <c r="J47" s="72">
        <f t="shared" si="11"/>
        <v>0.7953520638224072</v>
      </c>
      <c r="K47" s="72">
        <f t="shared" si="12"/>
        <v>0.68493467452884726</v>
      </c>
      <c r="L47" s="77">
        <f t="shared" si="13"/>
        <v>0.11041738929355993</v>
      </c>
    </row>
    <row r="48" spans="1:12" x14ac:dyDescent="0.4">
      <c r="A48" s="203" t="s">
        <v>78</v>
      </c>
      <c r="B48" s="155">
        <v>3917</v>
      </c>
      <c r="C48" s="156">
        <v>4019</v>
      </c>
      <c r="D48" s="70">
        <f t="shared" si="7"/>
        <v>0.97462055237621303</v>
      </c>
      <c r="E48" s="58">
        <f t="shared" si="8"/>
        <v>-102</v>
      </c>
      <c r="F48" s="155">
        <v>8370</v>
      </c>
      <c r="G48" s="154">
        <v>8370</v>
      </c>
      <c r="H48" s="67">
        <f t="shared" si="9"/>
        <v>1</v>
      </c>
      <c r="I48" s="59">
        <f t="shared" si="10"/>
        <v>0</v>
      </c>
      <c r="J48" s="72">
        <f t="shared" si="11"/>
        <v>0.4679808841099164</v>
      </c>
      <c r="K48" s="67">
        <f t="shared" si="12"/>
        <v>0.48016726403823179</v>
      </c>
      <c r="L48" s="66">
        <f t="shared" si="13"/>
        <v>-1.2186379928315394E-2</v>
      </c>
    </row>
    <row r="49" spans="1:12" x14ac:dyDescent="0.4">
      <c r="A49" s="202" t="s">
        <v>147</v>
      </c>
      <c r="B49" s="155">
        <v>2347</v>
      </c>
      <c r="C49" s="154">
        <v>2009</v>
      </c>
      <c r="D49" s="70">
        <f t="shared" si="7"/>
        <v>1.1682429069188651</v>
      </c>
      <c r="E49" s="59">
        <f t="shared" si="8"/>
        <v>338</v>
      </c>
      <c r="F49" s="155">
        <v>5146</v>
      </c>
      <c r="G49" s="156">
        <v>5146</v>
      </c>
      <c r="H49" s="67">
        <f t="shared" si="9"/>
        <v>1</v>
      </c>
      <c r="I49" s="59">
        <f t="shared" si="10"/>
        <v>0</v>
      </c>
      <c r="J49" s="72">
        <f t="shared" si="11"/>
        <v>0.45608239409249901</v>
      </c>
      <c r="K49" s="72">
        <f t="shared" si="12"/>
        <v>0.39040031092110378</v>
      </c>
      <c r="L49" s="77">
        <f t="shared" si="13"/>
        <v>6.5682083171395234E-2</v>
      </c>
    </row>
    <row r="50" spans="1:12" x14ac:dyDescent="0.4">
      <c r="A50" s="202" t="s">
        <v>94</v>
      </c>
      <c r="B50" s="155">
        <v>7583</v>
      </c>
      <c r="C50" s="154">
        <v>8074</v>
      </c>
      <c r="D50" s="70">
        <f t="shared" si="7"/>
        <v>0.93918751548179336</v>
      </c>
      <c r="E50" s="59">
        <f t="shared" si="8"/>
        <v>-491</v>
      </c>
      <c r="F50" s="155">
        <v>10551</v>
      </c>
      <c r="G50" s="154">
        <v>12832</v>
      </c>
      <c r="H50" s="72">
        <f t="shared" si="9"/>
        <v>0.82224127182044893</v>
      </c>
      <c r="I50" s="59">
        <f t="shared" si="10"/>
        <v>-2281</v>
      </c>
      <c r="J50" s="72">
        <f t="shared" si="11"/>
        <v>0.7186996493223391</v>
      </c>
      <c r="K50" s="72">
        <f t="shared" si="12"/>
        <v>0.62920822942643395</v>
      </c>
      <c r="L50" s="77">
        <f t="shared" si="13"/>
        <v>8.9491419895905144E-2</v>
      </c>
    </row>
    <row r="51" spans="1:12" x14ac:dyDescent="0.4">
      <c r="A51" s="202" t="s">
        <v>75</v>
      </c>
      <c r="B51" s="155">
        <v>7871</v>
      </c>
      <c r="C51" s="154">
        <v>7133</v>
      </c>
      <c r="D51" s="70">
        <f t="shared" si="7"/>
        <v>1.1034627786345157</v>
      </c>
      <c r="E51" s="59">
        <f t="shared" si="8"/>
        <v>738</v>
      </c>
      <c r="F51" s="155">
        <v>12028</v>
      </c>
      <c r="G51" s="154">
        <v>11709</v>
      </c>
      <c r="H51" s="72">
        <f t="shared" si="9"/>
        <v>1.0272440003416177</v>
      </c>
      <c r="I51" s="59">
        <f t="shared" si="10"/>
        <v>319</v>
      </c>
      <c r="J51" s="72">
        <f t="shared" si="11"/>
        <v>0.65438975723312276</v>
      </c>
      <c r="K51" s="72">
        <f t="shared" si="12"/>
        <v>0.60918951234093432</v>
      </c>
      <c r="L51" s="77">
        <f t="shared" si="13"/>
        <v>4.5200244892188435E-2</v>
      </c>
    </row>
    <row r="52" spans="1:12" x14ac:dyDescent="0.4">
      <c r="A52" s="202" t="s">
        <v>77</v>
      </c>
      <c r="B52" s="155">
        <v>1973</v>
      </c>
      <c r="C52" s="154">
        <v>2124</v>
      </c>
      <c r="D52" s="70">
        <f t="shared" si="7"/>
        <v>0.92890772128060262</v>
      </c>
      <c r="E52" s="59">
        <f t="shared" si="8"/>
        <v>-151</v>
      </c>
      <c r="F52" s="155">
        <v>3906</v>
      </c>
      <c r="G52" s="154">
        <v>3906</v>
      </c>
      <c r="H52" s="72">
        <f t="shared" si="9"/>
        <v>1</v>
      </c>
      <c r="I52" s="59">
        <f t="shared" si="10"/>
        <v>0</v>
      </c>
      <c r="J52" s="72">
        <f t="shared" si="11"/>
        <v>0.50512032770097282</v>
      </c>
      <c r="K52" s="72">
        <f t="shared" si="12"/>
        <v>0.54377880184331795</v>
      </c>
      <c r="L52" s="77">
        <f t="shared" si="13"/>
        <v>-3.8658474142345134E-2</v>
      </c>
    </row>
    <row r="53" spans="1:12" x14ac:dyDescent="0.4">
      <c r="A53" s="202" t="s">
        <v>76</v>
      </c>
      <c r="B53" s="155">
        <v>2580</v>
      </c>
      <c r="C53" s="154">
        <v>2563</v>
      </c>
      <c r="D53" s="70">
        <f t="shared" si="7"/>
        <v>1.0066328521264143</v>
      </c>
      <c r="E53" s="59">
        <f t="shared" si="8"/>
        <v>17</v>
      </c>
      <c r="F53" s="155">
        <v>5146</v>
      </c>
      <c r="G53" s="154">
        <v>3906</v>
      </c>
      <c r="H53" s="72">
        <f t="shared" si="9"/>
        <v>1.3174603174603174</v>
      </c>
      <c r="I53" s="59">
        <f t="shared" si="10"/>
        <v>1240</v>
      </c>
      <c r="J53" s="72">
        <f t="shared" si="11"/>
        <v>0.50136027982899334</v>
      </c>
      <c r="K53" s="72">
        <f t="shared" si="12"/>
        <v>0.65616999487967231</v>
      </c>
      <c r="L53" s="77">
        <f t="shared" si="13"/>
        <v>-0.15480971505067898</v>
      </c>
    </row>
    <row r="54" spans="1:12" x14ac:dyDescent="0.4">
      <c r="A54" s="202" t="s">
        <v>146</v>
      </c>
      <c r="B54" s="155">
        <v>0</v>
      </c>
      <c r="C54" s="154">
        <v>1584</v>
      </c>
      <c r="D54" s="70">
        <f t="shared" si="7"/>
        <v>0</v>
      </c>
      <c r="E54" s="59">
        <f t="shared" si="8"/>
        <v>-1584</v>
      </c>
      <c r="F54" s="155">
        <v>0</v>
      </c>
      <c r="G54" s="154">
        <v>3906</v>
      </c>
      <c r="H54" s="72">
        <f t="shared" si="9"/>
        <v>0</v>
      </c>
      <c r="I54" s="59">
        <f t="shared" si="10"/>
        <v>-3906</v>
      </c>
      <c r="J54" s="72" t="e">
        <f t="shared" si="11"/>
        <v>#DIV/0!</v>
      </c>
      <c r="K54" s="72">
        <f t="shared" si="12"/>
        <v>0.40552995391705071</v>
      </c>
      <c r="L54" s="77" t="e">
        <f t="shared" si="13"/>
        <v>#DIV/0!</v>
      </c>
    </row>
    <row r="55" spans="1:12" x14ac:dyDescent="0.4">
      <c r="A55" s="202" t="s">
        <v>145</v>
      </c>
      <c r="B55" s="155">
        <v>0</v>
      </c>
      <c r="C55" s="154">
        <v>3142</v>
      </c>
      <c r="D55" s="70">
        <f t="shared" si="7"/>
        <v>0</v>
      </c>
      <c r="E55" s="59">
        <f t="shared" si="8"/>
        <v>-3142</v>
      </c>
      <c r="F55" s="155">
        <v>0</v>
      </c>
      <c r="G55" s="154">
        <v>3780</v>
      </c>
      <c r="H55" s="72">
        <f t="shared" si="9"/>
        <v>0</v>
      </c>
      <c r="I55" s="59">
        <f t="shared" si="10"/>
        <v>-3780</v>
      </c>
      <c r="J55" s="72" t="e">
        <f t="shared" si="11"/>
        <v>#DIV/0!</v>
      </c>
      <c r="K55" s="72">
        <f t="shared" si="12"/>
        <v>0.83121693121693119</v>
      </c>
      <c r="L55" s="77" t="e">
        <f t="shared" si="13"/>
        <v>#DIV/0!</v>
      </c>
    </row>
    <row r="56" spans="1:12" x14ac:dyDescent="0.4">
      <c r="A56" s="202" t="s">
        <v>144</v>
      </c>
      <c r="B56" s="155">
        <v>0</v>
      </c>
      <c r="C56" s="154">
        <v>2659</v>
      </c>
      <c r="D56" s="70">
        <f t="shared" si="7"/>
        <v>0</v>
      </c>
      <c r="E56" s="59">
        <f t="shared" si="8"/>
        <v>-2659</v>
      </c>
      <c r="F56" s="155">
        <v>0</v>
      </c>
      <c r="G56" s="154">
        <v>4109</v>
      </c>
      <c r="H56" s="72">
        <f t="shared" si="9"/>
        <v>0</v>
      </c>
      <c r="I56" s="59">
        <f t="shared" si="10"/>
        <v>-4109</v>
      </c>
      <c r="J56" s="72" t="e">
        <f t="shared" si="11"/>
        <v>#DIV/0!</v>
      </c>
      <c r="K56" s="72">
        <f t="shared" si="12"/>
        <v>0.64711608663908493</v>
      </c>
      <c r="L56" s="77" t="e">
        <f t="shared" si="13"/>
        <v>#DIV/0!</v>
      </c>
    </row>
    <row r="57" spans="1:12" x14ac:dyDescent="0.4">
      <c r="A57" s="202" t="s">
        <v>143</v>
      </c>
      <c r="B57" s="157">
        <v>0</v>
      </c>
      <c r="C57" s="154">
        <v>2850</v>
      </c>
      <c r="D57" s="70">
        <f t="shared" si="7"/>
        <v>0</v>
      </c>
      <c r="E57" s="59">
        <f t="shared" si="8"/>
        <v>-2850</v>
      </c>
      <c r="F57" s="157">
        <v>0</v>
      </c>
      <c r="G57" s="154">
        <v>3906</v>
      </c>
      <c r="H57" s="72">
        <f t="shared" si="9"/>
        <v>0</v>
      </c>
      <c r="I57" s="59">
        <f t="shared" si="10"/>
        <v>-3906</v>
      </c>
      <c r="J57" s="72" t="e">
        <f t="shared" si="11"/>
        <v>#DIV/0!</v>
      </c>
      <c r="K57" s="72">
        <f t="shared" si="12"/>
        <v>0.72964669738863286</v>
      </c>
      <c r="L57" s="77" t="e">
        <f t="shared" si="13"/>
        <v>#DIV/0!</v>
      </c>
    </row>
    <row r="58" spans="1:12" x14ac:dyDescent="0.4">
      <c r="A58" s="201" t="s">
        <v>142</v>
      </c>
      <c r="B58" s="152">
        <v>0</v>
      </c>
      <c r="C58" s="179">
        <v>2840</v>
      </c>
      <c r="D58" s="151">
        <f t="shared" si="7"/>
        <v>0</v>
      </c>
      <c r="E58" s="56">
        <f t="shared" si="8"/>
        <v>-2840</v>
      </c>
      <c r="F58" s="152">
        <v>0</v>
      </c>
      <c r="G58" s="179">
        <v>3906</v>
      </c>
      <c r="H58" s="83">
        <f t="shared" si="9"/>
        <v>0</v>
      </c>
      <c r="I58" s="56">
        <f t="shared" si="10"/>
        <v>-3906</v>
      </c>
      <c r="J58" s="83" t="e">
        <f t="shared" si="11"/>
        <v>#DIV/0!</v>
      </c>
      <c r="K58" s="83">
        <f t="shared" si="12"/>
        <v>0.72708653353814645</v>
      </c>
      <c r="L58" s="82" t="e">
        <f t="shared" si="13"/>
        <v>#DIV/0!</v>
      </c>
    </row>
    <row r="59" spans="1:12" x14ac:dyDescent="0.4">
      <c r="A59" s="200" t="s">
        <v>93</v>
      </c>
      <c r="B59" s="100">
        <f>B60</f>
        <v>12266</v>
      </c>
      <c r="C59" s="100">
        <f>C60</f>
        <v>0</v>
      </c>
      <c r="D59" s="64" t="e">
        <f t="shared" si="7"/>
        <v>#DIV/0!</v>
      </c>
      <c r="E59" s="65">
        <f t="shared" si="8"/>
        <v>12266</v>
      </c>
      <c r="F59" s="100">
        <f>F60</f>
        <v>18979</v>
      </c>
      <c r="G59" s="100">
        <f>G60</f>
        <v>0</v>
      </c>
      <c r="H59" s="64" t="e">
        <f t="shared" si="9"/>
        <v>#DIV/0!</v>
      </c>
      <c r="I59" s="65">
        <f t="shared" si="10"/>
        <v>18979</v>
      </c>
      <c r="J59" s="64">
        <f t="shared" si="11"/>
        <v>0.646293271510617</v>
      </c>
      <c r="K59" s="64" t="e">
        <f t="shared" si="12"/>
        <v>#DIV/0!</v>
      </c>
      <c r="L59" s="78" t="e">
        <f t="shared" si="13"/>
        <v>#DIV/0!</v>
      </c>
    </row>
    <row r="60" spans="1:12" x14ac:dyDescent="0.4">
      <c r="A60" s="199" t="s">
        <v>141</v>
      </c>
      <c r="B60" s="198">
        <v>12266</v>
      </c>
      <c r="C60" s="197">
        <v>0</v>
      </c>
      <c r="D60" s="76" t="e">
        <f t="shared" si="7"/>
        <v>#DIV/0!</v>
      </c>
      <c r="E60" s="62">
        <f t="shared" si="8"/>
        <v>12266</v>
      </c>
      <c r="F60" s="198">
        <v>18979</v>
      </c>
      <c r="G60" s="197">
        <v>0</v>
      </c>
      <c r="H60" s="76" t="e">
        <f t="shared" si="9"/>
        <v>#DIV/0!</v>
      </c>
      <c r="I60" s="62">
        <f t="shared" si="10"/>
        <v>18979</v>
      </c>
      <c r="J60" s="196">
        <f t="shared" si="11"/>
        <v>0.646293271510617</v>
      </c>
      <c r="K60" s="196" t="e">
        <f t="shared" si="12"/>
        <v>#DIV/0!</v>
      </c>
      <c r="L60" s="195" t="e">
        <f t="shared" si="13"/>
        <v>#DIV/0!</v>
      </c>
    </row>
    <row r="61" spans="1:12" x14ac:dyDescent="0.4">
      <c r="C61" s="19"/>
      <c r="E61" s="50"/>
      <c r="G61" s="19"/>
      <c r="I61" s="50"/>
      <c r="K61" s="19"/>
    </row>
    <row r="62" spans="1:12" x14ac:dyDescent="0.4">
      <c r="C62" s="19"/>
      <c r="E62" s="50"/>
      <c r="G62" s="19"/>
      <c r="I62" s="50"/>
      <c r="K62" s="19"/>
    </row>
    <row r="63" spans="1:12" x14ac:dyDescent="0.4">
      <c r="C63" s="19"/>
      <c r="E63" s="50"/>
      <c r="G63" s="19"/>
      <c r="I63" s="50"/>
      <c r="K63" s="19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9'!A1" display="'h19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2007年5月月間航空旅客輸送実績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4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9" bestFit="1" customWidth="1"/>
    <col min="2" max="3" width="11.25" style="50" customWidth="1"/>
    <col min="4" max="5" width="11.25" style="19" customWidth="1"/>
    <col min="6" max="7" width="11.25" style="50" customWidth="1"/>
    <col min="8" max="9" width="11.25" style="19" customWidth="1"/>
    <col min="10" max="11" width="11.25" style="50" customWidth="1"/>
    <col min="12" max="12" width="11.25" style="19" customWidth="1"/>
    <col min="13" max="13" width="9" style="19" customWidth="1"/>
    <col min="14" max="14" width="6.5" style="19" bestFit="1" customWidth="1"/>
    <col min="15" max="16384" width="15.75" style="19"/>
  </cols>
  <sheetData>
    <row r="1" spans="1:46" s="1" customFormat="1" ht="17.25" customHeight="1" x14ac:dyDescent="0.4">
      <c r="A1" s="266" t="str">
        <f>'h19'!A1</f>
        <v>平成19年度</v>
      </c>
      <c r="B1" s="267"/>
      <c r="C1" s="267"/>
      <c r="D1" s="267"/>
      <c r="E1" s="268" t="str">
        <f ca="1">RIGHT(CELL("filename",$A$1),LEN(CELL("filename",$A$1))-FIND("]",CELL("filename",$A$1)))</f>
        <v>５月(上旬)</v>
      </c>
      <c r="F1" s="269" t="s">
        <v>70</v>
      </c>
      <c r="G1" s="270"/>
      <c r="H1" s="270"/>
      <c r="I1" s="271"/>
      <c r="J1" s="270"/>
      <c r="K1" s="270"/>
      <c r="L1" s="271"/>
      <c r="M1" s="258"/>
      <c r="N1" s="258"/>
      <c r="O1" s="258"/>
      <c r="P1" s="258"/>
      <c r="Q1" s="258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</row>
    <row r="2" spans="1:46" x14ac:dyDescent="0.4">
      <c r="A2" s="240"/>
      <c r="B2" s="260" t="s">
        <v>89</v>
      </c>
      <c r="C2" s="261"/>
      <c r="D2" s="261"/>
      <c r="E2" s="262"/>
      <c r="F2" s="260" t="s">
        <v>175</v>
      </c>
      <c r="G2" s="261"/>
      <c r="H2" s="261"/>
      <c r="I2" s="262"/>
      <c r="J2" s="260" t="s">
        <v>174</v>
      </c>
      <c r="K2" s="261"/>
      <c r="L2" s="262"/>
    </row>
    <row r="3" spans="1:46" x14ac:dyDescent="0.4">
      <c r="A3" s="232"/>
      <c r="B3" s="235"/>
      <c r="C3" s="236"/>
      <c r="D3" s="236"/>
      <c r="E3" s="237"/>
      <c r="F3" s="235"/>
      <c r="G3" s="236"/>
      <c r="H3" s="236"/>
      <c r="I3" s="237"/>
      <c r="J3" s="235"/>
      <c r="K3" s="236"/>
      <c r="L3" s="237"/>
    </row>
    <row r="4" spans="1:46" x14ac:dyDescent="0.4">
      <c r="A4" s="232"/>
      <c r="B4" s="241" t="s">
        <v>102</v>
      </c>
      <c r="C4" s="233" t="s">
        <v>187</v>
      </c>
      <c r="D4" s="232" t="s">
        <v>88</v>
      </c>
      <c r="E4" s="232"/>
      <c r="F4" s="238" t="str">
        <f>+B4</f>
        <v>(07'5/1～10)</v>
      </c>
      <c r="G4" s="238" t="str">
        <f>+C4</f>
        <v>(06'5/1～10)</v>
      </c>
      <c r="H4" s="232" t="s">
        <v>88</v>
      </c>
      <c r="I4" s="232"/>
      <c r="J4" s="238" t="str">
        <f>+B4</f>
        <v>(07'5/1～10)</v>
      </c>
      <c r="K4" s="238" t="str">
        <f>+C4</f>
        <v>(06'5/1～10)</v>
      </c>
      <c r="L4" s="239" t="s">
        <v>86</v>
      </c>
    </row>
    <row r="5" spans="1:46" s="53" customFormat="1" x14ac:dyDescent="0.4">
      <c r="A5" s="232"/>
      <c r="B5" s="241"/>
      <c r="C5" s="234"/>
      <c r="D5" s="108" t="s">
        <v>87</v>
      </c>
      <c r="E5" s="108" t="s">
        <v>86</v>
      </c>
      <c r="F5" s="238"/>
      <c r="G5" s="238"/>
      <c r="H5" s="108" t="s">
        <v>87</v>
      </c>
      <c r="I5" s="108" t="s">
        <v>86</v>
      </c>
      <c r="J5" s="238"/>
      <c r="K5" s="238"/>
      <c r="L5" s="240"/>
    </row>
    <row r="6" spans="1:46" s="46" customFormat="1" x14ac:dyDescent="0.4">
      <c r="A6" s="200" t="s">
        <v>97</v>
      </c>
      <c r="B6" s="100">
        <f>+B7+B37+B59</f>
        <v>147363</v>
      </c>
      <c r="C6" s="100">
        <f>+C7+C37+C59</f>
        <v>154158</v>
      </c>
      <c r="D6" s="64">
        <f t="shared" ref="D6:D37" si="0">+B6/C6</f>
        <v>0.95592184641731215</v>
      </c>
      <c r="E6" s="65">
        <f t="shared" ref="E6:E37" si="1">+B6-C6</f>
        <v>-6795</v>
      </c>
      <c r="F6" s="100">
        <f>+F7+F37+F59</f>
        <v>245093</v>
      </c>
      <c r="G6" s="100">
        <f>+G7+G37+G59</f>
        <v>239857</v>
      </c>
      <c r="H6" s="64">
        <f t="shared" ref="H6:H17" si="2">+F6/G6</f>
        <v>1.0218296735138019</v>
      </c>
      <c r="I6" s="65">
        <f t="shared" ref="I6:I20" si="3">+F6-G6</f>
        <v>5236</v>
      </c>
      <c r="J6" s="64">
        <f t="shared" ref="J6:J37" si="4">+B6/F6</f>
        <v>0.60125340176994035</v>
      </c>
      <c r="K6" s="64">
        <f t="shared" ref="K6:K37" si="5">+C6/G6</f>
        <v>0.64270794681831256</v>
      </c>
      <c r="L6" s="78">
        <f t="shared" ref="L6:L37" si="6">+J6-K6</f>
        <v>-4.1454545048372204E-2</v>
      </c>
    </row>
    <row r="7" spans="1:46" s="46" customFormat="1" x14ac:dyDescent="0.4">
      <c r="A7" s="200" t="s">
        <v>85</v>
      </c>
      <c r="B7" s="100">
        <f>B8+B18+B34</f>
        <v>73221</v>
      </c>
      <c r="C7" s="100">
        <f>C8+C18+C34</f>
        <v>78615</v>
      </c>
      <c r="D7" s="64">
        <f t="shared" si="0"/>
        <v>0.93138713985880561</v>
      </c>
      <c r="E7" s="65">
        <f t="shared" si="1"/>
        <v>-5394</v>
      </c>
      <c r="F7" s="100">
        <f>F8+F18+F34</f>
        <v>117007</v>
      </c>
      <c r="G7" s="100">
        <f>G8+G18+G34</f>
        <v>120834</v>
      </c>
      <c r="H7" s="64">
        <f t="shared" si="2"/>
        <v>0.96832845060165185</v>
      </c>
      <c r="I7" s="65">
        <f t="shared" si="3"/>
        <v>-3827</v>
      </c>
      <c r="J7" s="64">
        <f t="shared" si="4"/>
        <v>0.62578307280760981</v>
      </c>
      <c r="K7" s="64">
        <f t="shared" si="5"/>
        <v>0.65060330701623714</v>
      </c>
      <c r="L7" s="78">
        <f t="shared" si="6"/>
        <v>-2.4820234208627334E-2</v>
      </c>
    </row>
    <row r="8" spans="1:46" x14ac:dyDescent="0.4">
      <c r="A8" s="108" t="s">
        <v>92</v>
      </c>
      <c r="B8" s="106">
        <f>SUM(B9:B17)</f>
        <v>58786</v>
      </c>
      <c r="C8" s="106">
        <f>SUM(C9:C17)</f>
        <v>63116</v>
      </c>
      <c r="D8" s="76">
        <f t="shared" si="0"/>
        <v>0.93139615945243681</v>
      </c>
      <c r="E8" s="62">
        <f t="shared" si="1"/>
        <v>-4330</v>
      </c>
      <c r="F8" s="106">
        <f>SUM(F9:F17)</f>
        <v>96539</v>
      </c>
      <c r="G8" s="106">
        <f>SUM(G9:G17)</f>
        <v>99550</v>
      </c>
      <c r="H8" s="76">
        <f t="shared" si="2"/>
        <v>0.96975389251632349</v>
      </c>
      <c r="I8" s="62">
        <f t="shared" si="3"/>
        <v>-3011</v>
      </c>
      <c r="J8" s="76">
        <f t="shared" si="4"/>
        <v>0.60893524896673878</v>
      </c>
      <c r="K8" s="76">
        <f t="shared" si="5"/>
        <v>0.63401305876444003</v>
      </c>
      <c r="L8" s="75">
        <f t="shared" si="6"/>
        <v>-2.5077809797701245E-2</v>
      </c>
    </row>
    <row r="9" spans="1:46" x14ac:dyDescent="0.4">
      <c r="A9" s="204" t="s">
        <v>83</v>
      </c>
      <c r="B9" s="163">
        <v>30868</v>
      </c>
      <c r="C9" s="163">
        <v>34074</v>
      </c>
      <c r="D9" s="70">
        <f t="shared" si="0"/>
        <v>0.90591066502318485</v>
      </c>
      <c r="E9" s="71">
        <f t="shared" si="1"/>
        <v>-3206</v>
      </c>
      <c r="F9" s="158">
        <v>51471</v>
      </c>
      <c r="G9" s="163">
        <v>54392</v>
      </c>
      <c r="H9" s="70">
        <f t="shared" si="2"/>
        <v>0.94629724959552874</v>
      </c>
      <c r="I9" s="71">
        <f t="shared" si="3"/>
        <v>-2921</v>
      </c>
      <c r="J9" s="70">
        <f t="shared" si="4"/>
        <v>0.59971634512638183</v>
      </c>
      <c r="K9" s="70">
        <f t="shared" si="5"/>
        <v>0.62645241947345198</v>
      </c>
      <c r="L9" s="69">
        <f t="shared" si="6"/>
        <v>-2.6736074347070149E-2</v>
      </c>
    </row>
    <row r="10" spans="1:46" x14ac:dyDescent="0.4">
      <c r="A10" s="202" t="s">
        <v>84</v>
      </c>
      <c r="B10" s="155">
        <v>4077</v>
      </c>
      <c r="C10" s="155">
        <v>3629</v>
      </c>
      <c r="D10" s="72">
        <f t="shared" si="0"/>
        <v>1.1234499862220997</v>
      </c>
      <c r="E10" s="59">
        <f t="shared" si="1"/>
        <v>448</v>
      </c>
      <c r="F10" s="154">
        <v>5000</v>
      </c>
      <c r="G10" s="155">
        <v>4112</v>
      </c>
      <c r="H10" s="72">
        <f t="shared" si="2"/>
        <v>1.215953307392996</v>
      </c>
      <c r="I10" s="59">
        <f t="shared" si="3"/>
        <v>888</v>
      </c>
      <c r="J10" s="72">
        <f t="shared" si="4"/>
        <v>0.81540000000000001</v>
      </c>
      <c r="K10" s="72">
        <f t="shared" si="5"/>
        <v>0.88253891050583655</v>
      </c>
      <c r="L10" s="77">
        <f t="shared" si="6"/>
        <v>-6.7138910505836535E-2</v>
      </c>
    </row>
    <row r="11" spans="1:46" x14ac:dyDescent="0.4">
      <c r="A11" s="202" t="s">
        <v>172</v>
      </c>
      <c r="B11" s="155">
        <v>6005</v>
      </c>
      <c r="C11" s="155">
        <v>3911</v>
      </c>
      <c r="D11" s="72">
        <f t="shared" si="0"/>
        <v>1.535412937867553</v>
      </c>
      <c r="E11" s="59">
        <f t="shared" si="1"/>
        <v>2094</v>
      </c>
      <c r="F11" s="154">
        <v>12050</v>
      </c>
      <c r="G11" s="155">
        <v>5481</v>
      </c>
      <c r="H11" s="72">
        <f t="shared" si="2"/>
        <v>2.1985039226418537</v>
      </c>
      <c r="I11" s="59">
        <f t="shared" si="3"/>
        <v>6569</v>
      </c>
      <c r="J11" s="72">
        <f t="shared" si="4"/>
        <v>0.49834024896265561</v>
      </c>
      <c r="K11" s="72">
        <f t="shared" si="5"/>
        <v>0.71355592045247218</v>
      </c>
      <c r="L11" s="77">
        <f t="shared" si="6"/>
        <v>-0.21521567148981657</v>
      </c>
    </row>
    <row r="12" spans="1:46" x14ac:dyDescent="0.4">
      <c r="A12" s="202" t="s">
        <v>81</v>
      </c>
      <c r="B12" s="155">
        <v>5633</v>
      </c>
      <c r="C12" s="155">
        <v>6052</v>
      </c>
      <c r="D12" s="72">
        <f t="shared" si="0"/>
        <v>0.93076668869795109</v>
      </c>
      <c r="E12" s="59">
        <f t="shared" si="1"/>
        <v>-419</v>
      </c>
      <c r="F12" s="154">
        <v>7511</v>
      </c>
      <c r="G12" s="155">
        <v>9310</v>
      </c>
      <c r="H12" s="72">
        <f t="shared" si="2"/>
        <v>0.80676691729323313</v>
      </c>
      <c r="I12" s="59">
        <f t="shared" si="3"/>
        <v>-1799</v>
      </c>
      <c r="J12" s="72">
        <f t="shared" si="4"/>
        <v>0.74996671548395688</v>
      </c>
      <c r="K12" s="72">
        <f t="shared" si="5"/>
        <v>0.65005370569280341</v>
      </c>
      <c r="L12" s="77">
        <f t="shared" si="6"/>
        <v>9.9913009791153473E-2</v>
      </c>
    </row>
    <row r="13" spans="1:46" x14ac:dyDescent="0.4">
      <c r="A13" s="202" t="s">
        <v>82</v>
      </c>
      <c r="B13" s="155">
        <v>5891</v>
      </c>
      <c r="C13" s="155">
        <v>6945</v>
      </c>
      <c r="D13" s="72">
        <f t="shared" si="0"/>
        <v>0.84823614110871126</v>
      </c>
      <c r="E13" s="59">
        <f t="shared" si="1"/>
        <v>-1054</v>
      </c>
      <c r="F13" s="154">
        <v>10920</v>
      </c>
      <c r="G13" s="155">
        <v>11703</v>
      </c>
      <c r="H13" s="72">
        <f t="shared" si="2"/>
        <v>0.93309407844142522</v>
      </c>
      <c r="I13" s="59">
        <f t="shared" si="3"/>
        <v>-783</v>
      </c>
      <c r="J13" s="72">
        <f t="shared" si="4"/>
        <v>0.53946886446886444</v>
      </c>
      <c r="K13" s="72">
        <f t="shared" si="5"/>
        <v>0.59343758010766468</v>
      </c>
      <c r="L13" s="77">
        <f t="shared" si="6"/>
        <v>-5.3968715638800235E-2</v>
      </c>
    </row>
    <row r="14" spans="1:46" x14ac:dyDescent="0.4">
      <c r="A14" s="202" t="s">
        <v>171</v>
      </c>
      <c r="B14" s="155">
        <v>2753</v>
      </c>
      <c r="C14" s="155">
        <v>2592</v>
      </c>
      <c r="D14" s="72">
        <f t="shared" si="0"/>
        <v>1.0621141975308641</v>
      </c>
      <c r="E14" s="59">
        <f t="shared" si="1"/>
        <v>161</v>
      </c>
      <c r="F14" s="154">
        <v>5000</v>
      </c>
      <c r="G14" s="155">
        <v>4030</v>
      </c>
      <c r="H14" s="72">
        <f t="shared" si="2"/>
        <v>1.2406947890818858</v>
      </c>
      <c r="I14" s="59">
        <f t="shared" si="3"/>
        <v>970</v>
      </c>
      <c r="J14" s="72">
        <f t="shared" si="4"/>
        <v>0.55059999999999998</v>
      </c>
      <c r="K14" s="72">
        <f t="shared" si="5"/>
        <v>0.64317617866004961</v>
      </c>
      <c r="L14" s="77">
        <f t="shared" si="6"/>
        <v>-9.2576178660049635E-2</v>
      </c>
    </row>
    <row r="15" spans="1:46" x14ac:dyDescent="0.4">
      <c r="A15" s="205" t="s">
        <v>170</v>
      </c>
      <c r="B15" s="155">
        <v>0</v>
      </c>
      <c r="C15" s="155">
        <v>0</v>
      </c>
      <c r="D15" s="72" t="e">
        <f t="shared" si="0"/>
        <v>#DIV/0!</v>
      </c>
      <c r="E15" s="73">
        <f t="shared" si="1"/>
        <v>0</v>
      </c>
      <c r="F15" s="154">
        <v>0</v>
      </c>
      <c r="G15" s="177">
        <v>0</v>
      </c>
      <c r="H15" s="70" t="e">
        <f t="shared" si="2"/>
        <v>#DIV/0!</v>
      </c>
      <c r="I15" s="71">
        <f t="shared" si="3"/>
        <v>0</v>
      </c>
      <c r="J15" s="74" t="e">
        <f t="shared" si="4"/>
        <v>#DIV/0!</v>
      </c>
      <c r="K15" s="72" t="e">
        <f t="shared" si="5"/>
        <v>#DIV/0!</v>
      </c>
      <c r="L15" s="77" t="e">
        <f t="shared" si="6"/>
        <v>#DIV/0!</v>
      </c>
    </row>
    <row r="16" spans="1:46" x14ac:dyDescent="0.4">
      <c r="A16" s="33" t="s">
        <v>149</v>
      </c>
      <c r="B16" s="164">
        <v>3559</v>
      </c>
      <c r="C16" s="164">
        <v>4818</v>
      </c>
      <c r="D16" s="74">
        <f t="shared" si="0"/>
        <v>0.73868825238688252</v>
      </c>
      <c r="E16" s="59">
        <f t="shared" si="1"/>
        <v>-1259</v>
      </c>
      <c r="F16" s="164">
        <v>4587</v>
      </c>
      <c r="G16" s="156">
        <v>7912</v>
      </c>
      <c r="H16" s="70">
        <f t="shared" si="2"/>
        <v>0.57975227502527804</v>
      </c>
      <c r="I16" s="71">
        <f t="shared" si="3"/>
        <v>-3325</v>
      </c>
      <c r="J16" s="74">
        <f t="shared" si="4"/>
        <v>0.77588838020492701</v>
      </c>
      <c r="K16" s="72">
        <f t="shared" si="5"/>
        <v>0.60894843276036403</v>
      </c>
      <c r="L16" s="77">
        <f t="shared" si="6"/>
        <v>0.16693994744456297</v>
      </c>
    </row>
    <row r="17" spans="1:12" x14ac:dyDescent="0.4">
      <c r="A17" s="22" t="s">
        <v>177</v>
      </c>
      <c r="B17" s="179">
        <v>0</v>
      </c>
      <c r="C17" s="179">
        <v>1095</v>
      </c>
      <c r="D17" s="83">
        <f t="shared" si="0"/>
        <v>0</v>
      </c>
      <c r="E17" s="73">
        <f t="shared" si="1"/>
        <v>-1095</v>
      </c>
      <c r="F17" s="179">
        <v>0</v>
      </c>
      <c r="G17" s="179">
        <v>2610</v>
      </c>
      <c r="H17" s="70">
        <f t="shared" si="2"/>
        <v>0</v>
      </c>
      <c r="I17" s="71">
        <f t="shared" si="3"/>
        <v>-2610</v>
      </c>
      <c r="J17" s="74" t="e">
        <f t="shared" si="4"/>
        <v>#DIV/0!</v>
      </c>
      <c r="K17" s="72">
        <f t="shared" si="5"/>
        <v>0.41954022988505746</v>
      </c>
      <c r="L17" s="77" t="e">
        <f t="shared" si="6"/>
        <v>#DIV/0!</v>
      </c>
    </row>
    <row r="18" spans="1:12" x14ac:dyDescent="0.4">
      <c r="A18" s="108" t="s">
        <v>91</v>
      </c>
      <c r="B18" s="106">
        <f>SUM(B19:B33)</f>
        <v>13633</v>
      </c>
      <c r="C18" s="106">
        <f>SUM(C19:C33)</f>
        <v>14585</v>
      </c>
      <c r="D18" s="76">
        <f t="shared" si="0"/>
        <v>0.93472745971888926</v>
      </c>
      <c r="E18" s="62">
        <f t="shared" si="1"/>
        <v>-952</v>
      </c>
      <c r="F18" s="106">
        <f>SUM(F19:F33)</f>
        <v>19415</v>
      </c>
      <c r="G18" s="106">
        <f>SUM(G19:G33)</f>
        <v>20114</v>
      </c>
      <c r="H18" s="76">
        <v>0</v>
      </c>
      <c r="I18" s="62">
        <f t="shared" si="3"/>
        <v>-699</v>
      </c>
      <c r="J18" s="76">
        <f t="shared" si="4"/>
        <v>0.70218902910121039</v>
      </c>
      <c r="K18" s="76">
        <f t="shared" si="5"/>
        <v>0.72511683404593819</v>
      </c>
      <c r="L18" s="75">
        <f t="shared" si="6"/>
        <v>-2.2927804944727792E-2</v>
      </c>
    </row>
    <row r="19" spans="1:12" x14ac:dyDescent="0.4">
      <c r="A19" s="204" t="s">
        <v>168</v>
      </c>
      <c r="B19" s="163">
        <v>687</v>
      </c>
      <c r="C19" s="155">
        <v>955</v>
      </c>
      <c r="D19" s="72">
        <f t="shared" si="0"/>
        <v>0.71937172774869107</v>
      </c>
      <c r="E19" s="59">
        <f t="shared" si="1"/>
        <v>-268</v>
      </c>
      <c r="F19" s="163">
        <v>1475</v>
      </c>
      <c r="G19" s="163">
        <v>1650</v>
      </c>
      <c r="H19" s="72">
        <f t="shared" ref="H19:H38" si="7">+F19/G19</f>
        <v>0.89393939393939392</v>
      </c>
      <c r="I19" s="59">
        <f t="shared" si="3"/>
        <v>-175</v>
      </c>
      <c r="J19" s="72">
        <f t="shared" si="4"/>
        <v>0.46576271186440676</v>
      </c>
      <c r="K19" s="72">
        <f t="shared" si="5"/>
        <v>0.57878787878787874</v>
      </c>
      <c r="L19" s="69">
        <f t="shared" si="6"/>
        <v>-0.11302516692347198</v>
      </c>
    </row>
    <row r="20" spans="1:12" x14ac:dyDescent="0.4">
      <c r="A20" s="202" t="s">
        <v>150</v>
      </c>
      <c r="B20" s="155">
        <v>877</v>
      </c>
      <c r="C20" s="209">
        <v>1193</v>
      </c>
      <c r="D20" s="72">
        <f t="shared" si="0"/>
        <v>0.73512154233025984</v>
      </c>
      <c r="E20" s="59">
        <f t="shared" si="1"/>
        <v>-316</v>
      </c>
      <c r="F20" s="155">
        <v>1500</v>
      </c>
      <c r="G20" s="155">
        <v>1650</v>
      </c>
      <c r="H20" s="72">
        <f t="shared" si="7"/>
        <v>0.90909090909090906</v>
      </c>
      <c r="I20" s="59">
        <f t="shared" si="3"/>
        <v>-150</v>
      </c>
      <c r="J20" s="67">
        <f t="shared" si="4"/>
        <v>0.58466666666666667</v>
      </c>
      <c r="K20" s="72">
        <f t="shared" si="5"/>
        <v>0.72303030303030302</v>
      </c>
      <c r="L20" s="77">
        <f t="shared" si="6"/>
        <v>-0.13836363636363636</v>
      </c>
    </row>
    <row r="21" spans="1:12" x14ac:dyDescent="0.4">
      <c r="A21" s="202" t="s">
        <v>167</v>
      </c>
      <c r="B21" s="155">
        <v>780</v>
      </c>
      <c r="C21" s="155">
        <v>964</v>
      </c>
      <c r="D21" s="72">
        <f t="shared" si="0"/>
        <v>0.8091286307053942</v>
      </c>
      <c r="E21" s="59">
        <f t="shared" si="1"/>
        <v>-184</v>
      </c>
      <c r="F21" s="155">
        <v>1450</v>
      </c>
      <c r="G21" s="155">
        <v>1485</v>
      </c>
      <c r="H21" s="67">
        <f t="shared" si="7"/>
        <v>0.97643097643097643</v>
      </c>
      <c r="I21" s="59">
        <v>1350</v>
      </c>
      <c r="J21" s="72">
        <f t="shared" si="4"/>
        <v>0.53793103448275859</v>
      </c>
      <c r="K21" s="72">
        <f t="shared" si="5"/>
        <v>0.64915824915824916</v>
      </c>
      <c r="L21" s="77">
        <f t="shared" si="6"/>
        <v>-0.11122721467549057</v>
      </c>
    </row>
    <row r="22" spans="1:12" x14ac:dyDescent="0.4">
      <c r="A22" s="202" t="s">
        <v>166</v>
      </c>
      <c r="B22" s="155">
        <v>2324</v>
      </c>
      <c r="C22" s="155">
        <v>1962</v>
      </c>
      <c r="D22" s="72">
        <f t="shared" si="0"/>
        <v>1.1845056065239552</v>
      </c>
      <c r="E22" s="59">
        <f t="shared" si="1"/>
        <v>362</v>
      </c>
      <c r="F22" s="155">
        <v>2990</v>
      </c>
      <c r="G22" s="155">
        <v>3000</v>
      </c>
      <c r="H22" s="72">
        <f t="shared" si="7"/>
        <v>0.9966666666666667</v>
      </c>
      <c r="I22" s="59">
        <f t="shared" ref="I22:I58" si="8">+F22-G22</f>
        <v>-10</v>
      </c>
      <c r="J22" s="72">
        <f t="shared" si="4"/>
        <v>0.77725752508361201</v>
      </c>
      <c r="K22" s="72">
        <f t="shared" si="5"/>
        <v>0.65400000000000003</v>
      </c>
      <c r="L22" s="77">
        <f t="shared" si="6"/>
        <v>0.12325752508361199</v>
      </c>
    </row>
    <row r="23" spans="1:12" x14ac:dyDescent="0.4">
      <c r="A23" s="202" t="s">
        <v>165</v>
      </c>
      <c r="B23" s="157">
        <v>1276</v>
      </c>
      <c r="C23" s="157">
        <v>1308</v>
      </c>
      <c r="D23" s="72">
        <f t="shared" si="0"/>
        <v>0.97553516819571862</v>
      </c>
      <c r="E23" s="58">
        <f t="shared" si="1"/>
        <v>-32</v>
      </c>
      <c r="F23" s="157">
        <v>1500</v>
      </c>
      <c r="G23" s="157">
        <v>1500</v>
      </c>
      <c r="H23" s="67">
        <f t="shared" si="7"/>
        <v>1</v>
      </c>
      <c r="I23" s="58">
        <f t="shared" si="8"/>
        <v>0</v>
      </c>
      <c r="J23" s="67">
        <f t="shared" si="4"/>
        <v>0.85066666666666668</v>
      </c>
      <c r="K23" s="72">
        <f t="shared" si="5"/>
        <v>0.872</v>
      </c>
      <c r="L23" s="66">
        <f t="shared" si="6"/>
        <v>-2.1333333333333315E-2</v>
      </c>
    </row>
    <row r="24" spans="1:12" x14ac:dyDescent="0.4">
      <c r="A24" s="203" t="s">
        <v>164</v>
      </c>
      <c r="B24" s="155">
        <v>0</v>
      </c>
      <c r="C24" s="155">
        <v>0</v>
      </c>
      <c r="D24" s="72" t="e">
        <f t="shared" si="0"/>
        <v>#DIV/0!</v>
      </c>
      <c r="E24" s="59">
        <f t="shared" si="1"/>
        <v>0</v>
      </c>
      <c r="F24" s="155">
        <v>0</v>
      </c>
      <c r="G24" s="155">
        <v>0</v>
      </c>
      <c r="H24" s="72" t="e">
        <f t="shared" si="7"/>
        <v>#DIV/0!</v>
      </c>
      <c r="I24" s="59">
        <f t="shared" si="8"/>
        <v>0</v>
      </c>
      <c r="J24" s="72" t="e">
        <f t="shared" si="4"/>
        <v>#DIV/0!</v>
      </c>
      <c r="K24" s="72" t="e">
        <f t="shared" si="5"/>
        <v>#DIV/0!</v>
      </c>
      <c r="L24" s="77" t="e">
        <f t="shared" si="6"/>
        <v>#DIV/0!</v>
      </c>
    </row>
    <row r="25" spans="1:12" x14ac:dyDescent="0.4">
      <c r="A25" s="203" t="s">
        <v>163</v>
      </c>
      <c r="B25" s="155">
        <v>1126</v>
      </c>
      <c r="C25" s="155">
        <v>1043</v>
      </c>
      <c r="D25" s="72">
        <f t="shared" si="0"/>
        <v>1.0795781399808246</v>
      </c>
      <c r="E25" s="59">
        <f t="shared" si="1"/>
        <v>83</v>
      </c>
      <c r="F25" s="155">
        <v>1500</v>
      </c>
      <c r="G25" s="155">
        <v>1500</v>
      </c>
      <c r="H25" s="72">
        <f t="shared" si="7"/>
        <v>1</v>
      </c>
      <c r="I25" s="59">
        <f t="shared" si="8"/>
        <v>0</v>
      </c>
      <c r="J25" s="72">
        <f t="shared" si="4"/>
        <v>0.7506666666666667</v>
      </c>
      <c r="K25" s="72">
        <f t="shared" si="5"/>
        <v>0.69533333333333336</v>
      </c>
      <c r="L25" s="77">
        <f t="shared" si="6"/>
        <v>5.5333333333333345E-2</v>
      </c>
    </row>
    <row r="26" spans="1:12" x14ac:dyDescent="0.4">
      <c r="A26" s="202" t="s">
        <v>162</v>
      </c>
      <c r="B26" s="155">
        <v>0</v>
      </c>
      <c r="C26" s="155">
        <v>1253</v>
      </c>
      <c r="D26" s="72">
        <f t="shared" si="0"/>
        <v>0</v>
      </c>
      <c r="E26" s="59">
        <f t="shared" si="1"/>
        <v>-1253</v>
      </c>
      <c r="F26" s="155">
        <v>0</v>
      </c>
      <c r="G26" s="155">
        <v>1500</v>
      </c>
      <c r="H26" s="72">
        <f t="shared" si="7"/>
        <v>0</v>
      </c>
      <c r="I26" s="59">
        <f t="shared" si="8"/>
        <v>-1500</v>
      </c>
      <c r="J26" s="72" t="e">
        <f t="shared" si="4"/>
        <v>#DIV/0!</v>
      </c>
      <c r="K26" s="72">
        <f t="shared" si="5"/>
        <v>0.83533333333333337</v>
      </c>
      <c r="L26" s="77" t="e">
        <f t="shared" si="6"/>
        <v>#DIV/0!</v>
      </c>
    </row>
    <row r="27" spans="1:12" x14ac:dyDescent="0.4">
      <c r="A27" s="202" t="s">
        <v>161</v>
      </c>
      <c r="B27" s="157">
        <v>644</v>
      </c>
      <c r="C27" s="157">
        <v>745</v>
      </c>
      <c r="D27" s="72">
        <f t="shared" si="0"/>
        <v>0.86442953020134228</v>
      </c>
      <c r="E27" s="58">
        <f t="shared" si="1"/>
        <v>-101</v>
      </c>
      <c r="F27" s="157">
        <v>900</v>
      </c>
      <c r="G27" s="157">
        <v>917</v>
      </c>
      <c r="H27" s="67">
        <f t="shared" si="7"/>
        <v>0.98146128680479827</v>
      </c>
      <c r="I27" s="58">
        <f t="shared" si="8"/>
        <v>-17</v>
      </c>
      <c r="J27" s="67">
        <f t="shared" si="4"/>
        <v>0.7155555555555555</v>
      </c>
      <c r="K27" s="72">
        <f t="shared" si="5"/>
        <v>0.81243184296619408</v>
      </c>
      <c r="L27" s="66">
        <f t="shared" si="6"/>
        <v>-9.6876287410638584E-2</v>
      </c>
    </row>
    <row r="28" spans="1:12" x14ac:dyDescent="0.4">
      <c r="A28" s="203" t="s">
        <v>160</v>
      </c>
      <c r="B28" s="155">
        <v>404</v>
      </c>
      <c r="C28" s="155">
        <v>378</v>
      </c>
      <c r="D28" s="72">
        <f t="shared" si="0"/>
        <v>1.0687830687830688</v>
      </c>
      <c r="E28" s="59">
        <f t="shared" si="1"/>
        <v>26</v>
      </c>
      <c r="F28" s="155">
        <v>600</v>
      </c>
      <c r="G28" s="155">
        <v>600</v>
      </c>
      <c r="H28" s="72">
        <f t="shared" si="7"/>
        <v>1</v>
      </c>
      <c r="I28" s="59">
        <f t="shared" si="8"/>
        <v>0</v>
      </c>
      <c r="J28" s="72">
        <f t="shared" si="4"/>
        <v>0.67333333333333334</v>
      </c>
      <c r="K28" s="72">
        <f t="shared" si="5"/>
        <v>0.63</v>
      </c>
      <c r="L28" s="77">
        <f t="shared" si="6"/>
        <v>4.3333333333333335E-2</v>
      </c>
    </row>
    <row r="29" spans="1:12" x14ac:dyDescent="0.4">
      <c r="A29" s="202" t="s">
        <v>159</v>
      </c>
      <c r="B29" s="155">
        <v>2435</v>
      </c>
      <c r="C29" s="155">
        <v>1514</v>
      </c>
      <c r="D29" s="72">
        <f t="shared" si="0"/>
        <v>1.6083223249669749</v>
      </c>
      <c r="E29" s="59">
        <f t="shared" si="1"/>
        <v>921</v>
      </c>
      <c r="F29" s="155">
        <v>3000</v>
      </c>
      <c r="G29" s="155">
        <v>1812</v>
      </c>
      <c r="H29" s="72">
        <f t="shared" si="7"/>
        <v>1.6556291390728477</v>
      </c>
      <c r="I29" s="59">
        <f t="shared" si="8"/>
        <v>1188</v>
      </c>
      <c r="J29" s="72">
        <f t="shared" si="4"/>
        <v>0.81166666666666665</v>
      </c>
      <c r="K29" s="72">
        <f t="shared" si="5"/>
        <v>0.83554083885209718</v>
      </c>
      <c r="L29" s="77">
        <f t="shared" si="6"/>
        <v>-2.3874172185430531E-2</v>
      </c>
    </row>
    <row r="30" spans="1:12" x14ac:dyDescent="0.4">
      <c r="A30" s="203" t="s">
        <v>158</v>
      </c>
      <c r="B30" s="157">
        <v>1094</v>
      </c>
      <c r="C30" s="157">
        <v>995</v>
      </c>
      <c r="D30" s="72">
        <f t="shared" si="0"/>
        <v>1.0994974874371859</v>
      </c>
      <c r="E30" s="58">
        <f t="shared" si="1"/>
        <v>99</v>
      </c>
      <c r="F30" s="157">
        <v>1500</v>
      </c>
      <c r="G30" s="157">
        <v>1500</v>
      </c>
      <c r="H30" s="67">
        <f t="shared" si="7"/>
        <v>1</v>
      </c>
      <c r="I30" s="58">
        <f t="shared" si="8"/>
        <v>0</v>
      </c>
      <c r="J30" s="67">
        <f t="shared" si="4"/>
        <v>0.72933333333333328</v>
      </c>
      <c r="K30" s="72">
        <f t="shared" si="5"/>
        <v>0.66333333333333333</v>
      </c>
      <c r="L30" s="66">
        <f t="shared" si="6"/>
        <v>6.5999999999999948E-2</v>
      </c>
    </row>
    <row r="31" spans="1:12" x14ac:dyDescent="0.4">
      <c r="A31" s="203" t="s">
        <v>157</v>
      </c>
      <c r="B31" s="157">
        <v>1159</v>
      </c>
      <c r="C31" s="157">
        <v>1322</v>
      </c>
      <c r="D31" s="72">
        <f t="shared" si="0"/>
        <v>0.87670196671709533</v>
      </c>
      <c r="E31" s="58">
        <f t="shared" si="1"/>
        <v>-163</v>
      </c>
      <c r="F31" s="157">
        <v>1500</v>
      </c>
      <c r="G31" s="157">
        <v>1500</v>
      </c>
      <c r="H31" s="67">
        <f t="shared" si="7"/>
        <v>1</v>
      </c>
      <c r="I31" s="58">
        <f t="shared" si="8"/>
        <v>0</v>
      </c>
      <c r="J31" s="67">
        <f t="shared" si="4"/>
        <v>0.77266666666666661</v>
      </c>
      <c r="K31" s="72">
        <f t="shared" si="5"/>
        <v>0.8813333333333333</v>
      </c>
      <c r="L31" s="66">
        <f t="shared" si="6"/>
        <v>-0.10866666666666669</v>
      </c>
    </row>
    <row r="32" spans="1:12" x14ac:dyDescent="0.4">
      <c r="A32" s="202" t="s">
        <v>156</v>
      </c>
      <c r="B32" s="155">
        <v>0</v>
      </c>
      <c r="C32" s="155">
        <v>0</v>
      </c>
      <c r="D32" s="72" t="e">
        <f t="shared" si="0"/>
        <v>#DIV/0!</v>
      </c>
      <c r="E32" s="59">
        <f t="shared" si="1"/>
        <v>0</v>
      </c>
      <c r="F32" s="155">
        <v>0</v>
      </c>
      <c r="G32" s="155">
        <v>0</v>
      </c>
      <c r="H32" s="72" t="e">
        <f t="shared" si="7"/>
        <v>#DIV/0!</v>
      </c>
      <c r="I32" s="59">
        <f t="shared" si="8"/>
        <v>0</v>
      </c>
      <c r="J32" s="72" t="e">
        <f t="shared" si="4"/>
        <v>#DIV/0!</v>
      </c>
      <c r="K32" s="72" t="e">
        <f t="shared" si="5"/>
        <v>#DIV/0!</v>
      </c>
      <c r="L32" s="77" t="e">
        <f t="shared" si="6"/>
        <v>#DIV/0!</v>
      </c>
    </row>
    <row r="33" spans="1:64" x14ac:dyDescent="0.4">
      <c r="A33" s="205" t="s">
        <v>155</v>
      </c>
      <c r="B33" s="177">
        <v>827</v>
      </c>
      <c r="C33" s="177">
        <v>953</v>
      </c>
      <c r="D33" s="72">
        <f t="shared" si="0"/>
        <v>0.86778593913955926</v>
      </c>
      <c r="E33" s="73">
        <f t="shared" si="1"/>
        <v>-126</v>
      </c>
      <c r="F33" s="177">
        <v>1500</v>
      </c>
      <c r="G33" s="177">
        <v>1500</v>
      </c>
      <c r="H33" s="74">
        <f t="shared" si="7"/>
        <v>1</v>
      </c>
      <c r="I33" s="73">
        <f t="shared" si="8"/>
        <v>0</v>
      </c>
      <c r="J33" s="74">
        <f t="shared" si="4"/>
        <v>0.55133333333333334</v>
      </c>
      <c r="K33" s="86">
        <f t="shared" si="5"/>
        <v>0.63533333333333331</v>
      </c>
      <c r="L33" s="143">
        <f t="shared" si="6"/>
        <v>-8.3999999999999964E-2</v>
      </c>
    </row>
    <row r="34" spans="1:64" x14ac:dyDescent="0.4">
      <c r="A34" s="108" t="s">
        <v>90</v>
      </c>
      <c r="B34" s="106">
        <f>SUM(B35:B36)</f>
        <v>802</v>
      </c>
      <c r="C34" s="106">
        <f>SUM(C35:C36)</f>
        <v>914</v>
      </c>
      <c r="D34" s="76">
        <f t="shared" si="0"/>
        <v>0.87746170678336977</v>
      </c>
      <c r="E34" s="62">
        <f t="shared" si="1"/>
        <v>-112</v>
      </c>
      <c r="F34" s="106">
        <f>SUM(F35:F36)</f>
        <v>1053</v>
      </c>
      <c r="G34" s="106">
        <f>SUM(G35:G36)</f>
        <v>1170</v>
      </c>
      <c r="H34" s="76">
        <f t="shared" si="7"/>
        <v>0.9</v>
      </c>
      <c r="I34" s="62">
        <f t="shared" si="8"/>
        <v>-117</v>
      </c>
      <c r="J34" s="76">
        <f t="shared" si="4"/>
        <v>0.76163342830009495</v>
      </c>
      <c r="K34" s="76">
        <f t="shared" si="5"/>
        <v>0.7811965811965812</v>
      </c>
      <c r="L34" s="75">
        <f t="shared" si="6"/>
        <v>-1.9563152896486247E-2</v>
      </c>
    </row>
    <row r="35" spans="1:64" x14ac:dyDescent="0.4">
      <c r="A35" s="204" t="s">
        <v>154</v>
      </c>
      <c r="B35" s="163">
        <v>554</v>
      </c>
      <c r="C35" s="163">
        <v>619</v>
      </c>
      <c r="D35" s="70">
        <f t="shared" si="0"/>
        <v>0.89499192245557346</v>
      </c>
      <c r="E35" s="71">
        <f t="shared" si="1"/>
        <v>-65</v>
      </c>
      <c r="F35" s="163">
        <v>663</v>
      </c>
      <c r="G35" s="163">
        <v>780</v>
      </c>
      <c r="H35" s="70">
        <f t="shared" si="7"/>
        <v>0.85</v>
      </c>
      <c r="I35" s="71">
        <f t="shared" si="8"/>
        <v>-117</v>
      </c>
      <c r="J35" s="70">
        <f t="shared" si="4"/>
        <v>0.83559577677224739</v>
      </c>
      <c r="K35" s="70">
        <f t="shared" si="5"/>
        <v>0.79358974358974355</v>
      </c>
      <c r="L35" s="69">
        <f t="shared" si="6"/>
        <v>4.2006033182503844E-2</v>
      </c>
    </row>
    <row r="36" spans="1:64" x14ac:dyDescent="0.4">
      <c r="A36" s="202" t="s">
        <v>153</v>
      </c>
      <c r="B36" s="155">
        <v>248</v>
      </c>
      <c r="C36" s="155">
        <v>295</v>
      </c>
      <c r="D36" s="72">
        <f t="shared" si="0"/>
        <v>0.84067796610169487</v>
      </c>
      <c r="E36" s="59">
        <f t="shared" si="1"/>
        <v>-47</v>
      </c>
      <c r="F36" s="155">
        <v>390</v>
      </c>
      <c r="G36" s="155">
        <v>390</v>
      </c>
      <c r="H36" s="72">
        <f t="shared" si="7"/>
        <v>1</v>
      </c>
      <c r="I36" s="59">
        <f t="shared" si="8"/>
        <v>0</v>
      </c>
      <c r="J36" s="72">
        <f t="shared" si="4"/>
        <v>0.63589743589743586</v>
      </c>
      <c r="K36" s="72">
        <f t="shared" si="5"/>
        <v>0.75641025641025639</v>
      </c>
      <c r="L36" s="77">
        <f t="shared" si="6"/>
        <v>-0.12051282051282053</v>
      </c>
    </row>
    <row r="37" spans="1:64" s="46" customFormat="1" x14ac:dyDescent="0.4">
      <c r="A37" s="200" t="s">
        <v>96</v>
      </c>
      <c r="B37" s="100">
        <f>SUM(B38:B58)</f>
        <v>74142</v>
      </c>
      <c r="C37" s="100">
        <f>SUM(C38:C58)</f>
        <v>75543</v>
      </c>
      <c r="D37" s="64">
        <f t="shared" si="0"/>
        <v>0.98145427107739958</v>
      </c>
      <c r="E37" s="65">
        <f t="shared" si="1"/>
        <v>-1401</v>
      </c>
      <c r="F37" s="100">
        <f>SUM(F38:F58)</f>
        <v>128086</v>
      </c>
      <c r="G37" s="100">
        <f>SUM(G38:G58)</f>
        <v>119023</v>
      </c>
      <c r="H37" s="64">
        <f t="shared" si="7"/>
        <v>1.0761449467749931</v>
      </c>
      <c r="I37" s="65">
        <f t="shared" si="8"/>
        <v>9063</v>
      </c>
      <c r="J37" s="64">
        <f t="shared" si="4"/>
        <v>0.57884546320440955</v>
      </c>
      <c r="K37" s="64">
        <f t="shared" si="5"/>
        <v>0.63469245439956978</v>
      </c>
      <c r="L37" s="78">
        <f t="shared" si="6"/>
        <v>-5.5846991195160234E-2</v>
      </c>
    </row>
    <row r="38" spans="1:64" x14ac:dyDescent="0.4">
      <c r="A38" s="202" t="s">
        <v>83</v>
      </c>
      <c r="B38" s="161">
        <v>25280</v>
      </c>
      <c r="C38" s="161">
        <v>26504</v>
      </c>
      <c r="D38" s="86">
        <f t="shared" ref="D38:D58" si="9">+B38/C38</f>
        <v>0.95381829157862963</v>
      </c>
      <c r="E38" s="58">
        <f t="shared" ref="E38:E58" si="10">+B38-C38</f>
        <v>-1224</v>
      </c>
      <c r="F38" s="161">
        <v>47040</v>
      </c>
      <c r="G38" s="155">
        <v>43389</v>
      </c>
      <c r="H38" s="67">
        <f t="shared" si="7"/>
        <v>1.0841457512272696</v>
      </c>
      <c r="I38" s="79">
        <f t="shared" si="8"/>
        <v>3651</v>
      </c>
      <c r="J38" s="72">
        <f t="shared" ref="J38:J58" si="11">+B38/F38</f>
        <v>0.5374149659863946</v>
      </c>
      <c r="K38" s="72">
        <f t="shared" ref="K38:K58" si="12">+C38/G38</f>
        <v>0.6108460669755007</v>
      </c>
      <c r="L38" s="206">
        <f t="shared" ref="L38:L58" si="13">+J38-K38</f>
        <v>-7.3431100989106102E-2</v>
      </c>
    </row>
    <row r="39" spans="1:64" x14ac:dyDescent="0.4">
      <c r="A39" s="202" t="s">
        <v>176</v>
      </c>
      <c r="B39" s="163">
        <v>1214</v>
      </c>
      <c r="C39" s="188">
        <v>0</v>
      </c>
      <c r="D39" s="70" t="e">
        <f t="shared" si="9"/>
        <v>#DIV/0!</v>
      </c>
      <c r="E39" s="58">
        <f t="shared" si="10"/>
        <v>1214</v>
      </c>
      <c r="F39" s="188">
        <v>1600</v>
      </c>
      <c r="G39" s="187">
        <v>0</v>
      </c>
      <c r="H39" s="141">
        <v>0</v>
      </c>
      <c r="I39" s="79">
        <f t="shared" si="8"/>
        <v>1600</v>
      </c>
      <c r="J39" s="72">
        <f t="shared" si="11"/>
        <v>0.75875000000000004</v>
      </c>
      <c r="K39" s="72" t="e">
        <f t="shared" si="12"/>
        <v>#DIV/0!</v>
      </c>
      <c r="L39" s="206" t="e">
        <f t="shared" si="13"/>
        <v>#DIV/0!</v>
      </c>
    </row>
    <row r="40" spans="1:64" x14ac:dyDescent="0.4">
      <c r="A40" s="202" t="s">
        <v>151</v>
      </c>
      <c r="B40" s="155">
        <v>3991</v>
      </c>
      <c r="C40" s="187">
        <v>3739</v>
      </c>
      <c r="D40" s="70">
        <f t="shared" si="9"/>
        <v>1.0673976999197647</v>
      </c>
      <c r="E40" s="58">
        <f t="shared" si="10"/>
        <v>252</v>
      </c>
      <c r="F40" s="187">
        <v>5240</v>
      </c>
      <c r="G40" s="187">
        <v>5240</v>
      </c>
      <c r="H40" s="141">
        <f t="shared" ref="H40:H58" si="14">+F40/G40</f>
        <v>1</v>
      </c>
      <c r="I40" s="79">
        <f t="shared" si="8"/>
        <v>0</v>
      </c>
      <c r="J40" s="72">
        <f t="shared" si="11"/>
        <v>0.76164122137404577</v>
      </c>
      <c r="K40" s="72">
        <f t="shared" si="12"/>
        <v>0.7135496183206107</v>
      </c>
      <c r="L40" s="206">
        <f t="shared" si="13"/>
        <v>4.8091603053435072E-2</v>
      </c>
    </row>
    <row r="41" spans="1:64" x14ac:dyDescent="0.4">
      <c r="A41" s="203" t="s">
        <v>150</v>
      </c>
      <c r="B41" s="155">
        <v>8176</v>
      </c>
      <c r="C41" s="187">
        <v>9318</v>
      </c>
      <c r="D41" s="138">
        <f t="shared" si="9"/>
        <v>0.87744151105387425</v>
      </c>
      <c r="E41" s="79">
        <f t="shared" si="10"/>
        <v>-1142</v>
      </c>
      <c r="F41" s="208">
        <v>13700</v>
      </c>
      <c r="G41" s="208">
        <v>13797</v>
      </c>
      <c r="H41" s="141">
        <f t="shared" si="14"/>
        <v>0.992969486120171</v>
      </c>
      <c r="I41" s="85">
        <f t="shared" si="8"/>
        <v>-97</v>
      </c>
      <c r="J41" s="138">
        <f t="shared" si="11"/>
        <v>0.59678832116788316</v>
      </c>
      <c r="K41" s="138">
        <f t="shared" si="12"/>
        <v>0.67536420961078492</v>
      </c>
      <c r="L41" s="207">
        <f t="shared" si="13"/>
        <v>-7.8575888442901753E-2</v>
      </c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</row>
    <row r="42" spans="1:64" s="43" customFormat="1" x14ac:dyDescent="0.4">
      <c r="A42" s="33" t="s">
        <v>149</v>
      </c>
      <c r="B42" s="170">
        <v>4573</v>
      </c>
      <c r="C42" s="171">
        <v>2043</v>
      </c>
      <c r="D42" s="138">
        <f t="shared" si="9"/>
        <v>2.2383749388154675</v>
      </c>
      <c r="E42" s="79">
        <f t="shared" si="10"/>
        <v>2530</v>
      </c>
      <c r="F42" s="169">
        <v>7353</v>
      </c>
      <c r="G42" s="169">
        <v>2790</v>
      </c>
      <c r="H42" s="39">
        <f t="shared" si="14"/>
        <v>2.6354838709677417</v>
      </c>
      <c r="I42" s="42">
        <f t="shared" si="8"/>
        <v>4563</v>
      </c>
      <c r="J42" s="36">
        <f t="shared" si="11"/>
        <v>0.62192302461580307</v>
      </c>
      <c r="K42" s="45">
        <f t="shared" si="12"/>
        <v>0.73225806451612907</v>
      </c>
      <c r="L42" s="44">
        <f t="shared" si="13"/>
        <v>-0.110335039900326</v>
      </c>
    </row>
    <row r="43" spans="1:64" x14ac:dyDescent="0.4">
      <c r="A43" s="202" t="s">
        <v>81</v>
      </c>
      <c r="B43" s="163">
        <v>10662</v>
      </c>
      <c r="C43" s="187">
        <v>10438</v>
      </c>
      <c r="D43" s="140">
        <f t="shared" si="9"/>
        <v>1.0214600498179729</v>
      </c>
      <c r="E43" s="80">
        <f t="shared" si="10"/>
        <v>224</v>
      </c>
      <c r="F43" s="188">
        <v>20275</v>
      </c>
      <c r="G43" s="188">
        <v>16903</v>
      </c>
      <c r="H43" s="138">
        <f t="shared" si="14"/>
        <v>1.199491214577294</v>
      </c>
      <c r="I43" s="79">
        <f t="shared" si="8"/>
        <v>3372</v>
      </c>
      <c r="J43" s="140">
        <f t="shared" si="11"/>
        <v>0.52586929716399511</v>
      </c>
      <c r="K43" s="138">
        <f t="shared" si="12"/>
        <v>0.61752351653552628</v>
      </c>
      <c r="L43" s="206">
        <f t="shared" si="13"/>
        <v>-9.1654219371531176E-2</v>
      </c>
    </row>
    <row r="44" spans="1:64" x14ac:dyDescent="0.4">
      <c r="A44" s="202" t="s">
        <v>82</v>
      </c>
      <c r="B44" s="155">
        <v>6838</v>
      </c>
      <c r="C44" s="187">
        <v>6070</v>
      </c>
      <c r="D44" s="140">
        <f t="shared" si="9"/>
        <v>1.1265238879736408</v>
      </c>
      <c r="E44" s="85">
        <f t="shared" si="10"/>
        <v>768</v>
      </c>
      <c r="F44" s="187">
        <v>11462</v>
      </c>
      <c r="G44" s="187">
        <v>8682</v>
      </c>
      <c r="H44" s="138">
        <f t="shared" si="14"/>
        <v>1.3202027182676803</v>
      </c>
      <c r="I44" s="79">
        <f t="shared" si="8"/>
        <v>2780</v>
      </c>
      <c r="J44" s="138">
        <f t="shared" si="11"/>
        <v>0.59658000348979234</v>
      </c>
      <c r="K44" s="138">
        <f t="shared" si="12"/>
        <v>0.69914766182907162</v>
      </c>
      <c r="L44" s="206">
        <f t="shared" si="13"/>
        <v>-0.10256765833927928</v>
      </c>
    </row>
    <row r="45" spans="1:64" x14ac:dyDescent="0.4">
      <c r="A45" s="202" t="s">
        <v>80</v>
      </c>
      <c r="B45" s="160">
        <v>1679</v>
      </c>
      <c r="C45" s="155">
        <v>1518</v>
      </c>
      <c r="D45" s="140">
        <f t="shared" si="9"/>
        <v>1.106060606060606</v>
      </c>
      <c r="E45" s="79">
        <f t="shared" si="10"/>
        <v>161</v>
      </c>
      <c r="F45" s="187">
        <v>2790</v>
      </c>
      <c r="G45" s="187">
        <v>2790</v>
      </c>
      <c r="H45" s="67">
        <f t="shared" si="14"/>
        <v>1</v>
      </c>
      <c r="I45" s="59">
        <f t="shared" si="8"/>
        <v>0</v>
      </c>
      <c r="J45" s="72">
        <f t="shared" si="11"/>
        <v>0.60179211469534055</v>
      </c>
      <c r="K45" s="138">
        <f t="shared" si="12"/>
        <v>0.54408602150537633</v>
      </c>
      <c r="L45" s="206">
        <f t="shared" si="13"/>
        <v>5.7706093189964225E-2</v>
      </c>
    </row>
    <row r="46" spans="1:64" x14ac:dyDescent="0.4">
      <c r="A46" s="202" t="s">
        <v>148</v>
      </c>
      <c r="B46" s="159">
        <v>789</v>
      </c>
      <c r="C46" s="163">
        <v>806</v>
      </c>
      <c r="D46" s="70">
        <f t="shared" si="9"/>
        <v>0.97890818858560791</v>
      </c>
      <c r="E46" s="58">
        <f t="shared" si="10"/>
        <v>-17</v>
      </c>
      <c r="F46" s="155">
        <v>1660</v>
      </c>
      <c r="G46" s="187">
        <v>1660</v>
      </c>
      <c r="H46" s="67">
        <f t="shared" si="14"/>
        <v>1</v>
      </c>
      <c r="I46" s="59">
        <f t="shared" si="8"/>
        <v>0</v>
      </c>
      <c r="J46" s="72">
        <f t="shared" si="11"/>
        <v>0.47530120481927712</v>
      </c>
      <c r="K46" s="72">
        <f t="shared" si="12"/>
        <v>0.48554216867469879</v>
      </c>
      <c r="L46" s="77">
        <f t="shared" si="13"/>
        <v>-1.024096385542167E-2</v>
      </c>
    </row>
    <row r="47" spans="1:64" x14ac:dyDescent="0.4">
      <c r="A47" s="202" t="s">
        <v>79</v>
      </c>
      <c r="B47" s="155">
        <v>2291</v>
      </c>
      <c r="C47" s="155">
        <v>2117</v>
      </c>
      <c r="D47" s="70">
        <f t="shared" si="9"/>
        <v>1.0821917808219179</v>
      </c>
      <c r="E47" s="58">
        <f t="shared" si="10"/>
        <v>174</v>
      </c>
      <c r="F47" s="155">
        <v>2790</v>
      </c>
      <c r="G47" s="155">
        <v>2790</v>
      </c>
      <c r="H47" s="67">
        <f t="shared" si="14"/>
        <v>1</v>
      </c>
      <c r="I47" s="59">
        <f t="shared" si="8"/>
        <v>0</v>
      </c>
      <c r="J47" s="72">
        <f t="shared" si="11"/>
        <v>0.82114695340501798</v>
      </c>
      <c r="K47" s="72">
        <f t="shared" si="12"/>
        <v>0.7587813620071685</v>
      </c>
      <c r="L47" s="77">
        <f t="shared" si="13"/>
        <v>6.2365591397849474E-2</v>
      </c>
    </row>
    <row r="48" spans="1:64" x14ac:dyDescent="0.4">
      <c r="A48" s="203" t="s">
        <v>78</v>
      </c>
      <c r="B48" s="157">
        <v>1342</v>
      </c>
      <c r="C48" s="157">
        <v>1428</v>
      </c>
      <c r="D48" s="70">
        <f t="shared" si="9"/>
        <v>0.93977591036414565</v>
      </c>
      <c r="E48" s="58">
        <f t="shared" si="10"/>
        <v>-86</v>
      </c>
      <c r="F48" s="157">
        <v>2790</v>
      </c>
      <c r="G48" s="157">
        <v>2511</v>
      </c>
      <c r="H48" s="67">
        <f t="shared" si="14"/>
        <v>1.1111111111111112</v>
      </c>
      <c r="I48" s="59">
        <f t="shared" si="8"/>
        <v>279</v>
      </c>
      <c r="J48" s="72">
        <f t="shared" si="11"/>
        <v>0.48100358422939066</v>
      </c>
      <c r="K48" s="67">
        <f t="shared" si="12"/>
        <v>0.56869772998805257</v>
      </c>
      <c r="L48" s="66">
        <f t="shared" si="13"/>
        <v>-8.7694145758661912E-2</v>
      </c>
    </row>
    <row r="49" spans="1:12" x14ac:dyDescent="0.4">
      <c r="A49" s="202" t="s">
        <v>147</v>
      </c>
      <c r="B49" s="155">
        <v>820</v>
      </c>
      <c r="C49" s="155">
        <v>801</v>
      </c>
      <c r="D49" s="70">
        <f t="shared" si="9"/>
        <v>1.0237203495630463</v>
      </c>
      <c r="E49" s="59">
        <f t="shared" si="10"/>
        <v>19</v>
      </c>
      <c r="F49" s="155">
        <v>1660</v>
      </c>
      <c r="G49" s="155">
        <v>1660</v>
      </c>
      <c r="H49" s="67">
        <f t="shared" si="14"/>
        <v>1</v>
      </c>
      <c r="I49" s="59">
        <f t="shared" si="8"/>
        <v>0</v>
      </c>
      <c r="J49" s="72">
        <f t="shared" si="11"/>
        <v>0.49397590361445781</v>
      </c>
      <c r="K49" s="72">
        <f t="shared" si="12"/>
        <v>0.48253012048192773</v>
      </c>
      <c r="L49" s="77">
        <f t="shared" si="13"/>
        <v>1.1445783132530085E-2</v>
      </c>
    </row>
    <row r="50" spans="1:12" x14ac:dyDescent="0.4">
      <c r="A50" s="202" t="s">
        <v>94</v>
      </c>
      <c r="B50" s="155">
        <v>2077</v>
      </c>
      <c r="C50" s="155">
        <v>2134</v>
      </c>
      <c r="D50" s="70">
        <f t="shared" si="9"/>
        <v>0.9732895970009372</v>
      </c>
      <c r="E50" s="59">
        <f t="shared" si="10"/>
        <v>-57</v>
      </c>
      <c r="F50" s="155">
        <v>2926</v>
      </c>
      <c r="G50" s="155">
        <v>4150</v>
      </c>
      <c r="H50" s="72">
        <f t="shared" si="14"/>
        <v>0.70506024096385544</v>
      </c>
      <c r="I50" s="59">
        <f t="shared" si="8"/>
        <v>-1224</v>
      </c>
      <c r="J50" s="72">
        <f t="shared" si="11"/>
        <v>0.70984278879015716</v>
      </c>
      <c r="K50" s="72">
        <f t="shared" si="12"/>
        <v>0.51421686746987949</v>
      </c>
      <c r="L50" s="77">
        <f t="shared" si="13"/>
        <v>0.19562592132027767</v>
      </c>
    </row>
    <row r="51" spans="1:12" x14ac:dyDescent="0.4">
      <c r="A51" s="202" t="s">
        <v>75</v>
      </c>
      <c r="B51" s="155">
        <v>2621</v>
      </c>
      <c r="C51" s="155">
        <v>2496</v>
      </c>
      <c r="D51" s="70">
        <f t="shared" si="9"/>
        <v>1.0500801282051282</v>
      </c>
      <c r="E51" s="59">
        <f t="shared" si="10"/>
        <v>125</v>
      </c>
      <c r="F51" s="155">
        <v>3880</v>
      </c>
      <c r="G51" s="155">
        <v>3771</v>
      </c>
      <c r="H51" s="72">
        <f t="shared" si="14"/>
        <v>1.0289047997878547</v>
      </c>
      <c r="I51" s="59">
        <f t="shared" si="8"/>
        <v>109</v>
      </c>
      <c r="J51" s="72">
        <f t="shared" si="11"/>
        <v>0.67551546391752582</v>
      </c>
      <c r="K51" s="72">
        <f t="shared" si="12"/>
        <v>0.66189339697692917</v>
      </c>
      <c r="L51" s="77">
        <f t="shared" si="13"/>
        <v>1.3622066940596644E-2</v>
      </c>
    </row>
    <row r="52" spans="1:12" x14ac:dyDescent="0.4">
      <c r="A52" s="202" t="s">
        <v>77</v>
      </c>
      <c r="B52" s="155">
        <v>851</v>
      </c>
      <c r="C52" s="155">
        <v>885</v>
      </c>
      <c r="D52" s="70">
        <f t="shared" si="9"/>
        <v>0.96158192090395478</v>
      </c>
      <c r="E52" s="59">
        <f t="shared" si="10"/>
        <v>-34</v>
      </c>
      <c r="F52" s="155">
        <v>1260</v>
      </c>
      <c r="G52" s="155">
        <v>1260</v>
      </c>
      <c r="H52" s="72">
        <f t="shared" si="14"/>
        <v>1</v>
      </c>
      <c r="I52" s="59">
        <f t="shared" si="8"/>
        <v>0</v>
      </c>
      <c r="J52" s="72">
        <f t="shared" si="11"/>
        <v>0.67539682539682544</v>
      </c>
      <c r="K52" s="72">
        <f t="shared" si="12"/>
        <v>0.70238095238095233</v>
      </c>
      <c r="L52" s="77">
        <f t="shared" si="13"/>
        <v>-2.6984126984126888E-2</v>
      </c>
    </row>
    <row r="53" spans="1:12" x14ac:dyDescent="0.4">
      <c r="A53" s="202" t="s">
        <v>76</v>
      </c>
      <c r="B53" s="155">
        <v>938</v>
      </c>
      <c r="C53" s="155">
        <v>955</v>
      </c>
      <c r="D53" s="70">
        <f t="shared" si="9"/>
        <v>0.98219895287958114</v>
      </c>
      <c r="E53" s="59">
        <f t="shared" si="10"/>
        <v>-17</v>
      </c>
      <c r="F53" s="155">
        <v>1660</v>
      </c>
      <c r="G53" s="155">
        <v>1260</v>
      </c>
      <c r="H53" s="72">
        <f t="shared" si="14"/>
        <v>1.3174603174603174</v>
      </c>
      <c r="I53" s="59">
        <f t="shared" si="8"/>
        <v>400</v>
      </c>
      <c r="J53" s="72">
        <f t="shared" si="11"/>
        <v>0.56506024096385543</v>
      </c>
      <c r="K53" s="72">
        <f t="shared" si="12"/>
        <v>0.75793650793650791</v>
      </c>
      <c r="L53" s="77">
        <f t="shared" si="13"/>
        <v>-0.19287626697265248</v>
      </c>
    </row>
    <row r="54" spans="1:12" x14ac:dyDescent="0.4">
      <c r="A54" s="202" t="s">
        <v>146</v>
      </c>
      <c r="B54" s="155">
        <v>0</v>
      </c>
      <c r="C54" s="155">
        <v>580</v>
      </c>
      <c r="D54" s="70">
        <f t="shared" si="9"/>
        <v>0</v>
      </c>
      <c r="E54" s="59">
        <f t="shared" si="10"/>
        <v>-580</v>
      </c>
      <c r="F54" s="155">
        <v>0</v>
      </c>
      <c r="G54" s="155">
        <v>1260</v>
      </c>
      <c r="H54" s="72">
        <f t="shared" si="14"/>
        <v>0</v>
      </c>
      <c r="I54" s="59">
        <f t="shared" si="8"/>
        <v>-1260</v>
      </c>
      <c r="J54" s="72" t="e">
        <f t="shared" si="11"/>
        <v>#DIV/0!</v>
      </c>
      <c r="K54" s="72">
        <f t="shared" si="12"/>
        <v>0.46031746031746029</v>
      </c>
      <c r="L54" s="77" t="e">
        <f t="shared" si="13"/>
        <v>#DIV/0!</v>
      </c>
    </row>
    <row r="55" spans="1:12" x14ac:dyDescent="0.4">
      <c r="A55" s="202" t="s">
        <v>145</v>
      </c>
      <c r="B55" s="155">
        <v>0</v>
      </c>
      <c r="C55" s="155">
        <v>1022</v>
      </c>
      <c r="D55" s="70">
        <f t="shared" si="9"/>
        <v>0</v>
      </c>
      <c r="E55" s="59">
        <f t="shared" si="10"/>
        <v>-1022</v>
      </c>
      <c r="F55" s="155">
        <v>0</v>
      </c>
      <c r="G55" s="155">
        <v>1260</v>
      </c>
      <c r="H55" s="72">
        <f t="shared" si="14"/>
        <v>0</v>
      </c>
      <c r="I55" s="59">
        <f t="shared" si="8"/>
        <v>-1260</v>
      </c>
      <c r="J55" s="72" t="e">
        <f t="shared" si="11"/>
        <v>#DIV/0!</v>
      </c>
      <c r="K55" s="72">
        <f t="shared" si="12"/>
        <v>0.81111111111111112</v>
      </c>
      <c r="L55" s="77" t="e">
        <f t="shared" si="13"/>
        <v>#DIV/0!</v>
      </c>
    </row>
    <row r="56" spans="1:12" x14ac:dyDescent="0.4">
      <c r="A56" s="202" t="s">
        <v>144</v>
      </c>
      <c r="B56" s="155">
        <v>0</v>
      </c>
      <c r="C56" s="155">
        <v>844</v>
      </c>
      <c r="D56" s="70">
        <f t="shared" si="9"/>
        <v>0</v>
      </c>
      <c r="E56" s="59">
        <f t="shared" si="10"/>
        <v>-844</v>
      </c>
      <c r="F56" s="155">
        <v>0</v>
      </c>
      <c r="G56" s="155">
        <v>1330</v>
      </c>
      <c r="H56" s="72">
        <f t="shared" si="14"/>
        <v>0</v>
      </c>
      <c r="I56" s="59">
        <f t="shared" si="8"/>
        <v>-1330</v>
      </c>
      <c r="J56" s="72" t="e">
        <f t="shared" si="11"/>
        <v>#DIV/0!</v>
      </c>
      <c r="K56" s="72">
        <f t="shared" si="12"/>
        <v>0.63458646616541359</v>
      </c>
      <c r="L56" s="77" t="e">
        <f t="shared" si="13"/>
        <v>#DIV/0!</v>
      </c>
    </row>
    <row r="57" spans="1:12" x14ac:dyDescent="0.4">
      <c r="A57" s="202" t="s">
        <v>143</v>
      </c>
      <c r="B57" s="155">
        <v>0</v>
      </c>
      <c r="C57" s="155">
        <v>952</v>
      </c>
      <c r="D57" s="70">
        <f t="shared" si="9"/>
        <v>0</v>
      </c>
      <c r="E57" s="59">
        <f t="shared" si="10"/>
        <v>-952</v>
      </c>
      <c r="F57" s="155">
        <v>0</v>
      </c>
      <c r="G57" s="155">
        <v>1260</v>
      </c>
      <c r="H57" s="72">
        <f t="shared" si="14"/>
        <v>0</v>
      </c>
      <c r="I57" s="59">
        <f t="shared" si="8"/>
        <v>-1260</v>
      </c>
      <c r="J57" s="72" t="e">
        <f t="shared" si="11"/>
        <v>#DIV/0!</v>
      </c>
      <c r="K57" s="72">
        <f t="shared" si="12"/>
        <v>0.75555555555555554</v>
      </c>
      <c r="L57" s="77" t="e">
        <f t="shared" si="13"/>
        <v>#DIV/0!</v>
      </c>
    </row>
    <row r="58" spans="1:12" x14ac:dyDescent="0.4">
      <c r="A58" s="201" t="s">
        <v>142</v>
      </c>
      <c r="B58" s="152">
        <v>0</v>
      </c>
      <c r="C58" s="152">
        <v>893</v>
      </c>
      <c r="D58" s="151">
        <f t="shared" si="9"/>
        <v>0</v>
      </c>
      <c r="E58" s="56">
        <f t="shared" si="10"/>
        <v>-893</v>
      </c>
      <c r="F58" s="152">
        <v>0</v>
      </c>
      <c r="G58" s="152">
        <v>1260</v>
      </c>
      <c r="H58" s="83">
        <f t="shared" si="14"/>
        <v>0</v>
      </c>
      <c r="I58" s="56">
        <f t="shared" si="8"/>
        <v>-1260</v>
      </c>
      <c r="J58" s="83" t="e">
        <f t="shared" si="11"/>
        <v>#DIV/0!</v>
      </c>
      <c r="K58" s="83">
        <f t="shared" si="12"/>
        <v>0.70873015873015877</v>
      </c>
      <c r="L58" s="82" t="e">
        <f t="shared" si="13"/>
        <v>#DIV/0!</v>
      </c>
    </row>
    <row r="59" spans="1:12" x14ac:dyDescent="0.4">
      <c r="A59" s="200" t="s">
        <v>93</v>
      </c>
      <c r="B59" s="134"/>
      <c r="C59" s="134"/>
      <c r="D59" s="132"/>
      <c r="E59" s="133"/>
      <c r="F59" s="134"/>
      <c r="G59" s="134"/>
      <c r="H59" s="132"/>
      <c r="I59" s="133"/>
      <c r="J59" s="132"/>
      <c r="K59" s="132"/>
      <c r="L59" s="131"/>
    </row>
    <row r="60" spans="1:12" x14ac:dyDescent="0.4">
      <c r="A60" s="199" t="s">
        <v>141</v>
      </c>
      <c r="B60" s="186"/>
      <c r="C60" s="185"/>
      <c r="D60" s="181"/>
      <c r="E60" s="182"/>
      <c r="F60" s="186"/>
      <c r="G60" s="185"/>
      <c r="H60" s="181"/>
      <c r="I60" s="182"/>
      <c r="J60" s="184"/>
      <c r="K60" s="184"/>
      <c r="L60" s="183"/>
    </row>
    <row r="61" spans="1:12" x14ac:dyDescent="0.4">
      <c r="C61" s="19"/>
      <c r="E61" s="50"/>
      <c r="G61" s="19"/>
      <c r="I61" s="50"/>
      <c r="K61" s="19"/>
    </row>
    <row r="62" spans="1:12" x14ac:dyDescent="0.4">
      <c r="C62" s="19"/>
      <c r="E62" s="50"/>
      <c r="G62" s="19"/>
      <c r="I62" s="50"/>
      <c r="K62" s="19"/>
    </row>
    <row r="63" spans="1:12" x14ac:dyDescent="0.4">
      <c r="C63" s="19"/>
      <c r="E63" s="50"/>
      <c r="G63" s="19"/>
      <c r="I63" s="50"/>
      <c r="K63" s="19"/>
    </row>
    <row r="64" spans="1:12" x14ac:dyDescent="0.4">
      <c r="C64" s="19"/>
      <c r="E64" s="50"/>
      <c r="G64" s="19"/>
      <c r="I64" s="50"/>
      <c r="K64" s="19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9'!A1" display="'h19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2007年5月上旬航空旅客輸送実績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64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9" bestFit="1" customWidth="1"/>
    <col min="2" max="3" width="11.25" style="50" customWidth="1"/>
    <col min="4" max="5" width="11.25" style="19" customWidth="1"/>
    <col min="6" max="7" width="11.25" style="50" customWidth="1"/>
    <col min="8" max="9" width="11.25" style="19" customWidth="1"/>
    <col min="10" max="11" width="11.25" style="50" customWidth="1"/>
    <col min="12" max="12" width="11.25" style="19" customWidth="1"/>
    <col min="13" max="13" width="9" style="19" bestFit="1" customWidth="1"/>
    <col min="14" max="14" width="6.5" style="19" bestFit="1" customWidth="1"/>
    <col min="15" max="16384" width="15.75" style="19"/>
  </cols>
  <sheetData>
    <row r="1" spans="1:46" s="1" customFormat="1" ht="17.25" customHeight="1" x14ac:dyDescent="0.4">
      <c r="A1" s="266" t="str">
        <f>'h19'!A1</f>
        <v>平成19年度</v>
      </c>
      <c r="B1" s="267"/>
      <c r="C1" s="267"/>
      <c r="D1" s="267"/>
      <c r="E1" s="268" t="str">
        <f ca="1">RIGHT(CELL("filename",$A$1),LEN(CELL("filename",$A$1))-FIND("]",CELL("filename",$A$1)))</f>
        <v>５月(中旬)</v>
      </c>
      <c r="F1" s="269" t="s">
        <v>70</v>
      </c>
      <c r="G1" s="270"/>
      <c r="H1" s="270"/>
      <c r="I1" s="271"/>
      <c r="J1" s="270"/>
      <c r="K1" s="270"/>
      <c r="L1" s="271"/>
      <c r="M1" s="258"/>
      <c r="N1" s="258"/>
      <c r="O1" s="258"/>
      <c r="P1" s="258"/>
      <c r="Q1" s="258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</row>
    <row r="2" spans="1:46" x14ac:dyDescent="0.4">
      <c r="A2" s="240"/>
      <c r="B2" s="260" t="s">
        <v>89</v>
      </c>
      <c r="C2" s="261"/>
      <c r="D2" s="261"/>
      <c r="E2" s="262"/>
      <c r="F2" s="260" t="s">
        <v>175</v>
      </c>
      <c r="G2" s="261"/>
      <c r="H2" s="261"/>
      <c r="I2" s="262"/>
      <c r="J2" s="260" t="s">
        <v>174</v>
      </c>
      <c r="K2" s="261"/>
      <c r="L2" s="262"/>
    </row>
    <row r="3" spans="1:46" x14ac:dyDescent="0.4">
      <c r="A3" s="232"/>
      <c r="B3" s="235"/>
      <c r="C3" s="236"/>
      <c r="D3" s="236"/>
      <c r="E3" s="237"/>
      <c r="F3" s="235"/>
      <c r="G3" s="236"/>
      <c r="H3" s="236"/>
      <c r="I3" s="237"/>
      <c r="J3" s="235"/>
      <c r="K3" s="236"/>
      <c r="L3" s="237"/>
    </row>
    <row r="4" spans="1:46" x14ac:dyDescent="0.4">
      <c r="A4" s="232"/>
      <c r="B4" s="241" t="s">
        <v>103</v>
      </c>
      <c r="C4" s="241" t="s">
        <v>188</v>
      </c>
      <c r="D4" s="232" t="s">
        <v>88</v>
      </c>
      <c r="E4" s="232"/>
      <c r="F4" s="238" t="str">
        <f>+B4</f>
        <v>(07'5/11～20)</v>
      </c>
      <c r="G4" s="238" t="str">
        <f>+C4</f>
        <v>(06'5/11～20)</v>
      </c>
      <c r="H4" s="232" t="s">
        <v>88</v>
      </c>
      <c r="I4" s="232"/>
      <c r="J4" s="238" t="str">
        <f>+B4</f>
        <v>(07'5/11～20)</v>
      </c>
      <c r="K4" s="238" t="str">
        <f>+C4</f>
        <v>(06'5/11～20)</v>
      </c>
      <c r="L4" s="239" t="s">
        <v>86</v>
      </c>
    </row>
    <row r="5" spans="1:46" s="53" customFormat="1" x14ac:dyDescent="0.4">
      <c r="A5" s="232"/>
      <c r="B5" s="241"/>
      <c r="C5" s="241"/>
      <c r="D5" s="108" t="s">
        <v>87</v>
      </c>
      <c r="E5" s="108" t="s">
        <v>86</v>
      </c>
      <c r="F5" s="238"/>
      <c r="G5" s="238"/>
      <c r="H5" s="108" t="s">
        <v>87</v>
      </c>
      <c r="I5" s="108" t="s">
        <v>86</v>
      </c>
      <c r="J5" s="238"/>
      <c r="K5" s="238"/>
      <c r="L5" s="240"/>
    </row>
    <row r="6" spans="1:46" s="46" customFormat="1" x14ac:dyDescent="0.4">
      <c r="A6" s="200" t="s">
        <v>97</v>
      </c>
      <c r="B6" s="100">
        <f>+B7+B37+B59</f>
        <v>149800</v>
      </c>
      <c r="C6" s="100">
        <f>+C7+C37+C59</f>
        <v>152359</v>
      </c>
      <c r="D6" s="64">
        <f t="shared" ref="D6:D37" si="0">+B6/C6</f>
        <v>0.98320414284682889</v>
      </c>
      <c r="E6" s="65">
        <f t="shared" ref="E6:E37" si="1">+B6-C6</f>
        <v>-2559</v>
      </c>
      <c r="F6" s="100">
        <f>+F7+F37+F59</f>
        <v>238207</v>
      </c>
      <c r="G6" s="100">
        <f>+G7+G37+G59</f>
        <v>235035</v>
      </c>
      <c r="H6" s="64">
        <f t="shared" ref="H6:H37" si="2">+F6/G6</f>
        <v>1.0134958623183781</v>
      </c>
      <c r="I6" s="65">
        <f t="shared" ref="I6:I37" si="3">+F6-G6</f>
        <v>3172</v>
      </c>
      <c r="J6" s="64">
        <f t="shared" ref="J6:J37" si="4">+B6/F6</f>
        <v>0.62886481085778334</v>
      </c>
      <c r="K6" s="64">
        <f t="shared" ref="K6:K37" si="5">+C6/G6</f>
        <v>0.64823962388580425</v>
      </c>
      <c r="L6" s="78">
        <f t="shared" ref="L6:L37" si="6">+J6-K6</f>
        <v>-1.937481302802091E-2</v>
      </c>
    </row>
    <row r="7" spans="1:46" s="46" customFormat="1" x14ac:dyDescent="0.4">
      <c r="A7" s="200" t="s">
        <v>85</v>
      </c>
      <c r="B7" s="100">
        <f>+B8+B18+B34</f>
        <v>73641</v>
      </c>
      <c r="C7" s="100">
        <f>+C8+C18+C34</f>
        <v>74939</v>
      </c>
      <c r="D7" s="64">
        <f t="shared" si="0"/>
        <v>0.98267924578657306</v>
      </c>
      <c r="E7" s="65">
        <f t="shared" si="1"/>
        <v>-1298</v>
      </c>
      <c r="F7" s="100">
        <f>+F8+F18+F34</f>
        <v>114165</v>
      </c>
      <c r="G7" s="100">
        <f>+G8+G18+G34</f>
        <v>117785</v>
      </c>
      <c r="H7" s="64">
        <f t="shared" si="2"/>
        <v>0.96926603557329027</v>
      </c>
      <c r="I7" s="65">
        <f t="shared" si="3"/>
        <v>-3620</v>
      </c>
      <c r="J7" s="64">
        <f t="shared" si="4"/>
        <v>0.64504007357771642</v>
      </c>
      <c r="K7" s="64">
        <f t="shared" si="5"/>
        <v>0.6362355138599991</v>
      </c>
      <c r="L7" s="78">
        <f t="shared" si="6"/>
        <v>8.8045597177173196E-3</v>
      </c>
    </row>
    <row r="8" spans="1:46" x14ac:dyDescent="0.4">
      <c r="A8" s="108" t="s">
        <v>92</v>
      </c>
      <c r="B8" s="106">
        <f>SUM(B9:B17)</f>
        <v>59286</v>
      </c>
      <c r="C8" s="106">
        <f>SUM(C9:C17)</f>
        <v>59865</v>
      </c>
      <c r="D8" s="76">
        <f t="shared" si="0"/>
        <v>0.99032823853670759</v>
      </c>
      <c r="E8" s="62">
        <f t="shared" si="1"/>
        <v>-579</v>
      </c>
      <c r="F8" s="106">
        <f>SUM(F9:F17)</f>
        <v>93919</v>
      </c>
      <c r="G8" s="106">
        <f>SUM(G9:G17)</f>
        <v>96225</v>
      </c>
      <c r="H8" s="76">
        <f t="shared" si="2"/>
        <v>0.97603533385294883</v>
      </c>
      <c r="I8" s="62">
        <f t="shared" si="3"/>
        <v>-2306</v>
      </c>
      <c r="J8" s="76">
        <f t="shared" si="4"/>
        <v>0.63124607374439679</v>
      </c>
      <c r="K8" s="76">
        <f t="shared" si="5"/>
        <v>0.62213561964146535</v>
      </c>
      <c r="L8" s="75">
        <f t="shared" si="6"/>
        <v>9.1104541029314312E-3</v>
      </c>
    </row>
    <row r="9" spans="1:46" x14ac:dyDescent="0.4">
      <c r="A9" s="204" t="s">
        <v>83</v>
      </c>
      <c r="B9" s="163">
        <v>29578</v>
      </c>
      <c r="C9" s="163">
        <v>30537</v>
      </c>
      <c r="D9" s="70">
        <f t="shared" si="0"/>
        <v>0.96859547434260074</v>
      </c>
      <c r="E9" s="71">
        <f t="shared" si="1"/>
        <v>-959</v>
      </c>
      <c r="F9" s="163">
        <v>49024</v>
      </c>
      <c r="G9" s="163">
        <v>50324</v>
      </c>
      <c r="H9" s="70">
        <f t="shared" si="2"/>
        <v>0.97416739527859475</v>
      </c>
      <c r="I9" s="71">
        <f t="shared" si="3"/>
        <v>-1300</v>
      </c>
      <c r="J9" s="70">
        <f t="shared" si="4"/>
        <v>0.60333714099216706</v>
      </c>
      <c r="K9" s="70">
        <f t="shared" si="5"/>
        <v>0.60680788490581039</v>
      </c>
      <c r="L9" s="69">
        <f t="shared" si="6"/>
        <v>-3.470743913643326E-3</v>
      </c>
    </row>
    <row r="10" spans="1:46" x14ac:dyDescent="0.4">
      <c r="A10" s="202" t="s">
        <v>84</v>
      </c>
      <c r="B10" s="163">
        <v>4951</v>
      </c>
      <c r="C10" s="163">
        <v>4934</v>
      </c>
      <c r="D10" s="72">
        <f t="shared" si="0"/>
        <v>1.0034454803404946</v>
      </c>
      <c r="E10" s="59">
        <f t="shared" si="1"/>
        <v>17</v>
      </c>
      <c r="F10" s="163">
        <v>5000</v>
      </c>
      <c r="G10" s="163">
        <v>4972</v>
      </c>
      <c r="H10" s="72">
        <f t="shared" si="2"/>
        <v>1.0056315366049879</v>
      </c>
      <c r="I10" s="59">
        <f t="shared" si="3"/>
        <v>28</v>
      </c>
      <c r="J10" s="72">
        <f t="shared" si="4"/>
        <v>0.99019999999999997</v>
      </c>
      <c r="K10" s="72">
        <f t="shared" si="5"/>
        <v>0.99235720032180208</v>
      </c>
      <c r="L10" s="77">
        <f t="shared" si="6"/>
        <v>-2.1572003218021107E-3</v>
      </c>
    </row>
    <row r="11" spans="1:46" x14ac:dyDescent="0.4">
      <c r="A11" s="202" t="s">
        <v>172</v>
      </c>
      <c r="B11" s="163">
        <v>6403</v>
      </c>
      <c r="C11" s="163">
        <v>4216</v>
      </c>
      <c r="D11" s="72">
        <f t="shared" si="0"/>
        <v>1.5187381404174574</v>
      </c>
      <c r="E11" s="59">
        <f t="shared" si="1"/>
        <v>2187</v>
      </c>
      <c r="F11" s="163">
        <v>11670</v>
      </c>
      <c r="G11" s="163">
        <v>5220</v>
      </c>
      <c r="H11" s="72">
        <f t="shared" si="2"/>
        <v>2.235632183908046</v>
      </c>
      <c r="I11" s="59">
        <f t="shared" si="3"/>
        <v>6450</v>
      </c>
      <c r="J11" s="72">
        <f t="shared" si="4"/>
        <v>0.5486718080548415</v>
      </c>
      <c r="K11" s="72">
        <f t="shared" si="5"/>
        <v>0.80766283524904214</v>
      </c>
      <c r="L11" s="77">
        <f t="shared" si="6"/>
        <v>-0.25899102719420064</v>
      </c>
    </row>
    <row r="12" spans="1:46" x14ac:dyDescent="0.4">
      <c r="A12" s="202" t="s">
        <v>81</v>
      </c>
      <c r="B12" s="163">
        <v>5421</v>
      </c>
      <c r="C12" s="163">
        <v>5827</v>
      </c>
      <c r="D12" s="72">
        <f t="shared" si="0"/>
        <v>0.93032435215376696</v>
      </c>
      <c r="E12" s="59">
        <f t="shared" si="1"/>
        <v>-406</v>
      </c>
      <c r="F12" s="163">
        <v>7250</v>
      </c>
      <c r="G12" s="163">
        <v>9320</v>
      </c>
      <c r="H12" s="72">
        <f t="shared" si="2"/>
        <v>0.77789699570815452</v>
      </c>
      <c r="I12" s="59">
        <f t="shared" si="3"/>
        <v>-2070</v>
      </c>
      <c r="J12" s="72">
        <f t="shared" si="4"/>
        <v>0.74772413793103454</v>
      </c>
      <c r="K12" s="72">
        <f t="shared" si="5"/>
        <v>0.62521459227467813</v>
      </c>
      <c r="L12" s="77">
        <f t="shared" si="6"/>
        <v>0.12250954565635641</v>
      </c>
    </row>
    <row r="13" spans="1:46" x14ac:dyDescent="0.4">
      <c r="A13" s="202" t="s">
        <v>82</v>
      </c>
      <c r="B13" s="163">
        <v>5206</v>
      </c>
      <c r="C13" s="163">
        <v>5242</v>
      </c>
      <c r="D13" s="72">
        <f t="shared" si="0"/>
        <v>0.99313239221671112</v>
      </c>
      <c r="E13" s="59">
        <f t="shared" si="1"/>
        <v>-36</v>
      </c>
      <c r="F13" s="163">
        <v>10920</v>
      </c>
      <c r="G13" s="163">
        <v>10920</v>
      </c>
      <c r="H13" s="72">
        <f t="shared" si="2"/>
        <v>1</v>
      </c>
      <c r="I13" s="59">
        <f t="shared" si="3"/>
        <v>0</v>
      </c>
      <c r="J13" s="72">
        <f t="shared" si="4"/>
        <v>0.47673992673992677</v>
      </c>
      <c r="K13" s="72">
        <f t="shared" si="5"/>
        <v>0.48003663003663005</v>
      </c>
      <c r="L13" s="77">
        <f t="shared" si="6"/>
        <v>-3.296703296703285E-3</v>
      </c>
    </row>
    <row r="14" spans="1:46" x14ac:dyDescent="0.4">
      <c r="A14" s="202" t="s">
        <v>171</v>
      </c>
      <c r="B14" s="163">
        <v>2490</v>
      </c>
      <c r="C14" s="163">
        <v>2363</v>
      </c>
      <c r="D14" s="72">
        <f t="shared" si="0"/>
        <v>1.0537452391028355</v>
      </c>
      <c r="E14" s="59">
        <f t="shared" si="1"/>
        <v>127</v>
      </c>
      <c r="F14" s="163">
        <v>4489</v>
      </c>
      <c r="G14" s="163">
        <v>4079</v>
      </c>
      <c r="H14" s="72">
        <f t="shared" si="2"/>
        <v>1.1005148320666831</v>
      </c>
      <c r="I14" s="59">
        <f t="shared" si="3"/>
        <v>410</v>
      </c>
      <c r="J14" s="72">
        <f t="shared" si="4"/>
        <v>0.55468924036533751</v>
      </c>
      <c r="K14" s="72">
        <f t="shared" si="5"/>
        <v>0.57930865408188281</v>
      </c>
      <c r="L14" s="77">
        <f t="shared" si="6"/>
        <v>-2.4619413716545302E-2</v>
      </c>
    </row>
    <row r="15" spans="1:46" x14ac:dyDescent="0.4">
      <c r="A15" s="205" t="s">
        <v>182</v>
      </c>
      <c r="B15" s="163">
        <v>0</v>
      </c>
      <c r="C15" s="163">
        <v>0</v>
      </c>
      <c r="D15" s="72" t="e">
        <f t="shared" si="0"/>
        <v>#DIV/0!</v>
      </c>
      <c r="E15" s="73">
        <f t="shared" si="1"/>
        <v>0</v>
      </c>
      <c r="F15" s="163">
        <v>0</v>
      </c>
      <c r="G15" s="163">
        <v>0</v>
      </c>
      <c r="H15" s="70" t="e">
        <f t="shared" si="2"/>
        <v>#DIV/0!</v>
      </c>
      <c r="I15" s="71">
        <f t="shared" si="3"/>
        <v>0</v>
      </c>
      <c r="J15" s="72" t="e">
        <f t="shared" si="4"/>
        <v>#DIV/0!</v>
      </c>
      <c r="K15" s="72" t="e">
        <f t="shared" si="5"/>
        <v>#DIV/0!</v>
      </c>
      <c r="L15" s="143" t="e">
        <f t="shared" si="6"/>
        <v>#DIV/0!</v>
      </c>
    </row>
    <row r="16" spans="1:46" x14ac:dyDescent="0.4">
      <c r="A16" s="27" t="s">
        <v>180</v>
      </c>
      <c r="B16" s="163">
        <v>5099</v>
      </c>
      <c r="C16" s="163">
        <v>5990</v>
      </c>
      <c r="D16" s="72">
        <f t="shared" si="0"/>
        <v>0.85125208681135223</v>
      </c>
      <c r="E16" s="73">
        <f t="shared" si="1"/>
        <v>-891</v>
      </c>
      <c r="F16" s="163">
        <v>5403</v>
      </c>
      <c r="G16" s="163">
        <v>8780</v>
      </c>
      <c r="H16" s="70">
        <f t="shared" si="2"/>
        <v>0.615375854214123</v>
      </c>
      <c r="I16" s="71">
        <f t="shared" si="3"/>
        <v>-3377</v>
      </c>
      <c r="J16" s="74">
        <f t="shared" si="4"/>
        <v>0.94373496205811591</v>
      </c>
      <c r="K16" s="74">
        <f t="shared" si="5"/>
        <v>0.6822323462414579</v>
      </c>
      <c r="L16" s="66">
        <f t="shared" si="6"/>
        <v>0.26150261581665801</v>
      </c>
    </row>
    <row r="17" spans="1:12" x14ac:dyDescent="0.4">
      <c r="A17" s="87" t="s">
        <v>181</v>
      </c>
      <c r="B17" s="163">
        <v>138</v>
      </c>
      <c r="C17" s="163">
        <v>756</v>
      </c>
      <c r="D17" s="72">
        <f t="shared" si="0"/>
        <v>0.18253968253968253</v>
      </c>
      <c r="E17" s="73">
        <f t="shared" si="1"/>
        <v>-618</v>
      </c>
      <c r="F17" s="163">
        <v>163</v>
      </c>
      <c r="G17" s="163">
        <v>2610</v>
      </c>
      <c r="H17" s="70">
        <f t="shared" si="2"/>
        <v>6.2452107279693483E-2</v>
      </c>
      <c r="I17" s="71">
        <f t="shared" si="3"/>
        <v>-2447</v>
      </c>
      <c r="J17" s="83">
        <f t="shared" si="4"/>
        <v>0.84662576687116564</v>
      </c>
      <c r="K17" s="83">
        <f t="shared" si="5"/>
        <v>0.28965517241379313</v>
      </c>
      <c r="L17" s="82">
        <f t="shared" si="6"/>
        <v>0.55697059445737251</v>
      </c>
    </row>
    <row r="18" spans="1:12" x14ac:dyDescent="0.4">
      <c r="A18" s="108" t="s">
        <v>91</v>
      </c>
      <c r="B18" s="106">
        <f>SUM(B19:B33)</f>
        <v>13734</v>
      </c>
      <c r="C18" s="106">
        <f>SUM(C19:C33)</f>
        <v>14480</v>
      </c>
      <c r="D18" s="76">
        <f t="shared" si="0"/>
        <v>0.94848066298342537</v>
      </c>
      <c r="E18" s="62">
        <f t="shared" si="1"/>
        <v>-746</v>
      </c>
      <c r="F18" s="106">
        <f>SUM(F19:F33)</f>
        <v>19455</v>
      </c>
      <c r="G18" s="106">
        <f>SUM(G19:G33)</f>
        <v>20390</v>
      </c>
      <c r="H18" s="76">
        <f t="shared" si="2"/>
        <v>0.95414418832761161</v>
      </c>
      <c r="I18" s="62">
        <f t="shared" si="3"/>
        <v>-935</v>
      </c>
      <c r="J18" s="76">
        <f t="shared" si="4"/>
        <v>0.70593677717810333</v>
      </c>
      <c r="K18" s="76">
        <f t="shared" si="5"/>
        <v>0.71015203531142712</v>
      </c>
      <c r="L18" s="75">
        <f t="shared" si="6"/>
        <v>-4.215258133323796E-3</v>
      </c>
    </row>
    <row r="19" spans="1:12" x14ac:dyDescent="0.4">
      <c r="A19" s="204" t="s">
        <v>168</v>
      </c>
      <c r="B19" s="163">
        <v>829</v>
      </c>
      <c r="C19" s="163">
        <v>945</v>
      </c>
      <c r="D19" s="70">
        <f t="shared" si="0"/>
        <v>0.87724867724867728</v>
      </c>
      <c r="E19" s="71">
        <f t="shared" si="1"/>
        <v>-116</v>
      </c>
      <c r="F19" s="163">
        <v>1500</v>
      </c>
      <c r="G19" s="158">
        <v>1500</v>
      </c>
      <c r="H19" s="70">
        <f t="shared" si="2"/>
        <v>1</v>
      </c>
      <c r="I19" s="71">
        <f t="shared" si="3"/>
        <v>0</v>
      </c>
      <c r="J19" s="70">
        <f t="shared" si="4"/>
        <v>0.55266666666666664</v>
      </c>
      <c r="K19" s="70">
        <f t="shared" si="5"/>
        <v>0.63</v>
      </c>
      <c r="L19" s="69">
        <f t="shared" si="6"/>
        <v>-7.7333333333333365E-2</v>
      </c>
    </row>
    <row r="20" spans="1:12" x14ac:dyDescent="0.4">
      <c r="A20" s="202" t="s">
        <v>150</v>
      </c>
      <c r="B20" s="163">
        <v>902</v>
      </c>
      <c r="C20" s="163">
        <v>1173</v>
      </c>
      <c r="D20" s="72">
        <f t="shared" si="0"/>
        <v>0.76896845694799654</v>
      </c>
      <c r="E20" s="59">
        <f t="shared" si="1"/>
        <v>-271</v>
      </c>
      <c r="F20" s="163">
        <v>1500</v>
      </c>
      <c r="G20" s="158">
        <v>1500</v>
      </c>
      <c r="H20" s="72">
        <f t="shared" si="2"/>
        <v>1</v>
      </c>
      <c r="I20" s="59">
        <f t="shared" si="3"/>
        <v>0</v>
      </c>
      <c r="J20" s="72">
        <f t="shared" si="4"/>
        <v>0.60133333333333339</v>
      </c>
      <c r="K20" s="72">
        <f t="shared" si="5"/>
        <v>0.78200000000000003</v>
      </c>
      <c r="L20" s="77">
        <f t="shared" si="6"/>
        <v>-0.18066666666666664</v>
      </c>
    </row>
    <row r="21" spans="1:12" x14ac:dyDescent="0.4">
      <c r="A21" s="202" t="s">
        <v>167</v>
      </c>
      <c r="B21" s="163">
        <v>697</v>
      </c>
      <c r="C21" s="163">
        <v>734</v>
      </c>
      <c r="D21" s="72">
        <f t="shared" si="0"/>
        <v>0.94959128065395093</v>
      </c>
      <c r="E21" s="59">
        <f t="shared" si="1"/>
        <v>-37</v>
      </c>
      <c r="F21" s="163">
        <v>1460</v>
      </c>
      <c r="G21" s="158">
        <v>1490</v>
      </c>
      <c r="H21" s="72">
        <f t="shared" si="2"/>
        <v>0.97986577181208057</v>
      </c>
      <c r="I21" s="59">
        <f t="shared" si="3"/>
        <v>-30</v>
      </c>
      <c r="J21" s="72">
        <f t="shared" si="4"/>
        <v>0.47739726027397261</v>
      </c>
      <c r="K21" s="72">
        <f t="shared" si="5"/>
        <v>0.49261744966442955</v>
      </c>
      <c r="L21" s="77">
        <f t="shared" si="6"/>
        <v>-1.522018939045694E-2</v>
      </c>
    </row>
    <row r="22" spans="1:12" x14ac:dyDescent="0.4">
      <c r="A22" s="202" t="s">
        <v>166</v>
      </c>
      <c r="B22" s="163">
        <v>2313</v>
      </c>
      <c r="C22" s="163">
        <v>2251</v>
      </c>
      <c r="D22" s="72">
        <f t="shared" si="0"/>
        <v>1.02754331408263</v>
      </c>
      <c r="E22" s="59">
        <f t="shared" si="1"/>
        <v>62</v>
      </c>
      <c r="F22" s="163">
        <v>3000</v>
      </c>
      <c r="G22" s="158">
        <v>3000</v>
      </c>
      <c r="H22" s="72">
        <f t="shared" si="2"/>
        <v>1</v>
      </c>
      <c r="I22" s="59">
        <f t="shared" si="3"/>
        <v>0</v>
      </c>
      <c r="J22" s="72">
        <f t="shared" si="4"/>
        <v>0.77100000000000002</v>
      </c>
      <c r="K22" s="72">
        <f t="shared" si="5"/>
        <v>0.7503333333333333</v>
      </c>
      <c r="L22" s="77">
        <f t="shared" si="6"/>
        <v>2.0666666666666722E-2</v>
      </c>
    </row>
    <row r="23" spans="1:12" x14ac:dyDescent="0.4">
      <c r="A23" s="202" t="s">
        <v>165</v>
      </c>
      <c r="B23" s="163">
        <v>1399</v>
      </c>
      <c r="C23" s="163">
        <v>1376</v>
      </c>
      <c r="D23" s="67">
        <f t="shared" si="0"/>
        <v>1.0167151162790697</v>
      </c>
      <c r="E23" s="58">
        <f t="shared" si="1"/>
        <v>23</v>
      </c>
      <c r="F23" s="163">
        <v>1500</v>
      </c>
      <c r="G23" s="158">
        <v>1500</v>
      </c>
      <c r="H23" s="67">
        <f t="shared" si="2"/>
        <v>1</v>
      </c>
      <c r="I23" s="58">
        <f t="shared" si="3"/>
        <v>0</v>
      </c>
      <c r="J23" s="67">
        <f t="shared" si="4"/>
        <v>0.93266666666666664</v>
      </c>
      <c r="K23" s="67">
        <f t="shared" si="5"/>
        <v>0.91733333333333333</v>
      </c>
      <c r="L23" s="66">
        <f t="shared" si="6"/>
        <v>1.533333333333331E-2</v>
      </c>
    </row>
    <row r="24" spans="1:12" x14ac:dyDescent="0.4">
      <c r="A24" s="203" t="s">
        <v>164</v>
      </c>
      <c r="B24" s="163">
        <v>0</v>
      </c>
      <c r="C24" s="163">
        <v>0</v>
      </c>
      <c r="D24" s="72" t="e">
        <f t="shared" si="0"/>
        <v>#DIV/0!</v>
      </c>
      <c r="E24" s="59">
        <f t="shared" si="1"/>
        <v>0</v>
      </c>
      <c r="F24" s="163">
        <v>0</v>
      </c>
      <c r="G24" s="158">
        <v>0</v>
      </c>
      <c r="H24" s="72" t="e">
        <f t="shared" si="2"/>
        <v>#DIV/0!</v>
      </c>
      <c r="I24" s="59">
        <f t="shared" si="3"/>
        <v>0</v>
      </c>
      <c r="J24" s="72" t="e">
        <f t="shared" si="4"/>
        <v>#DIV/0!</v>
      </c>
      <c r="K24" s="72" t="e">
        <f t="shared" si="5"/>
        <v>#DIV/0!</v>
      </c>
      <c r="L24" s="77" t="e">
        <f t="shared" si="6"/>
        <v>#DIV/0!</v>
      </c>
    </row>
    <row r="25" spans="1:12" x14ac:dyDescent="0.4">
      <c r="A25" s="203" t="s">
        <v>163</v>
      </c>
      <c r="B25" s="163">
        <v>1172</v>
      </c>
      <c r="C25" s="163">
        <v>1005</v>
      </c>
      <c r="D25" s="72">
        <f t="shared" si="0"/>
        <v>1.1661691542288557</v>
      </c>
      <c r="E25" s="59">
        <f t="shared" si="1"/>
        <v>167</v>
      </c>
      <c r="F25" s="163">
        <v>1500</v>
      </c>
      <c r="G25" s="158">
        <v>1500</v>
      </c>
      <c r="H25" s="72">
        <f t="shared" si="2"/>
        <v>1</v>
      </c>
      <c r="I25" s="59">
        <f t="shared" si="3"/>
        <v>0</v>
      </c>
      <c r="J25" s="72">
        <f t="shared" si="4"/>
        <v>0.78133333333333332</v>
      </c>
      <c r="K25" s="72">
        <f t="shared" si="5"/>
        <v>0.67</v>
      </c>
      <c r="L25" s="77">
        <f t="shared" si="6"/>
        <v>0.11133333333333328</v>
      </c>
    </row>
    <row r="26" spans="1:12" x14ac:dyDescent="0.4">
      <c r="A26" s="202" t="s">
        <v>162</v>
      </c>
      <c r="B26" s="163">
        <v>0</v>
      </c>
      <c r="C26" s="163">
        <v>1220</v>
      </c>
      <c r="D26" s="72">
        <f t="shared" si="0"/>
        <v>0</v>
      </c>
      <c r="E26" s="59">
        <f t="shared" si="1"/>
        <v>-1220</v>
      </c>
      <c r="F26" s="163">
        <v>0</v>
      </c>
      <c r="G26" s="158">
        <v>1500</v>
      </c>
      <c r="H26" s="72">
        <f t="shared" si="2"/>
        <v>0</v>
      </c>
      <c r="I26" s="59">
        <f t="shared" si="3"/>
        <v>-1500</v>
      </c>
      <c r="J26" s="72" t="e">
        <f t="shared" si="4"/>
        <v>#DIV/0!</v>
      </c>
      <c r="K26" s="72">
        <f t="shared" si="5"/>
        <v>0.81333333333333335</v>
      </c>
      <c r="L26" s="77" t="e">
        <f t="shared" si="6"/>
        <v>#DIV/0!</v>
      </c>
    </row>
    <row r="27" spans="1:12" x14ac:dyDescent="0.4">
      <c r="A27" s="202" t="s">
        <v>161</v>
      </c>
      <c r="B27" s="163">
        <v>695</v>
      </c>
      <c r="C27" s="163">
        <v>657</v>
      </c>
      <c r="D27" s="67">
        <f t="shared" si="0"/>
        <v>1.0578386605783867</v>
      </c>
      <c r="E27" s="58">
        <f t="shared" si="1"/>
        <v>38</v>
      </c>
      <c r="F27" s="163">
        <v>900</v>
      </c>
      <c r="G27" s="158">
        <v>750</v>
      </c>
      <c r="H27" s="67">
        <f t="shared" si="2"/>
        <v>1.2</v>
      </c>
      <c r="I27" s="58">
        <f t="shared" si="3"/>
        <v>150</v>
      </c>
      <c r="J27" s="67">
        <f t="shared" si="4"/>
        <v>0.77222222222222225</v>
      </c>
      <c r="K27" s="67">
        <f t="shared" si="5"/>
        <v>0.876</v>
      </c>
      <c r="L27" s="66">
        <f t="shared" si="6"/>
        <v>-0.10377777777777775</v>
      </c>
    </row>
    <row r="28" spans="1:12" x14ac:dyDescent="0.4">
      <c r="A28" s="203" t="s">
        <v>160</v>
      </c>
      <c r="B28" s="163">
        <v>259</v>
      </c>
      <c r="C28" s="163">
        <v>274</v>
      </c>
      <c r="D28" s="72">
        <f t="shared" si="0"/>
        <v>0.94525547445255476</v>
      </c>
      <c r="E28" s="59">
        <f t="shared" si="1"/>
        <v>-15</v>
      </c>
      <c r="F28" s="163">
        <v>600</v>
      </c>
      <c r="G28" s="158">
        <v>750</v>
      </c>
      <c r="H28" s="72">
        <f t="shared" si="2"/>
        <v>0.8</v>
      </c>
      <c r="I28" s="59">
        <f t="shared" si="3"/>
        <v>-150</v>
      </c>
      <c r="J28" s="72">
        <f t="shared" si="4"/>
        <v>0.43166666666666664</v>
      </c>
      <c r="K28" s="72">
        <f t="shared" si="5"/>
        <v>0.36533333333333334</v>
      </c>
      <c r="L28" s="77">
        <f t="shared" si="6"/>
        <v>6.63333333333333E-2</v>
      </c>
    </row>
    <row r="29" spans="1:12" x14ac:dyDescent="0.4">
      <c r="A29" s="202" t="s">
        <v>159</v>
      </c>
      <c r="B29" s="163">
        <v>2565</v>
      </c>
      <c r="C29" s="163">
        <v>1812</v>
      </c>
      <c r="D29" s="72">
        <f t="shared" si="0"/>
        <v>1.4155629139072847</v>
      </c>
      <c r="E29" s="59">
        <f t="shared" si="1"/>
        <v>753</v>
      </c>
      <c r="F29" s="163">
        <v>3000</v>
      </c>
      <c r="G29" s="158">
        <v>2400</v>
      </c>
      <c r="H29" s="72">
        <f t="shared" si="2"/>
        <v>1.25</v>
      </c>
      <c r="I29" s="59">
        <f t="shared" si="3"/>
        <v>600</v>
      </c>
      <c r="J29" s="72">
        <f t="shared" si="4"/>
        <v>0.85499999999999998</v>
      </c>
      <c r="K29" s="72">
        <f t="shared" si="5"/>
        <v>0.755</v>
      </c>
      <c r="L29" s="77">
        <f t="shared" si="6"/>
        <v>9.9999999999999978E-2</v>
      </c>
    </row>
    <row r="30" spans="1:12" x14ac:dyDescent="0.4">
      <c r="A30" s="203" t="s">
        <v>158</v>
      </c>
      <c r="B30" s="163">
        <v>784</v>
      </c>
      <c r="C30" s="163">
        <v>779</v>
      </c>
      <c r="D30" s="67">
        <f t="shared" si="0"/>
        <v>1.006418485237484</v>
      </c>
      <c r="E30" s="58">
        <f t="shared" si="1"/>
        <v>5</v>
      </c>
      <c r="F30" s="163">
        <v>1495</v>
      </c>
      <c r="G30" s="158">
        <v>1500</v>
      </c>
      <c r="H30" s="67">
        <f t="shared" si="2"/>
        <v>0.9966666666666667</v>
      </c>
      <c r="I30" s="58">
        <f t="shared" si="3"/>
        <v>-5</v>
      </c>
      <c r="J30" s="67">
        <f t="shared" si="4"/>
        <v>0.52441471571906351</v>
      </c>
      <c r="K30" s="67">
        <f t="shared" si="5"/>
        <v>0.51933333333333331</v>
      </c>
      <c r="L30" s="66">
        <f t="shared" si="6"/>
        <v>5.0813823857301932E-3</v>
      </c>
    </row>
    <row r="31" spans="1:12" x14ac:dyDescent="0.4">
      <c r="A31" s="203" t="s">
        <v>157</v>
      </c>
      <c r="B31" s="163">
        <v>1339</v>
      </c>
      <c r="C31" s="163">
        <v>1431</v>
      </c>
      <c r="D31" s="67">
        <f t="shared" si="0"/>
        <v>0.93570929419986026</v>
      </c>
      <c r="E31" s="58">
        <f t="shared" si="1"/>
        <v>-92</v>
      </c>
      <c r="F31" s="163">
        <v>1500</v>
      </c>
      <c r="G31" s="158">
        <v>1500</v>
      </c>
      <c r="H31" s="67">
        <f t="shared" si="2"/>
        <v>1</v>
      </c>
      <c r="I31" s="58">
        <f t="shared" si="3"/>
        <v>0</v>
      </c>
      <c r="J31" s="67">
        <f t="shared" si="4"/>
        <v>0.89266666666666672</v>
      </c>
      <c r="K31" s="67">
        <f t="shared" si="5"/>
        <v>0.95399999999999996</v>
      </c>
      <c r="L31" s="66">
        <f t="shared" si="6"/>
        <v>-6.133333333333324E-2</v>
      </c>
    </row>
    <row r="32" spans="1:12" x14ac:dyDescent="0.4">
      <c r="A32" s="202" t="s">
        <v>156</v>
      </c>
      <c r="B32" s="163">
        <v>0</v>
      </c>
      <c r="C32" s="163">
        <v>0</v>
      </c>
      <c r="D32" s="72" t="e">
        <f t="shared" si="0"/>
        <v>#DIV/0!</v>
      </c>
      <c r="E32" s="59">
        <f t="shared" si="1"/>
        <v>0</v>
      </c>
      <c r="F32" s="163">
        <v>0</v>
      </c>
      <c r="G32" s="158">
        <v>0</v>
      </c>
      <c r="H32" s="72" t="e">
        <f t="shared" si="2"/>
        <v>#DIV/0!</v>
      </c>
      <c r="I32" s="59">
        <f t="shared" si="3"/>
        <v>0</v>
      </c>
      <c r="J32" s="72" t="e">
        <f t="shared" si="4"/>
        <v>#DIV/0!</v>
      </c>
      <c r="K32" s="72" t="e">
        <f t="shared" si="5"/>
        <v>#DIV/0!</v>
      </c>
      <c r="L32" s="77" t="e">
        <f t="shared" si="6"/>
        <v>#DIV/0!</v>
      </c>
    </row>
    <row r="33" spans="1:12" x14ac:dyDescent="0.4">
      <c r="A33" s="205" t="s">
        <v>155</v>
      </c>
      <c r="B33" s="163">
        <v>780</v>
      </c>
      <c r="C33" s="163">
        <v>823</v>
      </c>
      <c r="D33" s="72">
        <f t="shared" si="0"/>
        <v>0.94775212636695016</v>
      </c>
      <c r="E33" s="59">
        <f t="shared" si="1"/>
        <v>-43</v>
      </c>
      <c r="F33" s="163">
        <v>1500</v>
      </c>
      <c r="G33" s="163">
        <v>1500</v>
      </c>
      <c r="H33" s="72">
        <f t="shared" si="2"/>
        <v>1</v>
      </c>
      <c r="I33" s="59">
        <f t="shared" si="3"/>
        <v>0</v>
      </c>
      <c r="J33" s="72">
        <f t="shared" si="4"/>
        <v>0.52</v>
      </c>
      <c r="K33" s="72">
        <f t="shared" si="5"/>
        <v>0.54866666666666664</v>
      </c>
      <c r="L33" s="77">
        <f t="shared" si="6"/>
        <v>-2.8666666666666618E-2</v>
      </c>
    </row>
    <row r="34" spans="1:12" x14ac:dyDescent="0.4">
      <c r="A34" s="108" t="s">
        <v>90</v>
      </c>
      <c r="B34" s="106">
        <f>SUM(B35:B36)</f>
        <v>621</v>
      </c>
      <c r="C34" s="106">
        <f>SUM(C35:C36)</f>
        <v>594</v>
      </c>
      <c r="D34" s="76">
        <f t="shared" si="0"/>
        <v>1.0454545454545454</v>
      </c>
      <c r="E34" s="62">
        <f t="shared" si="1"/>
        <v>27</v>
      </c>
      <c r="F34" s="106">
        <f>SUM(F35:F36)</f>
        <v>791</v>
      </c>
      <c r="G34" s="106">
        <f>SUM(G35:G36)</f>
        <v>1170</v>
      </c>
      <c r="H34" s="76">
        <f t="shared" si="2"/>
        <v>0.67606837606837611</v>
      </c>
      <c r="I34" s="62">
        <f t="shared" si="3"/>
        <v>-379</v>
      </c>
      <c r="J34" s="76">
        <f t="shared" si="4"/>
        <v>0.78508217446270545</v>
      </c>
      <c r="K34" s="76">
        <f t="shared" si="5"/>
        <v>0.50769230769230766</v>
      </c>
      <c r="L34" s="75">
        <f t="shared" si="6"/>
        <v>0.27738986677039779</v>
      </c>
    </row>
    <row r="35" spans="1:12" x14ac:dyDescent="0.4">
      <c r="A35" s="204" t="s">
        <v>154</v>
      </c>
      <c r="B35" s="163">
        <v>317</v>
      </c>
      <c r="C35" s="163">
        <v>359</v>
      </c>
      <c r="D35" s="70">
        <f t="shared" si="0"/>
        <v>0.88300835654596099</v>
      </c>
      <c r="E35" s="71">
        <f t="shared" si="1"/>
        <v>-42</v>
      </c>
      <c r="F35" s="163">
        <v>390</v>
      </c>
      <c r="G35" s="163">
        <v>780</v>
      </c>
      <c r="H35" s="70">
        <f t="shared" si="2"/>
        <v>0.5</v>
      </c>
      <c r="I35" s="71">
        <f t="shared" si="3"/>
        <v>-390</v>
      </c>
      <c r="J35" s="70">
        <f t="shared" si="4"/>
        <v>0.81282051282051282</v>
      </c>
      <c r="K35" s="70">
        <f t="shared" si="5"/>
        <v>0.46025641025641023</v>
      </c>
      <c r="L35" s="69">
        <f t="shared" si="6"/>
        <v>0.35256410256410259</v>
      </c>
    </row>
    <row r="36" spans="1:12" x14ac:dyDescent="0.4">
      <c r="A36" s="202" t="s">
        <v>153</v>
      </c>
      <c r="B36" s="163">
        <v>304</v>
      </c>
      <c r="C36" s="163">
        <v>235</v>
      </c>
      <c r="D36" s="72">
        <f t="shared" si="0"/>
        <v>1.2936170212765958</v>
      </c>
      <c r="E36" s="59">
        <f t="shared" si="1"/>
        <v>69</v>
      </c>
      <c r="F36" s="163">
        <v>401</v>
      </c>
      <c r="G36" s="163">
        <v>390</v>
      </c>
      <c r="H36" s="72">
        <f t="shared" si="2"/>
        <v>1.0282051282051281</v>
      </c>
      <c r="I36" s="59">
        <f t="shared" si="3"/>
        <v>11</v>
      </c>
      <c r="J36" s="72">
        <f t="shared" si="4"/>
        <v>0.75810473815461343</v>
      </c>
      <c r="K36" s="72">
        <f t="shared" si="5"/>
        <v>0.60256410256410253</v>
      </c>
      <c r="L36" s="77">
        <f t="shared" si="6"/>
        <v>0.1555406355905109</v>
      </c>
    </row>
    <row r="37" spans="1:12" s="46" customFormat="1" x14ac:dyDescent="0.4">
      <c r="A37" s="200" t="s">
        <v>96</v>
      </c>
      <c r="B37" s="100">
        <f>SUM(B38:B58)</f>
        <v>76159</v>
      </c>
      <c r="C37" s="100">
        <f>SUM(C38:C58)</f>
        <v>77420</v>
      </c>
      <c r="D37" s="64">
        <f t="shared" si="0"/>
        <v>0.98371221906484108</v>
      </c>
      <c r="E37" s="65">
        <f t="shared" si="1"/>
        <v>-1261</v>
      </c>
      <c r="F37" s="100">
        <f>SUM(F38:F58)</f>
        <v>124042</v>
      </c>
      <c r="G37" s="100">
        <f>SUM(G38:G58)</f>
        <v>117250</v>
      </c>
      <c r="H37" s="64">
        <f t="shared" si="2"/>
        <v>1.0579275053304904</v>
      </c>
      <c r="I37" s="65">
        <f t="shared" si="3"/>
        <v>6792</v>
      </c>
      <c r="J37" s="64">
        <f t="shared" si="4"/>
        <v>0.61397752374195835</v>
      </c>
      <c r="K37" s="64">
        <f t="shared" si="5"/>
        <v>0.66029850746268659</v>
      </c>
      <c r="L37" s="78">
        <f t="shared" si="6"/>
        <v>-4.6320983720728237E-2</v>
      </c>
    </row>
    <row r="38" spans="1:12" x14ac:dyDescent="0.4">
      <c r="A38" s="202" t="s">
        <v>83</v>
      </c>
      <c r="B38" s="98">
        <f>'[1]5月動向(20)'!B37-'５月(上旬)'!B38</f>
        <v>24700</v>
      </c>
      <c r="C38" s="98">
        <f>'[1]5月動向(20)'!C37-'５月(上旬)'!C38</f>
        <v>25196</v>
      </c>
      <c r="D38" s="97">
        <f t="shared" ref="D38:D58" si="7">+B38/C38</f>
        <v>0.98031433560882675</v>
      </c>
      <c r="E38" s="58">
        <f t="shared" ref="E38:E58" si="8">+B38-C38</f>
        <v>-496</v>
      </c>
      <c r="F38" s="98">
        <f>'[1]5月動向(20)'!F37-'５月(上旬)'!F38</f>
        <v>43258</v>
      </c>
      <c r="G38" s="98">
        <f>'[1]5月動向(20)'!G37-'５月(上旬)'!G38</f>
        <v>41416</v>
      </c>
      <c r="H38" s="67">
        <f t="shared" ref="H38:H58" si="9">+F38/G38</f>
        <v>1.0444755649990343</v>
      </c>
      <c r="I38" s="58">
        <f t="shared" ref="I38:I58" si="10">+F38-G38</f>
        <v>1842</v>
      </c>
      <c r="J38" s="67">
        <f t="shared" ref="J38:J58" si="11">+B38/F38</f>
        <v>0.57099264875861111</v>
      </c>
      <c r="K38" s="67">
        <f t="shared" ref="K38:K58" si="12">+C38/G38</f>
        <v>0.60836391732663708</v>
      </c>
      <c r="L38" s="66">
        <f t="shared" ref="L38:L58" si="13">+J38-K38</f>
        <v>-3.7371268568025973E-2</v>
      </c>
    </row>
    <row r="39" spans="1:12" x14ac:dyDescent="0.4">
      <c r="A39" s="202" t="s">
        <v>152</v>
      </c>
      <c r="B39" s="101">
        <f>'[1]5月動向(20)'!B38-'５月(上旬)'!B39</f>
        <v>1321</v>
      </c>
      <c r="C39" s="101">
        <f>'[1]5月動向(20)'!C38-'５月(上旬)'!C39</f>
        <v>0</v>
      </c>
      <c r="D39" s="72" t="e">
        <f t="shared" si="7"/>
        <v>#DIV/0!</v>
      </c>
      <c r="E39" s="59">
        <f t="shared" si="8"/>
        <v>1321</v>
      </c>
      <c r="F39" s="135">
        <f>'[1]5月動向(20)'!F38-'５月(上旬)'!F39</f>
        <v>1600</v>
      </c>
      <c r="G39" s="101">
        <f>'[1]5月動向(20)'!G38-'５月(上旬)'!G39</f>
        <v>0</v>
      </c>
      <c r="H39" s="72" t="e">
        <f t="shared" si="9"/>
        <v>#DIV/0!</v>
      </c>
      <c r="I39" s="59">
        <f t="shared" si="10"/>
        <v>1600</v>
      </c>
      <c r="J39" s="72">
        <f t="shared" si="11"/>
        <v>0.82562500000000005</v>
      </c>
      <c r="K39" s="72" t="e">
        <f t="shared" si="12"/>
        <v>#DIV/0!</v>
      </c>
      <c r="L39" s="77" t="e">
        <f t="shared" si="13"/>
        <v>#DIV/0!</v>
      </c>
    </row>
    <row r="40" spans="1:12" x14ac:dyDescent="0.4">
      <c r="A40" s="202" t="s">
        <v>151</v>
      </c>
      <c r="B40" s="101">
        <f>'[1]5月動向(20)'!B39-'５月(上旬)'!B40</f>
        <v>4964</v>
      </c>
      <c r="C40" s="101">
        <f>'[1]5月動向(20)'!C39-'５月(上旬)'!C40</f>
        <v>4715</v>
      </c>
      <c r="D40" s="72">
        <f t="shared" si="7"/>
        <v>1.0528101802757157</v>
      </c>
      <c r="E40" s="59">
        <f t="shared" si="8"/>
        <v>249</v>
      </c>
      <c r="F40" s="135">
        <f>'[1]5月動向(20)'!F39-'５月(上旬)'!F40</f>
        <v>5240</v>
      </c>
      <c r="G40" s="101">
        <f>'[1]5月動向(20)'!G39-'５月(上旬)'!G40</f>
        <v>5240</v>
      </c>
      <c r="H40" s="141">
        <f t="shared" si="9"/>
        <v>1</v>
      </c>
      <c r="I40" s="59">
        <f t="shared" si="10"/>
        <v>0</v>
      </c>
      <c r="J40" s="72">
        <f t="shared" si="11"/>
        <v>0.94732824427480911</v>
      </c>
      <c r="K40" s="72">
        <f t="shared" si="12"/>
        <v>0.89980916030534353</v>
      </c>
      <c r="L40" s="77">
        <f t="shared" si="13"/>
        <v>4.7519083969465581E-2</v>
      </c>
    </row>
    <row r="41" spans="1:12" x14ac:dyDescent="0.4">
      <c r="A41" s="202" t="s">
        <v>150</v>
      </c>
      <c r="B41" s="101">
        <f>'[1]5月動向(20)'!B40-'５月(上旬)'!B41</f>
        <v>8556</v>
      </c>
      <c r="C41" s="101">
        <f>'[1]5月動向(20)'!C40-'５月(上旬)'!C41</f>
        <v>9963</v>
      </c>
      <c r="D41" s="140">
        <f t="shared" si="7"/>
        <v>0.85877747666365556</v>
      </c>
      <c r="E41" s="79">
        <f t="shared" si="8"/>
        <v>-1407</v>
      </c>
      <c r="F41" s="101">
        <f>'[1]5月動向(20)'!F40-'５月(上旬)'!F41</f>
        <v>13650</v>
      </c>
      <c r="G41" s="101">
        <f>'[1]5月動向(20)'!G40-'５月(上旬)'!G41</f>
        <v>13493</v>
      </c>
      <c r="H41" s="141">
        <f t="shared" si="9"/>
        <v>1.0116356629363374</v>
      </c>
      <c r="I41" s="59">
        <f t="shared" si="10"/>
        <v>157</v>
      </c>
      <c r="J41" s="72">
        <f t="shared" si="11"/>
        <v>0.62681318681318676</v>
      </c>
      <c r="K41" s="72">
        <f t="shared" si="12"/>
        <v>0.73838286518935747</v>
      </c>
      <c r="L41" s="77">
        <f t="shared" si="13"/>
        <v>-0.11156967837617071</v>
      </c>
    </row>
    <row r="42" spans="1:12" x14ac:dyDescent="0.4">
      <c r="A42" s="202" t="s">
        <v>180</v>
      </c>
      <c r="B42" s="101">
        <f>'[1]5月動向(20)'!B41-'５月(上旬)'!B42</f>
        <v>5261</v>
      </c>
      <c r="C42" s="101">
        <f>'[1]5月動向(20)'!C41-'５月(上旬)'!C42</f>
        <v>2678</v>
      </c>
      <c r="D42" s="140">
        <f t="shared" si="7"/>
        <v>1.9645257654966393</v>
      </c>
      <c r="E42" s="79">
        <f t="shared" si="8"/>
        <v>2583</v>
      </c>
      <c r="F42" s="101">
        <f>'[1]5月動向(20)'!F41-'５月(上旬)'!F42</f>
        <v>7240</v>
      </c>
      <c r="G42" s="101">
        <f>'[1]5月動向(20)'!G41-'５月(上旬)'!G42</f>
        <v>2790</v>
      </c>
      <c r="H42" s="141">
        <f t="shared" si="9"/>
        <v>2.5949820788530467</v>
      </c>
      <c r="I42" s="59">
        <f t="shared" si="10"/>
        <v>4450</v>
      </c>
      <c r="J42" s="72">
        <f t="shared" si="11"/>
        <v>0.72665745856353592</v>
      </c>
      <c r="K42" s="72">
        <f t="shared" si="12"/>
        <v>0.95985663082437278</v>
      </c>
      <c r="L42" s="77">
        <f t="shared" si="13"/>
        <v>-0.23319917226083686</v>
      </c>
    </row>
    <row r="43" spans="1:12" x14ac:dyDescent="0.4">
      <c r="A43" s="202" t="s">
        <v>81</v>
      </c>
      <c r="B43" s="101">
        <f>'[1]5月動向(20)'!B42-'５月(上旬)'!B43</f>
        <v>10824</v>
      </c>
      <c r="C43" s="101">
        <f>'[1]5月動向(20)'!C42-'５月(上旬)'!C43</f>
        <v>10626</v>
      </c>
      <c r="D43" s="140">
        <f t="shared" si="7"/>
        <v>1.0186335403726707</v>
      </c>
      <c r="E43" s="79">
        <f t="shared" si="8"/>
        <v>198</v>
      </c>
      <c r="F43" s="105">
        <f>'[1]5月動向(20)'!F42-'５月(上旬)'!F43</f>
        <v>19596</v>
      </c>
      <c r="G43" s="105">
        <f>'[1]5月動向(20)'!G42-'５月(上旬)'!G43</f>
        <v>17323</v>
      </c>
      <c r="H43" s="141">
        <f t="shared" si="9"/>
        <v>1.1312128384229059</v>
      </c>
      <c r="I43" s="59">
        <f t="shared" si="10"/>
        <v>2273</v>
      </c>
      <c r="J43" s="72">
        <f t="shared" si="11"/>
        <v>0.55235762400489896</v>
      </c>
      <c r="K43" s="72">
        <f t="shared" si="12"/>
        <v>0.61340414477861804</v>
      </c>
      <c r="L43" s="77">
        <f t="shared" si="13"/>
        <v>-6.1046520773719082E-2</v>
      </c>
    </row>
    <row r="44" spans="1:12" x14ac:dyDescent="0.4">
      <c r="A44" s="202" t="s">
        <v>82</v>
      </c>
      <c r="B44" s="101">
        <f>'[1]5月動向(20)'!B43-'５月(上旬)'!B44</f>
        <v>6367</v>
      </c>
      <c r="C44" s="101">
        <f>'[1]5月動向(20)'!C43-'５月(上旬)'!C44</f>
        <v>5718</v>
      </c>
      <c r="D44" s="140">
        <f t="shared" si="7"/>
        <v>1.1135012242042672</v>
      </c>
      <c r="E44" s="58">
        <f t="shared" si="8"/>
        <v>649</v>
      </c>
      <c r="F44" s="135">
        <f>'[1]5月動向(20)'!F43-'５月(上旬)'!F44</f>
        <v>11090</v>
      </c>
      <c r="G44" s="101">
        <f>'[1]5月動向(20)'!G43-'５月(上旬)'!G44</f>
        <v>8518</v>
      </c>
      <c r="H44" s="141">
        <f t="shared" si="9"/>
        <v>1.3019488142756515</v>
      </c>
      <c r="I44" s="59">
        <f t="shared" si="10"/>
        <v>2572</v>
      </c>
      <c r="J44" s="72">
        <f t="shared" si="11"/>
        <v>0.57412082957619481</v>
      </c>
      <c r="K44" s="72">
        <f t="shared" si="12"/>
        <v>0.67128433904672458</v>
      </c>
      <c r="L44" s="77">
        <f t="shared" si="13"/>
        <v>-9.7163509470529763E-2</v>
      </c>
    </row>
    <row r="45" spans="1:12" x14ac:dyDescent="0.4">
      <c r="A45" s="202" t="s">
        <v>80</v>
      </c>
      <c r="B45" s="101">
        <f>'[1]5月動向(20)'!B44-'５月(上旬)'!B45</f>
        <v>1484</v>
      </c>
      <c r="C45" s="101">
        <f>'[1]5月動向(20)'!C44-'５月(上旬)'!C45</f>
        <v>1509</v>
      </c>
      <c r="D45" s="140">
        <f t="shared" si="7"/>
        <v>0.98343273691186217</v>
      </c>
      <c r="E45" s="58">
        <f t="shared" si="8"/>
        <v>-25</v>
      </c>
      <c r="F45" s="137">
        <f>'[1]5月動向(20)'!F44-'５月(上旬)'!F45</f>
        <v>2790</v>
      </c>
      <c r="G45" s="136">
        <f>'[1]5月動向(20)'!G44-'５月(上旬)'!G45</f>
        <v>2790</v>
      </c>
      <c r="H45" s="138">
        <f t="shared" si="9"/>
        <v>1</v>
      </c>
      <c r="I45" s="59">
        <f t="shared" si="10"/>
        <v>0</v>
      </c>
      <c r="J45" s="72">
        <f t="shared" si="11"/>
        <v>0.53189964157706093</v>
      </c>
      <c r="K45" s="72">
        <f t="shared" si="12"/>
        <v>0.54086021505376347</v>
      </c>
      <c r="L45" s="77">
        <f t="shared" si="13"/>
        <v>-8.960573476702538E-3</v>
      </c>
    </row>
    <row r="46" spans="1:12" x14ac:dyDescent="0.4">
      <c r="A46" s="202" t="s">
        <v>148</v>
      </c>
      <c r="B46" s="101">
        <f>'[1]5月動向(20)'!B45-'５月(上旬)'!B46</f>
        <v>672</v>
      </c>
      <c r="C46" s="101">
        <f>'[1]5月動向(20)'!C45-'５月(上旬)'!C46</f>
        <v>1043</v>
      </c>
      <c r="D46" s="140">
        <f t="shared" si="7"/>
        <v>0.64429530201342278</v>
      </c>
      <c r="E46" s="58">
        <f t="shared" si="8"/>
        <v>-371</v>
      </c>
      <c r="F46" s="135">
        <f>'[1]5月動向(20)'!F45-'５月(上旬)'!F46</f>
        <v>1660</v>
      </c>
      <c r="G46" s="101">
        <f>'[1]5月動向(20)'!G45-'５月(上旬)'!G46</f>
        <v>1660</v>
      </c>
      <c r="H46" s="142">
        <f t="shared" si="9"/>
        <v>1</v>
      </c>
      <c r="I46" s="59">
        <f t="shared" si="10"/>
        <v>0</v>
      </c>
      <c r="J46" s="72">
        <f t="shared" si="11"/>
        <v>0.40481927710843374</v>
      </c>
      <c r="K46" s="72">
        <f t="shared" si="12"/>
        <v>0.62831325301204821</v>
      </c>
      <c r="L46" s="77">
        <f t="shared" si="13"/>
        <v>-0.22349397590361447</v>
      </c>
    </row>
    <row r="47" spans="1:12" x14ac:dyDescent="0.4">
      <c r="A47" s="202" t="s">
        <v>79</v>
      </c>
      <c r="B47" s="101">
        <f>'[1]5月動向(20)'!B46-'５月(上旬)'!B47</f>
        <v>2383</v>
      </c>
      <c r="C47" s="101">
        <f>'[1]5月動向(20)'!C46-'５月(上旬)'!C47</f>
        <v>2053</v>
      </c>
      <c r="D47" s="140">
        <f t="shared" si="7"/>
        <v>1.160740379931807</v>
      </c>
      <c r="E47" s="58">
        <f t="shared" si="8"/>
        <v>330</v>
      </c>
      <c r="F47" s="135">
        <f>'[1]5月動向(20)'!F46-'５月(上旬)'!F47</f>
        <v>2790</v>
      </c>
      <c r="G47" s="101">
        <f>'[1]5月動向(20)'!G46-'５月(上旬)'!G47</f>
        <v>2790</v>
      </c>
      <c r="H47" s="141">
        <f t="shared" si="9"/>
        <v>1</v>
      </c>
      <c r="I47" s="59">
        <f t="shared" si="10"/>
        <v>0</v>
      </c>
      <c r="J47" s="72">
        <f t="shared" si="11"/>
        <v>0.85412186379928312</v>
      </c>
      <c r="K47" s="72">
        <f t="shared" si="12"/>
        <v>0.73584229390681</v>
      </c>
      <c r="L47" s="77">
        <f t="shared" si="13"/>
        <v>0.11827956989247312</v>
      </c>
    </row>
    <row r="48" spans="1:12" x14ac:dyDescent="0.4">
      <c r="A48" s="203" t="s">
        <v>78</v>
      </c>
      <c r="B48" s="101">
        <f>'[1]5月動向(20)'!B47-'５月(上旬)'!B48</f>
        <v>1497</v>
      </c>
      <c r="C48" s="101">
        <f>'[1]5月動向(20)'!C47-'５月(上旬)'!C48</f>
        <v>1274</v>
      </c>
      <c r="D48" s="140">
        <f t="shared" si="7"/>
        <v>1.1750392464678179</v>
      </c>
      <c r="E48" s="58">
        <f t="shared" si="8"/>
        <v>223</v>
      </c>
      <c r="F48" s="137">
        <f>'[1]5月動向(20)'!F47-'５月(上旬)'!F48</f>
        <v>2790</v>
      </c>
      <c r="G48" s="136">
        <f>'[1]5月動向(20)'!G47-'５月(上旬)'!G48</f>
        <v>2790</v>
      </c>
      <c r="H48" s="141">
        <f t="shared" si="9"/>
        <v>1</v>
      </c>
      <c r="I48" s="59">
        <f t="shared" si="10"/>
        <v>0</v>
      </c>
      <c r="J48" s="72">
        <f t="shared" si="11"/>
        <v>0.53655913978494618</v>
      </c>
      <c r="K48" s="67">
        <f t="shared" si="12"/>
        <v>0.45663082437275987</v>
      </c>
      <c r="L48" s="66">
        <f t="shared" si="13"/>
        <v>7.9928315412186313E-2</v>
      </c>
    </row>
    <row r="49" spans="1:12" x14ac:dyDescent="0.4">
      <c r="A49" s="210" t="s">
        <v>147</v>
      </c>
      <c r="B49" s="101">
        <f>'[1]5月動向(20)'!B48-'５月(上旬)'!B49</f>
        <v>793</v>
      </c>
      <c r="C49" s="101">
        <f>'[1]5月動向(20)'!C48-'５月(上旬)'!C49</f>
        <v>721</v>
      </c>
      <c r="D49" s="140">
        <f t="shared" si="7"/>
        <v>1.0998613037447988</v>
      </c>
      <c r="E49" s="59">
        <f t="shared" si="8"/>
        <v>72</v>
      </c>
      <c r="F49" s="135">
        <f>'[1]5月動向(20)'!F48-'５月(上旬)'!F49</f>
        <v>1660</v>
      </c>
      <c r="G49" s="101">
        <f>'[1]5月動向(20)'!G48-'５月(上旬)'!G49</f>
        <v>1660</v>
      </c>
      <c r="H49" s="141">
        <f t="shared" si="9"/>
        <v>1</v>
      </c>
      <c r="I49" s="59">
        <f t="shared" si="10"/>
        <v>0</v>
      </c>
      <c r="J49" s="72">
        <f t="shared" si="11"/>
        <v>0.47771084337349395</v>
      </c>
      <c r="K49" s="72">
        <f t="shared" si="12"/>
        <v>0.43433734939759039</v>
      </c>
      <c r="L49" s="77">
        <f t="shared" si="13"/>
        <v>4.3373493975903565E-2</v>
      </c>
    </row>
    <row r="50" spans="1:12" x14ac:dyDescent="0.4">
      <c r="A50" s="202" t="s">
        <v>94</v>
      </c>
      <c r="B50" s="101">
        <f>'[1]5月動向(20)'!B49-'５月(上旬)'!B50</f>
        <v>3135</v>
      </c>
      <c r="C50" s="101">
        <f>'[1]5月動向(20)'!C49-'５月(上旬)'!C50</f>
        <v>3312</v>
      </c>
      <c r="D50" s="140">
        <f t="shared" si="7"/>
        <v>0.94655797101449279</v>
      </c>
      <c r="E50" s="59">
        <f t="shared" si="8"/>
        <v>-177</v>
      </c>
      <c r="F50" s="135">
        <f>'[1]5月動向(20)'!F49-'５月(上旬)'!F50</f>
        <v>3878</v>
      </c>
      <c r="G50" s="136">
        <f>'[1]5月動向(20)'!G49-'５月(上旬)'!G50</f>
        <v>4117</v>
      </c>
      <c r="H50" s="138">
        <f t="shared" si="9"/>
        <v>0.94194802040320624</v>
      </c>
      <c r="I50" s="59">
        <f t="shared" si="10"/>
        <v>-239</v>
      </c>
      <c r="J50" s="72">
        <f t="shared" si="11"/>
        <v>0.80840639504899436</v>
      </c>
      <c r="K50" s="72">
        <f t="shared" si="12"/>
        <v>0.8044692737430168</v>
      </c>
      <c r="L50" s="77">
        <f t="shared" si="13"/>
        <v>3.9371213059775645E-3</v>
      </c>
    </row>
    <row r="51" spans="1:12" x14ac:dyDescent="0.4">
      <c r="A51" s="202" t="s">
        <v>75</v>
      </c>
      <c r="B51" s="101">
        <f>'[1]5月動向(20)'!B50-'５月(上旬)'!B51</f>
        <v>2767</v>
      </c>
      <c r="C51" s="101">
        <f>'[1]5月動向(20)'!C50-'５月(上旬)'!C51</f>
        <v>2382</v>
      </c>
      <c r="D51" s="140">
        <f t="shared" si="7"/>
        <v>1.1616288832913517</v>
      </c>
      <c r="E51" s="59">
        <f t="shared" si="8"/>
        <v>385</v>
      </c>
      <c r="F51" s="139">
        <f>'[1]5月動向(20)'!F50-'５月(上旬)'!F51</f>
        <v>3880</v>
      </c>
      <c r="G51" s="101">
        <f>'[1]5月動向(20)'!G50-'５月(上旬)'!G51</f>
        <v>3780</v>
      </c>
      <c r="H51" s="138">
        <f t="shared" si="9"/>
        <v>1.0264550264550265</v>
      </c>
      <c r="I51" s="59">
        <f t="shared" si="10"/>
        <v>100</v>
      </c>
      <c r="J51" s="72">
        <f t="shared" si="11"/>
        <v>0.71314432989690724</v>
      </c>
      <c r="K51" s="72">
        <f t="shared" si="12"/>
        <v>0.63015873015873014</v>
      </c>
      <c r="L51" s="77">
        <f t="shared" si="13"/>
        <v>8.2985599738177096E-2</v>
      </c>
    </row>
    <row r="52" spans="1:12" x14ac:dyDescent="0.4">
      <c r="A52" s="202" t="s">
        <v>77</v>
      </c>
      <c r="B52" s="101">
        <f>'[1]5月動向(20)'!B51-'５月(上旬)'!B52</f>
        <v>550</v>
      </c>
      <c r="C52" s="101">
        <f>'[1]5月動向(20)'!C51-'５月(上旬)'!C52</f>
        <v>692</v>
      </c>
      <c r="D52" s="70">
        <f t="shared" si="7"/>
        <v>0.7947976878612717</v>
      </c>
      <c r="E52" s="59">
        <f t="shared" si="8"/>
        <v>-142</v>
      </c>
      <c r="F52" s="137">
        <f>'[1]5月動向(20)'!F51-'５月(上旬)'!F52</f>
        <v>1260</v>
      </c>
      <c r="G52" s="136">
        <f>'[1]5月動向(20)'!G51-'５月(上旬)'!G52</f>
        <v>1260</v>
      </c>
      <c r="H52" s="72">
        <f t="shared" si="9"/>
        <v>1</v>
      </c>
      <c r="I52" s="59">
        <f t="shared" si="10"/>
        <v>0</v>
      </c>
      <c r="J52" s="72">
        <f t="shared" si="11"/>
        <v>0.43650793650793651</v>
      </c>
      <c r="K52" s="72">
        <f t="shared" si="12"/>
        <v>0.54920634920634925</v>
      </c>
      <c r="L52" s="77">
        <f t="shared" si="13"/>
        <v>-0.11269841269841274</v>
      </c>
    </row>
    <row r="53" spans="1:12" x14ac:dyDescent="0.4">
      <c r="A53" s="202" t="s">
        <v>76</v>
      </c>
      <c r="B53" s="101">
        <f>'[1]5月動向(20)'!B52-'５月(上旬)'!B53</f>
        <v>885</v>
      </c>
      <c r="C53" s="101">
        <f>'[1]5月動向(20)'!C52-'５月(上旬)'!C53</f>
        <v>822</v>
      </c>
      <c r="D53" s="70">
        <f t="shared" si="7"/>
        <v>1.0766423357664234</v>
      </c>
      <c r="E53" s="59">
        <f t="shared" si="8"/>
        <v>63</v>
      </c>
      <c r="F53" s="135">
        <f>'[1]5月動向(20)'!F52-'５月(上旬)'!F53</f>
        <v>1660</v>
      </c>
      <c r="G53" s="101">
        <f>'[1]5月動向(20)'!G52-'５月(上旬)'!G53</f>
        <v>1260</v>
      </c>
      <c r="H53" s="72">
        <f t="shared" si="9"/>
        <v>1.3174603174603174</v>
      </c>
      <c r="I53" s="59">
        <f t="shared" si="10"/>
        <v>400</v>
      </c>
      <c r="J53" s="72">
        <f t="shared" si="11"/>
        <v>0.5331325301204819</v>
      </c>
      <c r="K53" s="72">
        <f t="shared" si="12"/>
        <v>0.65238095238095239</v>
      </c>
      <c r="L53" s="77">
        <f t="shared" si="13"/>
        <v>-0.1192484222604705</v>
      </c>
    </row>
    <row r="54" spans="1:12" x14ac:dyDescent="0.4">
      <c r="A54" s="202" t="s">
        <v>146</v>
      </c>
      <c r="B54" s="101">
        <f>'[1]5月動向(20)'!B53-'５月(上旬)'!B54</f>
        <v>0</v>
      </c>
      <c r="C54" s="101">
        <f>'[1]5月動向(20)'!C53-'５月(上旬)'!C54</f>
        <v>555</v>
      </c>
      <c r="D54" s="70">
        <f t="shared" si="7"/>
        <v>0</v>
      </c>
      <c r="E54" s="59">
        <f t="shared" si="8"/>
        <v>-555</v>
      </c>
      <c r="F54" s="136">
        <f>'[1]5月動向(20)'!F53-'５月(上旬)'!F54</f>
        <v>0</v>
      </c>
      <c r="G54" s="136">
        <f>'[1]5月動向(20)'!G53-'５月(上旬)'!G54</f>
        <v>1260</v>
      </c>
      <c r="H54" s="72">
        <f t="shared" si="9"/>
        <v>0</v>
      </c>
      <c r="I54" s="59">
        <f t="shared" si="10"/>
        <v>-1260</v>
      </c>
      <c r="J54" s="72" t="e">
        <f t="shared" si="11"/>
        <v>#DIV/0!</v>
      </c>
      <c r="K54" s="72">
        <f t="shared" si="12"/>
        <v>0.44047619047619047</v>
      </c>
      <c r="L54" s="77" t="e">
        <f t="shared" si="13"/>
        <v>#DIV/0!</v>
      </c>
    </row>
    <row r="55" spans="1:12" x14ac:dyDescent="0.4">
      <c r="A55" s="202" t="s">
        <v>145</v>
      </c>
      <c r="B55" s="101">
        <f>'[1]5月動向(20)'!B54-'５月(上旬)'!B55</f>
        <v>0</v>
      </c>
      <c r="C55" s="101">
        <f>'[1]5月動向(20)'!C54-'５月(上旬)'!C55</f>
        <v>1119</v>
      </c>
      <c r="D55" s="70">
        <f t="shared" si="7"/>
        <v>0</v>
      </c>
      <c r="E55" s="59">
        <f t="shared" si="8"/>
        <v>-1119</v>
      </c>
      <c r="F55" s="101">
        <f>'[1]5月動向(20)'!F54-'５月(上旬)'!F55</f>
        <v>0</v>
      </c>
      <c r="G55" s="102">
        <f>'[1]5月動向(20)'!G54-'５月(上旬)'!G55</f>
        <v>1260</v>
      </c>
      <c r="H55" s="72">
        <f t="shared" si="9"/>
        <v>0</v>
      </c>
      <c r="I55" s="59">
        <f t="shared" si="10"/>
        <v>-1260</v>
      </c>
      <c r="J55" s="72" t="e">
        <f t="shared" si="11"/>
        <v>#DIV/0!</v>
      </c>
      <c r="K55" s="72">
        <f t="shared" si="12"/>
        <v>0.88809523809523805</v>
      </c>
      <c r="L55" s="77" t="e">
        <f t="shared" si="13"/>
        <v>#DIV/0!</v>
      </c>
    </row>
    <row r="56" spans="1:12" x14ac:dyDescent="0.4">
      <c r="A56" s="202" t="s">
        <v>144</v>
      </c>
      <c r="B56" s="101">
        <f>'[1]5月動向(20)'!B55-'５月(上旬)'!B56</f>
        <v>0</v>
      </c>
      <c r="C56" s="101">
        <f>'[1]5月動向(20)'!C55-'５月(上旬)'!C56</f>
        <v>942</v>
      </c>
      <c r="D56" s="70">
        <f t="shared" si="7"/>
        <v>0</v>
      </c>
      <c r="E56" s="59">
        <f t="shared" si="8"/>
        <v>-942</v>
      </c>
      <c r="F56" s="136">
        <f>'[1]5月動向(20)'!F55-'５月(上旬)'!F56</f>
        <v>0</v>
      </c>
      <c r="G56" s="102">
        <f>'[1]5月動向(20)'!G55-'５月(上旬)'!G56</f>
        <v>1323</v>
      </c>
      <c r="H56" s="72">
        <f t="shared" si="9"/>
        <v>0</v>
      </c>
      <c r="I56" s="59">
        <f t="shared" si="10"/>
        <v>-1323</v>
      </c>
      <c r="J56" s="72" t="e">
        <f t="shared" si="11"/>
        <v>#DIV/0!</v>
      </c>
      <c r="K56" s="72">
        <f t="shared" si="12"/>
        <v>0.71201814058956914</v>
      </c>
      <c r="L56" s="77" t="e">
        <f t="shared" si="13"/>
        <v>#DIV/0!</v>
      </c>
    </row>
    <row r="57" spans="1:12" x14ac:dyDescent="0.4">
      <c r="A57" s="202" t="s">
        <v>143</v>
      </c>
      <c r="B57" s="101">
        <f>'[1]5月動向(20)'!B56-'５月(上旬)'!B57</f>
        <v>0</v>
      </c>
      <c r="C57" s="101">
        <f>'[1]5月動向(20)'!C56-'５月(上旬)'!C57</f>
        <v>1063</v>
      </c>
      <c r="D57" s="70">
        <f t="shared" si="7"/>
        <v>0</v>
      </c>
      <c r="E57" s="59">
        <f t="shared" si="8"/>
        <v>-1063</v>
      </c>
      <c r="F57" s="102">
        <f>'[1]5月動向(20)'!F56-'５月(上旬)'!F57</f>
        <v>0</v>
      </c>
      <c r="G57" s="102">
        <f>'[1]5月動向(20)'!G56-'５月(上旬)'!G57</f>
        <v>1260</v>
      </c>
      <c r="H57" s="72">
        <f t="shared" si="9"/>
        <v>0</v>
      </c>
      <c r="I57" s="59">
        <f t="shared" si="10"/>
        <v>-1260</v>
      </c>
      <c r="J57" s="72" t="e">
        <f t="shared" si="11"/>
        <v>#DIV/0!</v>
      </c>
      <c r="K57" s="72">
        <f t="shared" si="12"/>
        <v>0.84365079365079365</v>
      </c>
      <c r="L57" s="77" t="e">
        <f t="shared" si="13"/>
        <v>#DIV/0!</v>
      </c>
    </row>
    <row r="58" spans="1:12" x14ac:dyDescent="0.4">
      <c r="A58" s="201" t="s">
        <v>142</v>
      </c>
      <c r="B58" s="93">
        <f>'[1]5月動向(20)'!B57-'５月(上旬)'!B58</f>
        <v>0</v>
      </c>
      <c r="C58" s="93">
        <f>'[1]5月動向(20)'!C57-'５月(上旬)'!C58</f>
        <v>1037</v>
      </c>
      <c r="D58" s="151">
        <f t="shared" si="7"/>
        <v>0</v>
      </c>
      <c r="E58" s="56">
        <f t="shared" si="8"/>
        <v>-1037</v>
      </c>
      <c r="F58" s="93">
        <f>'[1]5月動向(20)'!F57-'５月(上旬)'!F58</f>
        <v>0</v>
      </c>
      <c r="G58" s="93">
        <f>'[1]5月動向(20)'!G57-'５月(上旬)'!G58</f>
        <v>1260</v>
      </c>
      <c r="H58" s="83">
        <f t="shared" si="9"/>
        <v>0</v>
      </c>
      <c r="I58" s="56">
        <f t="shared" si="10"/>
        <v>-1260</v>
      </c>
      <c r="J58" s="83" t="e">
        <f t="shared" si="11"/>
        <v>#DIV/0!</v>
      </c>
      <c r="K58" s="83">
        <f t="shared" si="12"/>
        <v>0.82301587301587298</v>
      </c>
      <c r="L58" s="82" t="e">
        <f t="shared" si="13"/>
        <v>#DIV/0!</v>
      </c>
    </row>
    <row r="59" spans="1:12" x14ac:dyDescent="0.4">
      <c r="A59" s="200" t="s">
        <v>93</v>
      </c>
      <c r="B59" s="134"/>
      <c r="C59" s="134"/>
      <c r="D59" s="132"/>
      <c r="E59" s="133"/>
      <c r="F59" s="134"/>
      <c r="G59" s="134"/>
      <c r="H59" s="132"/>
      <c r="I59" s="133"/>
      <c r="J59" s="132"/>
      <c r="K59" s="132"/>
      <c r="L59" s="131"/>
    </row>
    <row r="60" spans="1:12" x14ac:dyDescent="0.4">
      <c r="A60" s="199" t="s">
        <v>141</v>
      </c>
      <c r="B60" s="186"/>
      <c r="C60" s="185"/>
      <c r="D60" s="181"/>
      <c r="E60" s="182"/>
      <c r="F60" s="186"/>
      <c r="G60" s="185"/>
      <c r="H60" s="181"/>
      <c r="I60" s="182"/>
      <c r="J60" s="184"/>
      <c r="K60" s="184"/>
      <c r="L60" s="183"/>
    </row>
    <row r="61" spans="1:12" x14ac:dyDescent="0.4">
      <c r="C61" s="19"/>
      <c r="E61" s="50"/>
      <c r="G61" s="19"/>
      <c r="I61" s="50"/>
      <c r="K61" s="19"/>
    </row>
    <row r="62" spans="1:12" x14ac:dyDescent="0.4">
      <c r="C62" s="19"/>
      <c r="E62" s="50"/>
      <c r="G62" s="19"/>
      <c r="I62" s="50"/>
      <c r="K62" s="19"/>
    </row>
    <row r="63" spans="1:12" x14ac:dyDescent="0.4">
      <c r="C63" s="19"/>
      <c r="E63" s="50"/>
      <c r="G63" s="19"/>
      <c r="I63" s="50"/>
      <c r="K63" s="19"/>
    </row>
    <row r="64" spans="1:12" x14ac:dyDescent="0.4">
      <c r="C64" s="19"/>
      <c r="E64" s="50"/>
      <c r="G64" s="19"/>
      <c r="I64" s="50"/>
      <c r="K64" s="19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9'!A1" display="'h19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2007年5月中旬航空旅客輸送実績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64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9" bestFit="1" customWidth="1"/>
    <col min="2" max="3" width="11.25" style="50" customWidth="1"/>
    <col min="4" max="5" width="11.25" style="19" customWidth="1"/>
    <col min="6" max="7" width="11.25" style="50" customWidth="1"/>
    <col min="8" max="9" width="11.25" style="19" customWidth="1"/>
    <col min="10" max="11" width="11.25" style="50" customWidth="1"/>
    <col min="12" max="12" width="11.25" style="19" customWidth="1"/>
    <col min="13" max="13" width="9" style="19" bestFit="1" customWidth="1"/>
    <col min="14" max="14" width="6.5" style="19" bestFit="1" customWidth="1"/>
    <col min="15" max="16384" width="15.75" style="19"/>
  </cols>
  <sheetData>
    <row r="1" spans="1:46" s="1" customFormat="1" ht="17.25" customHeight="1" x14ac:dyDescent="0.4">
      <c r="A1" s="266" t="str">
        <f>'h19'!A1</f>
        <v>平成19年度</v>
      </c>
      <c r="B1" s="267"/>
      <c r="C1" s="267"/>
      <c r="D1" s="267"/>
      <c r="E1" s="268" t="str">
        <f ca="1">RIGHT(CELL("filename",$A$1),LEN(CELL("filename",$A$1))-FIND("]",CELL("filename",$A$1)))</f>
        <v>５月(下旬)</v>
      </c>
      <c r="F1" s="269" t="s">
        <v>70</v>
      </c>
      <c r="G1" s="270"/>
      <c r="H1" s="270"/>
      <c r="I1" s="271"/>
      <c r="J1" s="270"/>
      <c r="K1" s="270"/>
      <c r="L1" s="271"/>
      <c r="M1" s="258"/>
      <c r="N1" s="258"/>
      <c r="O1" s="258"/>
      <c r="P1" s="258"/>
      <c r="Q1" s="258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</row>
    <row r="2" spans="1:46" x14ac:dyDescent="0.4">
      <c r="A2" s="240"/>
      <c r="B2" s="261" t="s">
        <v>89</v>
      </c>
      <c r="C2" s="261"/>
      <c r="D2" s="261"/>
      <c r="E2" s="262"/>
      <c r="F2" s="260" t="s">
        <v>175</v>
      </c>
      <c r="G2" s="261"/>
      <c r="H2" s="261"/>
      <c r="I2" s="262"/>
      <c r="J2" s="260" t="s">
        <v>174</v>
      </c>
      <c r="K2" s="261"/>
      <c r="L2" s="262"/>
    </row>
    <row r="3" spans="1:46" x14ac:dyDescent="0.4">
      <c r="A3" s="232"/>
      <c r="B3" s="236"/>
      <c r="C3" s="236"/>
      <c r="D3" s="236"/>
      <c r="E3" s="237"/>
      <c r="F3" s="235"/>
      <c r="G3" s="236"/>
      <c r="H3" s="236"/>
      <c r="I3" s="237"/>
      <c r="J3" s="235"/>
      <c r="K3" s="236"/>
      <c r="L3" s="237"/>
    </row>
    <row r="4" spans="1:46" x14ac:dyDescent="0.4">
      <c r="A4" s="232"/>
      <c r="B4" s="242" t="s">
        <v>190</v>
      </c>
      <c r="C4" s="241" t="s">
        <v>189</v>
      </c>
      <c r="D4" s="232" t="s">
        <v>88</v>
      </c>
      <c r="E4" s="232"/>
      <c r="F4" s="238" t="str">
        <f>+B4</f>
        <v>(07'5/21～31)</v>
      </c>
      <c r="G4" s="238" t="str">
        <f>+C4</f>
        <v>(06'5/21～31)</v>
      </c>
      <c r="H4" s="232" t="s">
        <v>88</v>
      </c>
      <c r="I4" s="232"/>
      <c r="J4" s="238" t="str">
        <f>+B4</f>
        <v>(07'5/21～31)</v>
      </c>
      <c r="K4" s="238" t="str">
        <f>+C4</f>
        <v>(06'5/21～31)</v>
      </c>
      <c r="L4" s="239" t="s">
        <v>86</v>
      </c>
    </row>
    <row r="5" spans="1:46" s="53" customFormat="1" x14ac:dyDescent="0.4">
      <c r="A5" s="232"/>
      <c r="B5" s="242"/>
      <c r="C5" s="241"/>
      <c r="D5" s="108" t="s">
        <v>87</v>
      </c>
      <c r="E5" s="108" t="s">
        <v>86</v>
      </c>
      <c r="F5" s="238"/>
      <c r="G5" s="238"/>
      <c r="H5" s="108" t="s">
        <v>87</v>
      </c>
      <c r="I5" s="108" t="s">
        <v>86</v>
      </c>
      <c r="J5" s="238"/>
      <c r="K5" s="238"/>
      <c r="L5" s="240"/>
    </row>
    <row r="6" spans="1:46" s="46" customFormat="1" x14ac:dyDescent="0.4">
      <c r="A6" s="200" t="s">
        <v>97</v>
      </c>
      <c r="B6" s="100">
        <f>+B7+B37+B59</f>
        <v>140844</v>
      </c>
      <c r="C6" s="100">
        <f>+C7+C37+C59</f>
        <v>141112</v>
      </c>
      <c r="D6" s="64">
        <f t="shared" ref="D6:D37" si="0">+B6/C6</f>
        <v>0.99810079936504337</v>
      </c>
      <c r="E6" s="65">
        <f t="shared" ref="E6:E37" si="1">+B6-C6</f>
        <v>-268</v>
      </c>
      <c r="F6" s="100">
        <f>+F7+F37+F59</f>
        <v>260049</v>
      </c>
      <c r="G6" s="100">
        <f>+G7+G37+G59</f>
        <v>256533</v>
      </c>
      <c r="H6" s="64">
        <f t="shared" ref="H6:H37" si="2">+F6/G6</f>
        <v>1.0137058390148637</v>
      </c>
      <c r="I6" s="65">
        <f t="shared" ref="I6:I37" si="3">+F6-G6</f>
        <v>3516</v>
      </c>
      <c r="J6" s="64">
        <f t="shared" ref="J6:J37" si="4">+B6/F6</f>
        <v>0.54160562047921734</v>
      </c>
      <c r="K6" s="64">
        <f t="shared" ref="K6:K37" si="5">+C6/G6</f>
        <v>0.55007347982520771</v>
      </c>
      <c r="L6" s="78">
        <f t="shared" ref="L6:L37" si="6">+J6-K6</f>
        <v>-8.4678593459903695E-3</v>
      </c>
    </row>
    <row r="7" spans="1:46" s="46" customFormat="1" x14ac:dyDescent="0.4">
      <c r="A7" s="200" t="s">
        <v>85</v>
      </c>
      <c r="B7" s="148">
        <f>+B8+B18+B34</f>
        <v>69765</v>
      </c>
      <c r="C7" s="100">
        <f>+C8+C18+C34</f>
        <v>68097</v>
      </c>
      <c r="D7" s="64">
        <f t="shared" si="0"/>
        <v>1.0244944711220758</v>
      </c>
      <c r="E7" s="65">
        <f t="shared" si="1"/>
        <v>1668</v>
      </c>
      <c r="F7" s="100">
        <f>+F8+F18+F34</f>
        <v>125066</v>
      </c>
      <c r="G7" s="100">
        <f>+G8+G18+G34</f>
        <v>128731</v>
      </c>
      <c r="H7" s="64">
        <f t="shared" si="2"/>
        <v>0.97152977915187488</v>
      </c>
      <c r="I7" s="147">
        <f t="shared" si="3"/>
        <v>-3665</v>
      </c>
      <c r="J7" s="64">
        <f t="shared" si="4"/>
        <v>0.55782546815281531</v>
      </c>
      <c r="K7" s="64">
        <f t="shared" si="5"/>
        <v>0.52898680193581971</v>
      </c>
      <c r="L7" s="78">
        <f t="shared" si="6"/>
        <v>2.8838666216995601E-2</v>
      </c>
    </row>
    <row r="8" spans="1:46" x14ac:dyDescent="0.4">
      <c r="A8" s="108" t="s">
        <v>92</v>
      </c>
      <c r="B8" s="149">
        <f>SUM(B9:B17)</f>
        <v>56473</v>
      </c>
      <c r="C8" s="106">
        <f>SUM(C9:C17)</f>
        <v>54498</v>
      </c>
      <c r="D8" s="76">
        <f t="shared" si="0"/>
        <v>1.0362398620132849</v>
      </c>
      <c r="E8" s="81">
        <f t="shared" si="1"/>
        <v>1975</v>
      </c>
      <c r="F8" s="106">
        <f>SUM(F9:F17)</f>
        <v>102892</v>
      </c>
      <c r="G8" s="106">
        <f>SUM(G9:G17)</f>
        <v>105557</v>
      </c>
      <c r="H8" s="76">
        <f t="shared" si="2"/>
        <v>0.97475297706452435</v>
      </c>
      <c r="I8" s="81">
        <f t="shared" si="3"/>
        <v>-2665</v>
      </c>
      <c r="J8" s="76">
        <f t="shared" si="4"/>
        <v>0.54885705399836726</v>
      </c>
      <c r="K8" s="76">
        <f t="shared" si="5"/>
        <v>0.51628977708726087</v>
      </c>
      <c r="L8" s="75">
        <f t="shared" si="6"/>
        <v>3.2567276911106391E-2</v>
      </c>
    </row>
    <row r="9" spans="1:46" x14ac:dyDescent="0.4">
      <c r="A9" s="204" t="s">
        <v>83</v>
      </c>
      <c r="B9" s="139">
        <f>'５月(月間)'!B9-'[1]5月動向(20)'!B8</f>
        <v>27056</v>
      </c>
      <c r="C9" s="105">
        <f>'５月(月間)'!C9-'[1]5月動向(20)'!C8</f>
        <v>26934</v>
      </c>
      <c r="D9" s="70">
        <f t="shared" si="0"/>
        <v>1.0045295908517116</v>
      </c>
      <c r="E9" s="80">
        <f t="shared" si="1"/>
        <v>122</v>
      </c>
      <c r="F9" s="105">
        <f>'５月(月間)'!F9-'[1]5月動向(20)'!F8</f>
        <v>53223</v>
      </c>
      <c r="G9" s="105">
        <f>'５月(月間)'!G9-'[1]5月動向(20)'!G8</f>
        <v>55351</v>
      </c>
      <c r="H9" s="70">
        <f t="shared" si="2"/>
        <v>0.96155444346082275</v>
      </c>
      <c r="I9" s="80">
        <f t="shared" si="3"/>
        <v>-2128</v>
      </c>
      <c r="J9" s="70">
        <f t="shared" si="4"/>
        <v>0.50835165248107017</v>
      </c>
      <c r="K9" s="70">
        <f t="shared" si="5"/>
        <v>0.48660367473035715</v>
      </c>
      <c r="L9" s="69">
        <f t="shared" si="6"/>
        <v>2.1747977750713021E-2</v>
      </c>
    </row>
    <row r="10" spans="1:46" x14ac:dyDescent="0.4">
      <c r="A10" s="202" t="s">
        <v>84</v>
      </c>
      <c r="B10" s="139">
        <f>'５月(月間)'!B10-'[1]5月動向(20)'!B9</f>
        <v>5403</v>
      </c>
      <c r="C10" s="105">
        <f>'５月(月間)'!C10-'[1]5月動向(20)'!C9</f>
        <v>5279</v>
      </c>
      <c r="D10" s="72">
        <f t="shared" si="0"/>
        <v>1.0234892972153817</v>
      </c>
      <c r="E10" s="79">
        <f t="shared" si="1"/>
        <v>124</v>
      </c>
      <c r="F10" s="105">
        <f>'５月(月間)'!F10-'[1]5月動向(20)'!F9</f>
        <v>5500</v>
      </c>
      <c r="G10" s="105">
        <f>'５月(月間)'!G10-'[1]5月動向(20)'!G9</f>
        <v>5444</v>
      </c>
      <c r="H10" s="72">
        <f t="shared" si="2"/>
        <v>1.0102865540044086</v>
      </c>
      <c r="I10" s="79">
        <f t="shared" si="3"/>
        <v>56</v>
      </c>
      <c r="J10" s="72">
        <f t="shared" si="4"/>
        <v>0.98236363636363633</v>
      </c>
      <c r="K10" s="72">
        <f t="shared" si="5"/>
        <v>0.9696914033798677</v>
      </c>
      <c r="L10" s="77">
        <f t="shared" si="6"/>
        <v>1.2672232983768628E-2</v>
      </c>
    </row>
    <row r="11" spans="1:46" x14ac:dyDescent="0.4">
      <c r="A11" s="202" t="s">
        <v>172</v>
      </c>
      <c r="B11" s="139">
        <f>'５月(月間)'!B11-'[1]5月動向(20)'!B10</f>
        <v>5877</v>
      </c>
      <c r="C11" s="105">
        <f>'５月(月間)'!C11-'[1]5月動向(20)'!C10</f>
        <v>4236</v>
      </c>
      <c r="D11" s="72">
        <f t="shared" si="0"/>
        <v>1.3873937677053825</v>
      </c>
      <c r="E11" s="79">
        <f t="shared" si="1"/>
        <v>1641</v>
      </c>
      <c r="F11" s="105">
        <f>'５月(月間)'!F11-'[1]5月動向(20)'!F10</f>
        <v>12783</v>
      </c>
      <c r="G11" s="105">
        <f>'５月(月間)'!G11-'[1]5月動向(20)'!G10</f>
        <v>5742</v>
      </c>
      <c r="H11" s="72">
        <f t="shared" si="2"/>
        <v>2.2262277951933123</v>
      </c>
      <c r="I11" s="79">
        <f t="shared" si="3"/>
        <v>7041</v>
      </c>
      <c r="J11" s="72">
        <f t="shared" si="4"/>
        <v>0.45975123210513963</v>
      </c>
      <c r="K11" s="72">
        <f t="shared" si="5"/>
        <v>0.73772204806687569</v>
      </c>
      <c r="L11" s="77">
        <f t="shared" si="6"/>
        <v>-0.27797081596173606</v>
      </c>
    </row>
    <row r="12" spans="1:46" x14ac:dyDescent="0.4">
      <c r="A12" s="202" t="s">
        <v>81</v>
      </c>
      <c r="B12" s="139">
        <f>'５月(月間)'!B12-'[1]5月動向(20)'!B11</f>
        <v>5192</v>
      </c>
      <c r="C12" s="105">
        <f>'５月(月間)'!C12-'[1]5月動向(20)'!C11</f>
        <v>4955</v>
      </c>
      <c r="D12" s="72">
        <f t="shared" si="0"/>
        <v>1.0478304742684157</v>
      </c>
      <c r="E12" s="79">
        <f t="shared" si="1"/>
        <v>237</v>
      </c>
      <c r="F12" s="105">
        <f>'５月(月間)'!F12-'[1]5月動向(20)'!F11</f>
        <v>7975</v>
      </c>
      <c r="G12" s="105">
        <f>'５月(月間)'!G12-'[1]5月動向(20)'!G11</f>
        <v>10238</v>
      </c>
      <c r="H12" s="72">
        <f t="shared" si="2"/>
        <v>0.7789607345184606</v>
      </c>
      <c r="I12" s="79">
        <f t="shared" si="3"/>
        <v>-2263</v>
      </c>
      <c r="J12" s="72">
        <f t="shared" si="4"/>
        <v>0.65103448275862064</v>
      </c>
      <c r="K12" s="72">
        <f t="shared" si="5"/>
        <v>0.48398124633717521</v>
      </c>
      <c r="L12" s="77">
        <f t="shared" si="6"/>
        <v>0.16705323642144543</v>
      </c>
    </row>
    <row r="13" spans="1:46" x14ac:dyDescent="0.4">
      <c r="A13" s="202" t="s">
        <v>82</v>
      </c>
      <c r="B13" s="139">
        <f>'５月(月間)'!B13-'[1]5月動向(20)'!B12</f>
        <v>5581</v>
      </c>
      <c r="C13" s="105">
        <f>'５月(月間)'!C13-'[1]5月動向(20)'!C12</f>
        <v>5213</v>
      </c>
      <c r="D13" s="72">
        <f t="shared" si="0"/>
        <v>1.0705927488969882</v>
      </c>
      <c r="E13" s="79">
        <f t="shared" si="1"/>
        <v>368</v>
      </c>
      <c r="F13" s="105">
        <f>'５月(月間)'!F13-'[1]5月動向(20)'!F12</f>
        <v>12012</v>
      </c>
      <c r="G13" s="105">
        <f>'５月(月間)'!G13-'[1]5月動向(20)'!G12</f>
        <v>11854</v>
      </c>
      <c r="H13" s="72">
        <f t="shared" si="2"/>
        <v>1.0133288341488105</v>
      </c>
      <c r="I13" s="79">
        <f t="shared" si="3"/>
        <v>158</v>
      </c>
      <c r="J13" s="72">
        <f t="shared" si="4"/>
        <v>0.46461871461871462</v>
      </c>
      <c r="K13" s="72">
        <f t="shared" si="5"/>
        <v>0.43976716720094483</v>
      </c>
      <c r="L13" s="77">
        <f t="shared" si="6"/>
        <v>2.4851547417769793E-2</v>
      </c>
    </row>
    <row r="14" spans="1:46" x14ac:dyDescent="0.4">
      <c r="A14" s="202" t="s">
        <v>171</v>
      </c>
      <c r="B14" s="139">
        <f>'５月(月間)'!B14-'[1]5月動向(20)'!B13</f>
        <v>2195</v>
      </c>
      <c r="C14" s="105">
        <f>'５月(月間)'!C14-'[1]5月動向(20)'!C13</f>
        <v>1635</v>
      </c>
      <c r="D14" s="72">
        <f t="shared" si="0"/>
        <v>1.3425076452599389</v>
      </c>
      <c r="E14" s="79">
        <f t="shared" si="1"/>
        <v>560</v>
      </c>
      <c r="F14" s="105">
        <f>'５月(月間)'!F14-'[1]5月動向(20)'!F13</f>
        <v>5176</v>
      </c>
      <c r="G14" s="105">
        <f>'５月(月間)'!G14-'[1]5月動向(20)'!G13</f>
        <v>4433</v>
      </c>
      <c r="H14" s="72">
        <f t="shared" si="2"/>
        <v>1.1676065869614256</v>
      </c>
      <c r="I14" s="79">
        <f t="shared" si="3"/>
        <v>743</v>
      </c>
      <c r="J14" s="72">
        <f t="shared" si="4"/>
        <v>0.42407264296754249</v>
      </c>
      <c r="K14" s="72">
        <f t="shared" si="5"/>
        <v>0.36882472366343333</v>
      </c>
      <c r="L14" s="77">
        <f t="shared" si="6"/>
        <v>5.5247919304109161E-2</v>
      </c>
    </row>
    <row r="15" spans="1:46" x14ac:dyDescent="0.4">
      <c r="A15" s="205" t="s">
        <v>182</v>
      </c>
      <c r="B15" s="139">
        <f>'５月(月間)'!B15-'[1]5月動向(20)'!B14</f>
        <v>0</v>
      </c>
      <c r="C15" s="105">
        <f>'５月(月間)'!C15-'[1]5月動向(20)'!C14</f>
        <v>0</v>
      </c>
      <c r="D15" s="24" t="e">
        <f t="shared" si="0"/>
        <v>#DIV/0!</v>
      </c>
      <c r="E15" s="37">
        <f t="shared" si="1"/>
        <v>0</v>
      </c>
      <c r="F15" s="105">
        <f>'５月(月間)'!F15-'[1]5月動向(20)'!F14</f>
        <v>0</v>
      </c>
      <c r="G15" s="105">
        <f>'５月(月間)'!G15-'[1]5月動向(20)'!G14</f>
        <v>0</v>
      </c>
      <c r="H15" s="72" t="e">
        <f t="shared" si="2"/>
        <v>#DIV/0!</v>
      </c>
      <c r="I15" s="79">
        <f t="shared" si="3"/>
        <v>0</v>
      </c>
      <c r="J15" s="72" t="e">
        <f t="shared" si="4"/>
        <v>#DIV/0!</v>
      </c>
      <c r="K15" s="72" t="e">
        <f t="shared" si="5"/>
        <v>#DIV/0!</v>
      </c>
      <c r="L15" s="77" t="e">
        <f t="shared" si="6"/>
        <v>#DIV/0!</v>
      </c>
    </row>
    <row r="16" spans="1:46" s="16" customFormat="1" x14ac:dyDescent="0.4">
      <c r="A16" s="27" t="s">
        <v>180</v>
      </c>
      <c r="B16" s="139">
        <f>'５月(月間)'!B16-'[1]5月動向(20)'!B15</f>
        <v>4957</v>
      </c>
      <c r="C16" s="105">
        <f>'５月(月間)'!C16-'[1]5月動向(20)'!C15</f>
        <v>5717</v>
      </c>
      <c r="D16" s="72">
        <f t="shared" si="0"/>
        <v>0.86706314500612214</v>
      </c>
      <c r="E16" s="79">
        <f t="shared" si="1"/>
        <v>-760</v>
      </c>
      <c r="F16" s="105">
        <f>'５月(月間)'!F16-'[1]5月動向(20)'!F15</f>
        <v>5962</v>
      </c>
      <c r="G16" s="105">
        <f>'５月(月間)'!G16-'[1]5月動向(20)'!G15</f>
        <v>9624</v>
      </c>
      <c r="H16" s="24">
        <f t="shared" si="2"/>
        <v>0.61949293433083952</v>
      </c>
      <c r="I16" s="37">
        <f t="shared" si="3"/>
        <v>-3662</v>
      </c>
      <c r="J16" s="24">
        <f t="shared" si="4"/>
        <v>0.83143240523314321</v>
      </c>
      <c r="K16" s="24">
        <f t="shared" si="5"/>
        <v>0.59403574397339987</v>
      </c>
      <c r="L16" s="23">
        <f t="shared" si="6"/>
        <v>0.23739666125974335</v>
      </c>
    </row>
    <row r="17" spans="1:12" s="16" customFormat="1" x14ac:dyDescent="0.4">
      <c r="A17" s="87" t="s">
        <v>181</v>
      </c>
      <c r="B17" s="139">
        <f>'５月(月間)'!B17-'[1]5月動向(20)'!B16</f>
        <v>212</v>
      </c>
      <c r="C17" s="105">
        <f>'５月(月間)'!C17-'[1]5月動向(20)'!C16</f>
        <v>529</v>
      </c>
      <c r="D17" s="24">
        <f t="shared" si="0"/>
        <v>0.40075614366729678</v>
      </c>
      <c r="E17" s="37">
        <f t="shared" si="1"/>
        <v>-317</v>
      </c>
      <c r="F17" s="105">
        <f>'５月(月間)'!F17-'[1]5月動向(20)'!F16</f>
        <v>261</v>
      </c>
      <c r="G17" s="105">
        <f>'５月(月間)'!G17-'[1]5月動向(20)'!G16</f>
        <v>2871</v>
      </c>
      <c r="H17" s="34">
        <f t="shared" si="2"/>
        <v>9.0909090909090912E-2</v>
      </c>
      <c r="I17" s="37">
        <f t="shared" si="3"/>
        <v>-2610</v>
      </c>
      <c r="J17" s="24">
        <f t="shared" si="4"/>
        <v>0.8122605363984674</v>
      </c>
      <c r="K17" s="24">
        <f t="shared" si="5"/>
        <v>0.18425635667014978</v>
      </c>
      <c r="L17" s="23">
        <f t="shared" si="6"/>
        <v>0.62800417972831757</v>
      </c>
    </row>
    <row r="18" spans="1:12" x14ac:dyDescent="0.4">
      <c r="A18" s="108" t="s">
        <v>91</v>
      </c>
      <c r="B18" s="149">
        <f>SUM(B19:B33)</f>
        <v>12748</v>
      </c>
      <c r="C18" s="149">
        <f>SUM(C19:C33)</f>
        <v>12956</v>
      </c>
      <c r="D18" s="76">
        <f t="shared" si="0"/>
        <v>0.98394566224143254</v>
      </c>
      <c r="E18" s="81">
        <f t="shared" si="1"/>
        <v>-208</v>
      </c>
      <c r="F18" s="106">
        <f>SUM(F19:F33)</f>
        <v>21355</v>
      </c>
      <c r="G18" s="106">
        <f>SUM(G19:G33)</f>
        <v>22005</v>
      </c>
      <c r="H18" s="76">
        <f t="shared" si="2"/>
        <v>0.97046125880481704</v>
      </c>
      <c r="I18" s="81">
        <f t="shared" si="3"/>
        <v>-650</v>
      </c>
      <c r="J18" s="76">
        <f t="shared" si="4"/>
        <v>0.59695621634277685</v>
      </c>
      <c r="K18" s="76">
        <f t="shared" si="5"/>
        <v>0.58877527834583054</v>
      </c>
      <c r="L18" s="75">
        <f t="shared" si="6"/>
        <v>8.1809379969463025E-3</v>
      </c>
    </row>
    <row r="19" spans="1:12" x14ac:dyDescent="0.4">
      <c r="A19" s="204" t="s">
        <v>168</v>
      </c>
      <c r="B19" s="139">
        <f>'５月(月間)'!B19-'[1]5月動向(20)'!B18</f>
        <v>1024</v>
      </c>
      <c r="C19" s="105">
        <f>'５月(月間)'!C19-'[1]5月動向(20)'!C18</f>
        <v>843</v>
      </c>
      <c r="D19" s="70">
        <f t="shared" si="0"/>
        <v>1.2147093712930013</v>
      </c>
      <c r="E19" s="80">
        <f t="shared" si="1"/>
        <v>181</v>
      </c>
      <c r="F19" s="105">
        <f>'５月(月間)'!F19-'[1]5月動向(20)'!F18</f>
        <v>1625</v>
      </c>
      <c r="G19" s="105">
        <f>'５月(月間)'!G19-'[1]5月動向(20)'!G18</f>
        <v>1645</v>
      </c>
      <c r="H19" s="70">
        <f t="shared" si="2"/>
        <v>0.9878419452887538</v>
      </c>
      <c r="I19" s="80">
        <f t="shared" si="3"/>
        <v>-20</v>
      </c>
      <c r="J19" s="70">
        <f t="shared" si="4"/>
        <v>0.63015384615384618</v>
      </c>
      <c r="K19" s="70">
        <f t="shared" si="5"/>
        <v>0.51246200607902737</v>
      </c>
      <c r="L19" s="69">
        <f t="shared" si="6"/>
        <v>0.11769184007481881</v>
      </c>
    </row>
    <row r="20" spans="1:12" x14ac:dyDescent="0.4">
      <c r="A20" s="202" t="s">
        <v>150</v>
      </c>
      <c r="B20" s="139">
        <f>'５月(月間)'!B20-'[1]5月動向(20)'!B19</f>
        <v>820</v>
      </c>
      <c r="C20" s="105">
        <f>'５月(月間)'!C20-'[1]5月動向(20)'!C19</f>
        <v>1227</v>
      </c>
      <c r="D20" s="72">
        <f t="shared" si="0"/>
        <v>0.66829665851670739</v>
      </c>
      <c r="E20" s="79">
        <f t="shared" si="1"/>
        <v>-407</v>
      </c>
      <c r="F20" s="105">
        <f>'５月(月間)'!F20-'[1]5月動向(20)'!F19</f>
        <v>1645</v>
      </c>
      <c r="G20" s="105">
        <f>'５月(月間)'!G20-'[1]5月動向(20)'!G19</f>
        <v>1650</v>
      </c>
      <c r="H20" s="72">
        <f t="shared" si="2"/>
        <v>0.99696969696969695</v>
      </c>
      <c r="I20" s="79">
        <f t="shared" si="3"/>
        <v>-5</v>
      </c>
      <c r="J20" s="72">
        <f t="shared" si="4"/>
        <v>0.49848024316109424</v>
      </c>
      <c r="K20" s="72">
        <f t="shared" si="5"/>
        <v>0.74363636363636365</v>
      </c>
      <c r="L20" s="77">
        <f t="shared" si="6"/>
        <v>-0.24515612047526941</v>
      </c>
    </row>
    <row r="21" spans="1:12" x14ac:dyDescent="0.4">
      <c r="A21" s="202" t="s">
        <v>167</v>
      </c>
      <c r="B21" s="139">
        <f>'５月(月間)'!B21-'[1]5月動向(20)'!B20</f>
        <v>669</v>
      </c>
      <c r="C21" s="105">
        <f>'５月(月間)'!C21-'[1]5月動向(20)'!C20</f>
        <v>976</v>
      </c>
      <c r="D21" s="72">
        <f t="shared" si="0"/>
        <v>0.68545081967213117</v>
      </c>
      <c r="E21" s="79">
        <f t="shared" si="1"/>
        <v>-307</v>
      </c>
      <c r="F21" s="105">
        <f>'５月(月間)'!F21-'[1]5月動向(20)'!F20</f>
        <v>1600</v>
      </c>
      <c r="G21" s="105">
        <f>'５月(月間)'!G21-'[1]5月動向(20)'!G20</f>
        <v>1620</v>
      </c>
      <c r="H21" s="72">
        <f t="shared" si="2"/>
        <v>0.98765432098765427</v>
      </c>
      <c r="I21" s="79">
        <f t="shared" si="3"/>
        <v>-20</v>
      </c>
      <c r="J21" s="72">
        <f t="shared" si="4"/>
        <v>0.41812500000000002</v>
      </c>
      <c r="K21" s="72">
        <f t="shared" si="5"/>
        <v>0.60246913580246919</v>
      </c>
      <c r="L21" s="77">
        <f t="shared" si="6"/>
        <v>-0.18434413580246917</v>
      </c>
    </row>
    <row r="22" spans="1:12" x14ac:dyDescent="0.4">
      <c r="A22" s="202" t="s">
        <v>166</v>
      </c>
      <c r="B22" s="139">
        <f>'５月(月間)'!B22-'[1]5月動向(20)'!B21</f>
        <v>2168</v>
      </c>
      <c r="C22" s="105">
        <f>'５月(月間)'!C22-'[1]5月動向(20)'!C21</f>
        <v>1769</v>
      </c>
      <c r="D22" s="72">
        <f t="shared" si="0"/>
        <v>1.2255511588468062</v>
      </c>
      <c r="E22" s="79">
        <f t="shared" si="1"/>
        <v>399</v>
      </c>
      <c r="F22" s="105">
        <f>'５月(月間)'!F22-'[1]5月動向(20)'!F21</f>
        <v>3300</v>
      </c>
      <c r="G22" s="105">
        <f>'５月(月間)'!G22-'[1]5月動向(20)'!G21</f>
        <v>3300</v>
      </c>
      <c r="H22" s="72">
        <f t="shared" si="2"/>
        <v>1</v>
      </c>
      <c r="I22" s="79">
        <f t="shared" si="3"/>
        <v>0</v>
      </c>
      <c r="J22" s="72">
        <f t="shared" si="4"/>
        <v>0.65696969696969698</v>
      </c>
      <c r="K22" s="72">
        <f t="shared" si="5"/>
        <v>0.53606060606060602</v>
      </c>
      <c r="L22" s="77">
        <f t="shared" si="6"/>
        <v>0.12090909090909097</v>
      </c>
    </row>
    <row r="23" spans="1:12" x14ac:dyDescent="0.4">
      <c r="A23" s="202" t="s">
        <v>165</v>
      </c>
      <c r="B23" s="139">
        <f>'５月(月間)'!B23-'[1]5月動向(20)'!B22</f>
        <v>1101</v>
      </c>
      <c r="C23" s="105">
        <f>'５月(月間)'!C23-'[1]5月動向(20)'!C22</f>
        <v>1208</v>
      </c>
      <c r="D23" s="67">
        <f t="shared" si="0"/>
        <v>0.91142384105960261</v>
      </c>
      <c r="E23" s="85">
        <f t="shared" si="1"/>
        <v>-107</v>
      </c>
      <c r="F23" s="105">
        <f>'５月(月間)'!F23-'[1]5月動向(20)'!F22</f>
        <v>1645</v>
      </c>
      <c r="G23" s="105">
        <f>'５月(月間)'!G23-'[1]5月動向(20)'!G22</f>
        <v>1650</v>
      </c>
      <c r="H23" s="67">
        <f t="shared" si="2"/>
        <v>0.99696969696969695</v>
      </c>
      <c r="I23" s="85">
        <f t="shared" si="3"/>
        <v>-5</v>
      </c>
      <c r="J23" s="67">
        <f t="shared" si="4"/>
        <v>0.66930091185410334</v>
      </c>
      <c r="K23" s="67">
        <f t="shared" si="5"/>
        <v>0.73212121212121217</v>
      </c>
      <c r="L23" s="66">
        <f t="shared" si="6"/>
        <v>-6.2820300267108831E-2</v>
      </c>
    </row>
    <row r="24" spans="1:12" x14ac:dyDescent="0.4">
      <c r="A24" s="203" t="s">
        <v>164</v>
      </c>
      <c r="B24" s="139">
        <f>'５月(月間)'!B24-'[1]5月動向(20)'!B23</f>
        <v>0</v>
      </c>
      <c r="C24" s="105">
        <f>'５月(月間)'!C24-'[1]5月動向(20)'!C23</f>
        <v>0</v>
      </c>
      <c r="D24" s="72" t="e">
        <f t="shared" si="0"/>
        <v>#DIV/0!</v>
      </c>
      <c r="E24" s="79">
        <f t="shared" si="1"/>
        <v>0</v>
      </c>
      <c r="F24" s="105">
        <f>'５月(月間)'!F24-'[1]5月動向(20)'!F23</f>
        <v>0</v>
      </c>
      <c r="G24" s="105">
        <f>'５月(月間)'!G24-'[1]5月動向(20)'!G23</f>
        <v>0</v>
      </c>
      <c r="H24" s="72" t="e">
        <f t="shared" si="2"/>
        <v>#DIV/0!</v>
      </c>
      <c r="I24" s="79">
        <f t="shared" si="3"/>
        <v>0</v>
      </c>
      <c r="J24" s="72" t="e">
        <f t="shared" si="4"/>
        <v>#DIV/0!</v>
      </c>
      <c r="K24" s="72" t="e">
        <f t="shared" si="5"/>
        <v>#DIV/0!</v>
      </c>
      <c r="L24" s="77" t="e">
        <f t="shared" si="6"/>
        <v>#DIV/0!</v>
      </c>
    </row>
    <row r="25" spans="1:12" x14ac:dyDescent="0.4">
      <c r="A25" s="203" t="s">
        <v>163</v>
      </c>
      <c r="B25" s="139">
        <f>'５月(月間)'!B25-'[1]5月動向(20)'!B24</f>
        <v>1017</v>
      </c>
      <c r="C25" s="105">
        <f>'５月(月間)'!C25-'[1]5月動向(20)'!C24</f>
        <v>637</v>
      </c>
      <c r="D25" s="72">
        <f t="shared" si="0"/>
        <v>1.596546310832025</v>
      </c>
      <c r="E25" s="79">
        <f t="shared" si="1"/>
        <v>380</v>
      </c>
      <c r="F25" s="105">
        <f>'５月(月間)'!F25-'[1]5月動向(20)'!F24</f>
        <v>1650</v>
      </c>
      <c r="G25" s="105">
        <f>'５月(月間)'!G25-'[1]5月動向(20)'!G24</f>
        <v>1650</v>
      </c>
      <c r="H25" s="72">
        <f t="shared" si="2"/>
        <v>1</v>
      </c>
      <c r="I25" s="79">
        <f t="shared" si="3"/>
        <v>0</v>
      </c>
      <c r="J25" s="72">
        <f t="shared" si="4"/>
        <v>0.61636363636363634</v>
      </c>
      <c r="K25" s="72">
        <f t="shared" si="5"/>
        <v>0.38606060606060605</v>
      </c>
      <c r="L25" s="77">
        <f t="shared" si="6"/>
        <v>0.23030303030303029</v>
      </c>
    </row>
    <row r="26" spans="1:12" x14ac:dyDescent="0.4">
      <c r="A26" s="202" t="s">
        <v>162</v>
      </c>
      <c r="B26" s="139">
        <f>'５月(月間)'!B26-'[1]5月動向(20)'!B25</f>
        <v>0</v>
      </c>
      <c r="C26" s="105">
        <f>'５月(月間)'!C26-'[1]5月動向(20)'!C25</f>
        <v>987</v>
      </c>
      <c r="D26" s="72">
        <f t="shared" si="0"/>
        <v>0</v>
      </c>
      <c r="E26" s="79">
        <f t="shared" si="1"/>
        <v>-987</v>
      </c>
      <c r="F26" s="105">
        <f>'５月(月間)'!F26-'[1]5月動向(20)'!F25</f>
        <v>0</v>
      </c>
      <c r="G26" s="105">
        <f>'５月(月間)'!G26-'[1]5月動向(20)'!G25</f>
        <v>1650</v>
      </c>
      <c r="H26" s="72">
        <f t="shared" si="2"/>
        <v>0</v>
      </c>
      <c r="I26" s="79">
        <f t="shared" si="3"/>
        <v>-1650</v>
      </c>
      <c r="J26" s="72" t="e">
        <f t="shared" si="4"/>
        <v>#DIV/0!</v>
      </c>
      <c r="K26" s="72">
        <f t="shared" si="5"/>
        <v>0.59818181818181815</v>
      </c>
      <c r="L26" s="77" t="e">
        <f t="shared" si="6"/>
        <v>#DIV/0!</v>
      </c>
    </row>
    <row r="27" spans="1:12" x14ac:dyDescent="0.4">
      <c r="A27" s="202" t="s">
        <v>161</v>
      </c>
      <c r="B27" s="139">
        <f>'５月(月間)'!B27-'[1]5月動向(20)'!B26</f>
        <v>392</v>
      </c>
      <c r="C27" s="105">
        <f>'５月(月間)'!C27-'[1]5月動向(20)'!C26</f>
        <v>665</v>
      </c>
      <c r="D27" s="67">
        <f t="shared" si="0"/>
        <v>0.58947368421052626</v>
      </c>
      <c r="E27" s="85">
        <f t="shared" si="1"/>
        <v>-273</v>
      </c>
      <c r="F27" s="105">
        <f>'５月(月間)'!F27-'[1]5月動向(20)'!F26</f>
        <v>900</v>
      </c>
      <c r="G27" s="103">
        <f>'５月(月間)'!G27-'[1]5月動向(20)'!G26</f>
        <v>1045</v>
      </c>
      <c r="H27" s="67">
        <f t="shared" si="2"/>
        <v>0.86124401913875603</v>
      </c>
      <c r="I27" s="85">
        <f t="shared" si="3"/>
        <v>-145</v>
      </c>
      <c r="J27" s="67">
        <f t="shared" si="4"/>
        <v>0.43555555555555553</v>
      </c>
      <c r="K27" s="67">
        <f t="shared" si="5"/>
        <v>0.63636363636363635</v>
      </c>
      <c r="L27" s="66">
        <f t="shared" si="6"/>
        <v>-0.20080808080808082</v>
      </c>
    </row>
    <row r="28" spans="1:12" x14ac:dyDescent="0.4">
      <c r="A28" s="203" t="s">
        <v>160</v>
      </c>
      <c r="B28" s="139">
        <f>'５月(月間)'!B28-'[1]5月動向(20)'!B27</f>
        <v>333</v>
      </c>
      <c r="C28" s="105">
        <f>'５月(月間)'!C28-'[1]5月動向(20)'!C27</f>
        <v>245</v>
      </c>
      <c r="D28" s="72">
        <f t="shared" si="0"/>
        <v>1.3591836734693878</v>
      </c>
      <c r="E28" s="79">
        <f t="shared" si="1"/>
        <v>88</v>
      </c>
      <c r="F28" s="105">
        <f>'５月(月間)'!F28-'[1]5月動向(20)'!F27</f>
        <v>750</v>
      </c>
      <c r="G28" s="103">
        <f>'５月(月間)'!G28-'[1]5月動向(20)'!G27</f>
        <v>600</v>
      </c>
      <c r="H28" s="72">
        <f t="shared" si="2"/>
        <v>1.25</v>
      </c>
      <c r="I28" s="79">
        <f t="shared" si="3"/>
        <v>150</v>
      </c>
      <c r="J28" s="72">
        <f t="shared" si="4"/>
        <v>0.44400000000000001</v>
      </c>
      <c r="K28" s="72">
        <f t="shared" si="5"/>
        <v>0.40833333333333333</v>
      </c>
      <c r="L28" s="77">
        <f t="shared" si="6"/>
        <v>3.566666666666668E-2</v>
      </c>
    </row>
    <row r="29" spans="1:12" x14ac:dyDescent="0.4">
      <c r="A29" s="202" t="s">
        <v>159</v>
      </c>
      <c r="B29" s="139">
        <f>'５月(月間)'!B29-'[1]5月動向(20)'!B28</f>
        <v>2861</v>
      </c>
      <c r="C29" s="105">
        <f>'５月(月間)'!C29-'[1]5月動向(20)'!C28</f>
        <v>1702</v>
      </c>
      <c r="D29" s="72">
        <f t="shared" si="0"/>
        <v>1.6809635722679201</v>
      </c>
      <c r="E29" s="79">
        <f t="shared" si="1"/>
        <v>1159</v>
      </c>
      <c r="F29" s="105">
        <f>'５月(月間)'!F29-'[1]5月動向(20)'!F28</f>
        <v>3295</v>
      </c>
      <c r="G29" s="103">
        <f>'５月(月間)'!G29-'[1]5月動向(20)'!G28</f>
        <v>2250</v>
      </c>
      <c r="H29" s="72">
        <f t="shared" si="2"/>
        <v>1.4644444444444444</v>
      </c>
      <c r="I29" s="79">
        <f t="shared" si="3"/>
        <v>1045</v>
      </c>
      <c r="J29" s="72">
        <f t="shared" si="4"/>
        <v>0.8682852807283763</v>
      </c>
      <c r="K29" s="72">
        <f t="shared" si="5"/>
        <v>0.75644444444444447</v>
      </c>
      <c r="L29" s="77">
        <f t="shared" si="6"/>
        <v>0.11184083628393182</v>
      </c>
    </row>
    <row r="30" spans="1:12" x14ac:dyDescent="0.4">
      <c r="A30" s="203" t="s">
        <v>158</v>
      </c>
      <c r="B30" s="139">
        <f>'５月(月間)'!B30-'[1]5月動向(20)'!B29</f>
        <v>660</v>
      </c>
      <c r="C30" s="105">
        <f>'５月(月間)'!C30-'[1]5月動向(20)'!C29</f>
        <v>732</v>
      </c>
      <c r="D30" s="67">
        <f t="shared" si="0"/>
        <v>0.90163934426229508</v>
      </c>
      <c r="E30" s="85">
        <f t="shared" si="1"/>
        <v>-72</v>
      </c>
      <c r="F30" s="105">
        <f>'５月(月間)'!F30-'[1]5月動向(20)'!F29</f>
        <v>1650</v>
      </c>
      <c r="G30" s="105">
        <f>'５月(月間)'!G30-'[1]5月動向(20)'!G29</f>
        <v>1650</v>
      </c>
      <c r="H30" s="67">
        <f t="shared" si="2"/>
        <v>1</v>
      </c>
      <c r="I30" s="85">
        <f t="shared" si="3"/>
        <v>0</v>
      </c>
      <c r="J30" s="67">
        <f t="shared" si="4"/>
        <v>0.4</v>
      </c>
      <c r="K30" s="67">
        <f t="shared" si="5"/>
        <v>0.44363636363636366</v>
      </c>
      <c r="L30" s="66">
        <f t="shared" si="6"/>
        <v>-4.363636363636364E-2</v>
      </c>
    </row>
    <row r="31" spans="1:12" x14ac:dyDescent="0.4">
      <c r="A31" s="203" t="s">
        <v>157</v>
      </c>
      <c r="B31" s="139">
        <f>'５月(月間)'!B31-'[1]5月動向(20)'!B30</f>
        <v>1068</v>
      </c>
      <c r="C31" s="105">
        <f>'５月(月間)'!C31-'[1]5月動向(20)'!C30</f>
        <v>1242</v>
      </c>
      <c r="D31" s="67">
        <f t="shared" si="0"/>
        <v>0.85990338164251212</v>
      </c>
      <c r="E31" s="85">
        <f t="shared" si="1"/>
        <v>-174</v>
      </c>
      <c r="F31" s="105">
        <f>'５月(月間)'!F31-'[1]5月動向(20)'!F30</f>
        <v>1645</v>
      </c>
      <c r="G31" s="105">
        <f>'５月(月間)'!G31-'[1]5月動向(20)'!G30</f>
        <v>1650</v>
      </c>
      <c r="H31" s="67">
        <f t="shared" si="2"/>
        <v>0.99696969696969695</v>
      </c>
      <c r="I31" s="85">
        <f t="shared" si="3"/>
        <v>-5</v>
      </c>
      <c r="J31" s="67">
        <f t="shared" si="4"/>
        <v>0.64924012158054711</v>
      </c>
      <c r="K31" s="67">
        <f t="shared" si="5"/>
        <v>0.75272727272727269</v>
      </c>
      <c r="L31" s="66">
        <f t="shared" si="6"/>
        <v>-0.10348715114672558</v>
      </c>
    </row>
    <row r="32" spans="1:12" x14ac:dyDescent="0.4">
      <c r="A32" s="202" t="s">
        <v>156</v>
      </c>
      <c r="B32" s="139">
        <f>'５月(月間)'!B32-'[1]5月動向(20)'!B31</f>
        <v>0</v>
      </c>
      <c r="C32" s="105">
        <f>'５月(月間)'!C32-'[1]5月動向(20)'!C31</f>
        <v>0</v>
      </c>
      <c r="D32" s="72" t="e">
        <f t="shared" si="0"/>
        <v>#DIV/0!</v>
      </c>
      <c r="E32" s="79">
        <f t="shared" si="1"/>
        <v>0</v>
      </c>
      <c r="F32" s="105">
        <f>'５月(月間)'!F32-'[1]5月動向(20)'!F31</f>
        <v>0</v>
      </c>
      <c r="G32" s="105">
        <f>'５月(月間)'!G32-'[1]5月動向(20)'!G31</f>
        <v>0</v>
      </c>
      <c r="H32" s="72" t="e">
        <f t="shared" si="2"/>
        <v>#DIV/0!</v>
      </c>
      <c r="I32" s="79">
        <f t="shared" si="3"/>
        <v>0</v>
      </c>
      <c r="J32" s="72" t="e">
        <f t="shared" si="4"/>
        <v>#DIV/0!</v>
      </c>
      <c r="K32" s="72" t="e">
        <f t="shared" si="5"/>
        <v>#DIV/0!</v>
      </c>
      <c r="L32" s="77" t="e">
        <f t="shared" si="6"/>
        <v>#DIV/0!</v>
      </c>
    </row>
    <row r="33" spans="1:12" x14ac:dyDescent="0.4">
      <c r="A33" s="205" t="s">
        <v>155</v>
      </c>
      <c r="B33" s="139">
        <f>'５月(月間)'!B33-'[1]5月動向(20)'!B32</f>
        <v>635</v>
      </c>
      <c r="C33" s="105">
        <f>'５月(月間)'!C33-'[1]5月動向(20)'!C32</f>
        <v>723</v>
      </c>
      <c r="D33" s="72">
        <f t="shared" si="0"/>
        <v>0.87828492392807744</v>
      </c>
      <c r="E33" s="79">
        <f t="shared" si="1"/>
        <v>-88</v>
      </c>
      <c r="F33" s="105">
        <f>'５月(月間)'!F33-'[1]5月動向(20)'!F32</f>
        <v>1650</v>
      </c>
      <c r="G33" s="105">
        <f>'５月(月間)'!G33-'[1]5月動向(20)'!G32</f>
        <v>1645</v>
      </c>
      <c r="H33" s="72">
        <f t="shared" si="2"/>
        <v>1.0030395136778116</v>
      </c>
      <c r="I33" s="79">
        <f t="shared" si="3"/>
        <v>5</v>
      </c>
      <c r="J33" s="72">
        <f t="shared" si="4"/>
        <v>0.38484848484848483</v>
      </c>
      <c r="K33" s="72">
        <f t="shared" si="5"/>
        <v>0.43951367781155015</v>
      </c>
      <c r="L33" s="77">
        <f t="shared" si="6"/>
        <v>-5.4665192963065323E-2</v>
      </c>
    </row>
    <row r="34" spans="1:12" x14ac:dyDescent="0.4">
      <c r="A34" s="108" t="s">
        <v>90</v>
      </c>
      <c r="B34" s="149">
        <f>SUM(B35:B36)</f>
        <v>544</v>
      </c>
      <c r="C34" s="106">
        <f>SUM(C35:C36)</f>
        <v>643</v>
      </c>
      <c r="D34" s="76">
        <f t="shared" si="0"/>
        <v>0.84603421461897355</v>
      </c>
      <c r="E34" s="81">
        <f t="shared" si="1"/>
        <v>-99</v>
      </c>
      <c r="F34" s="106">
        <f>SUM(F35:F36)</f>
        <v>819</v>
      </c>
      <c r="G34" s="106">
        <f>SUM(G35:G36)</f>
        <v>1169</v>
      </c>
      <c r="H34" s="76">
        <f t="shared" si="2"/>
        <v>0.70059880239520955</v>
      </c>
      <c r="I34" s="81">
        <f t="shared" si="3"/>
        <v>-350</v>
      </c>
      <c r="J34" s="76">
        <f t="shared" si="4"/>
        <v>0.6642246642246642</v>
      </c>
      <c r="K34" s="76">
        <f t="shared" si="5"/>
        <v>0.55004277159965786</v>
      </c>
      <c r="L34" s="75">
        <f t="shared" si="6"/>
        <v>0.11418189262500633</v>
      </c>
    </row>
    <row r="35" spans="1:12" x14ac:dyDescent="0.4">
      <c r="A35" s="204" t="s">
        <v>154</v>
      </c>
      <c r="B35" s="139">
        <f>'５月(月間)'!B35-'[1]5月動向(20)'!B34</f>
        <v>306</v>
      </c>
      <c r="C35" s="105">
        <f>'５月(月間)'!C35-'[1]5月動向(20)'!C34</f>
        <v>448</v>
      </c>
      <c r="D35" s="70">
        <f t="shared" si="0"/>
        <v>0.6830357142857143</v>
      </c>
      <c r="E35" s="80">
        <f t="shared" si="1"/>
        <v>-142</v>
      </c>
      <c r="F35" s="105">
        <f>'５月(月間)'!F35-'[1]5月動向(20)'!F34</f>
        <v>429</v>
      </c>
      <c r="G35" s="105">
        <f>'５月(月間)'!G35-'[1]5月動向(20)'!G34</f>
        <v>740</v>
      </c>
      <c r="H35" s="70">
        <f t="shared" si="2"/>
        <v>0.57972972972972969</v>
      </c>
      <c r="I35" s="80">
        <f t="shared" si="3"/>
        <v>-311</v>
      </c>
      <c r="J35" s="70">
        <f t="shared" si="4"/>
        <v>0.71328671328671334</v>
      </c>
      <c r="K35" s="70">
        <f t="shared" si="5"/>
        <v>0.60540540540540544</v>
      </c>
      <c r="L35" s="69">
        <f t="shared" si="6"/>
        <v>0.1078813078813079</v>
      </c>
    </row>
    <row r="36" spans="1:12" x14ac:dyDescent="0.4">
      <c r="A36" s="202" t="s">
        <v>153</v>
      </c>
      <c r="B36" s="139">
        <f>'５月(月間)'!B36-'[1]5月動向(20)'!B35</f>
        <v>238</v>
      </c>
      <c r="C36" s="105">
        <f>'５月(月間)'!C36-'[1]5月動向(20)'!C35</f>
        <v>195</v>
      </c>
      <c r="D36" s="72">
        <f t="shared" si="0"/>
        <v>1.2205128205128206</v>
      </c>
      <c r="E36" s="79">
        <f t="shared" si="1"/>
        <v>43</v>
      </c>
      <c r="F36" s="105">
        <f>'５月(月間)'!F36-'[1]5月動向(20)'!F35</f>
        <v>390</v>
      </c>
      <c r="G36" s="105">
        <f>'５月(月間)'!G36-'[1]5月動向(20)'!G35</f>
        <v>429</v>
      </c>
      <c r="H36" s="72">
        <f t="shared" si="2"/>
        <v>0.90909090909090906</v>
      </c>
      <c r="I36" s="79">
        <f t="shared" si="3"/>
        <v>-39</v>
      </c>
      <c r="J36" s="72">
        <f t="shared" si="4"/>
        <v>0.61025641025641031</v>
      </c>
      <c r="K36" s="72">
        <f t="shared" si="5"/>
        <v>0.45454545454545453</v>
      </c>
      <c r="L36" s="77">
        <f t="shared" si="6"/>
        <v>0.15571095571095578</v>
      </c>
    </row>
    <row r="37" spans="1:12" s="46" customFormat="1" x14ac:dyDescent="0.4">
      <c r="A37" s="200" t="s">
        <v>96</v>
      </c>
      <c r="B37" s="148">
        <f>SUM(B38:B58)</f>
        <v>71079</v>
      </c>
      <c r="C37" s="100">
        <f>SUM(C38:C58)</f>
        <v>73015</v>
      </c>
      <c r="D37" s="64">
        <f t="shared" si="0"/>
        <v>0.97348490036293911</v>
      </c>
      <c r="E37" s="147">
        <f t="shared" si="1"/>
        <v>-1936</v>
      </c>
      <c r="F37" s="148">
        <f>SUM(F38:F58)</f>
        <v>134983</v>
      </c>
      <c r="G37" s="100">
        <f>SUM(G38:G58)</f>
        <v>127802</v>
      </c>
      <c r="H37" s="64">
        <f t="shared" si="2"/>
        <v>1.0561884790535359</v>
      </c>
      <c r="I37" s="147">
        <f t="shared" si="3"/>
        <v>7181</v>
      </c>
      <c r="J37" s="64">
        <f t="shared" si="4"/>
        <v>0.5265774208604046</v>
      </c>
      <c r="K37" s="64">
        <f t="shared" si="5"/>
        <v>0.57131343797436662</v>
      </c>
      <c r="L37" s="78">
        <f t="shared" si="6"/>
        <v>-4.4736017113962023E-2</v>
      </c>
    </row>
    <row r="38" spans="1:12" x14ac:dyDescent="0.4">
      <c r="A38" s="202" t="s">
        <v>83</v>
      </c>
      <c r="B38" s="146">
        <f>'５月(月間)'!B38-'[1]5月動向(20)'!B37</f>
        <v>21678</v>
      </c>
      <c r="C38" s="104">
        <f>'５月(月間)'!C38-'[1]5月動向(20)'!C37</f>
        <v>22933</v>
      </c>
      <c r="D38" s="86">
        <f t="shared" ref="D38:D58" si="7">+B38/C38</f>
        <v>0.94527536737452578</v>
      </c>
      <c r="E38" s="85">
        <f t="shared" ref="E38:E58" si="8">+B38-C38</f>
        <v>-1255</v>
      </c>
      <c r="F38" s="145">
        <f>'５月(月間)'!F38-'[1]5月動向(20)'!F37</f>
        <v>46407</v>
      </c>
      <c r="G38" s="145">
        <f>'５月(月間)'!G38-'[1]5月動向(20)'!G37</f>
        <v>45496</v>
      </c>
      <c r="H38" s="67">
        <f t="shared" ref="H38:H58" si="9">+F38/G38</f>
        <v>1.0200237383506243</v>
      </c>
      <c r="I38" s="79">
        <f t="shared" ref="I38:I58" si="10">+F38-G38</f>
        <v>911</v>
      </c>
      <c r="J38" s="72">
        <f t="shared" ref="J38:J58" si="11">+B38/F38</f>
        <v>0.46712780399508697</v>
      </c>
      <c r="K38" s="72">
        <f t="shared" ref="K38:K58" si="12">+C38/G38</f>
        <v>0.50406629154211358</v>
      </c>
      <c r="L38" s="77">
        <f t="shared" ref="L38:L58" si="13">+J38-K38</f>
        <v>-3.6938487547026611E-2</v>
      </c>
    </row>
    <row r="39" spans="1:12" x14ac:dyDescent="0.4">
      <c r="A39" s="202" t="s">
        <v>152</v>
      </c>
      <c r="B39" s="135">
        <f>'５月(月間)'!B39-'[1]5月動向(20)'!B38</f>
        <v>1542</v>
      </c>
      <c r="C39" s="101">
        <f>'５月(月間)'!C39-'[1]5月動向(20)'!C38</f>
        <v>0</v>
      </c>
      <c r="D39" s="70" t="e">
        <f t="shared" si="7"/>
        <v>#DIV/0!</v>
      </c>
      <c r="E39" s="85">
        <f t="shared" si="8"/>
        <v>1542</v>
      </c>
      <c r="F39" s="135">
        <f>'５月(月間)'!F39-'[1]5月動向(20)'!F38</f>
        <v>1760</v>
      </c>
      <c r="G39" s="135">
        <f>'５月(月間)'!G39-'[1]5月動向(20)'!G38</f>
        <v>0</v>
      </c>
      <c r="H39" s="67" t="e">
        <f t="shared" si="9"/>
        <v>#DIV/0!</v>
      </c>
      <c r="I39" s="79">
        <f t="shared" si="10"/>
        <v>1760</v>
      </c>
      <c r="J39" s="72">
        <f t="shared" si="11"/>
        <v>0.8761363636363636</v>
      </c>
      <c r="K39" s="72" t="e">
        <f t="shared" si="12"/>
        <v>#DIV/0!</v>
      </c>
      <c r="L39" s="77" t="e">
        <f t="shared" si="13"/>
        <v>#DIV/0!</v>
      </c>
    </row>
    <row r="40" spans="1:12" x14ac:dyDescent="0.4">
      <c r="A40" s="202" t="s">
        <v>151</v>
      </c>
      <c r="B40" s="135">
        <f>'５月(月間)'!B40-'[1]5月動向(20)'!B39</f>
        <v>4692</v>
      </c>
      <c r="C40" s="101">
        <f>'５月(月間)'!C40-'[1]5月動向(20)'!C39</f>
        <v>4285</v>
      </c>
      <c r="D40" s="70">
        <f t="shared" si="7"/>
        <v>1.0949824970828472</v>
      </c>
      <c r="E40" s="85">
        <f t="shared" si="8"/>
        <v>407</v>
      </c>
      <c r="F40" s="135">
        <f>'５月(月間)'!F40-'[1]5月動向(20)'!F39</f>
        <v>5763</v>
      </c>
      <c r="G40" s="135">
        <f>'５月(月間)'!G40-'[1]5月動向(20)'!G39</f>
        <v>5764</v>
      </c>
      <c r="H40" s="67">
        <f t="shared" si="9"/>
        <v>0.99982650936849415</v>
      </c>
      <c r="I40" s="79">
        <f t="shared" si="10"/>
        <v>-1</v>
      </c>
      <c r="J40" s="72">
        <f t="shared" si="11"/>
        <v>0.81415929203539827</v>
      </c>
      <c r="K40" s="72">
        <f t="shared" si="12"/>
        <v>0.74340735600277585</v>
      </c>
      <c r="L40" s="77">
        <f t="shared" si="13"/>
        <v>7.075193603262242E-2</v>
      </c>
    </row>
    <row r="41" spans="1:12" x14ac:dyDescent="0.4">
      <c r="A41" s="202" t="s">
        <v>150</v>
      </c>
      <c r="B41" s="135">
        <f>'５月(月間)'!B41-'[1]5月動向(20)'!B40</f>
        <v>8488</v>
      </c>
      <c r="C41" s="101">
        <f>'５月(月間)'!C41-'[1]5月動向(20)'!C40</f>
        <v>10836</v>
      </c>
      <c r="D41" s="70">
        <f t="shared" si="7"/>
        <v>0.78331487633813213</v>
      </c>
      <c r="E41" s="85">
        <f t="shared" si="8"/>
        <v>-2348</v>
      </c>
      <c r="F41" s="137">
        <f>'５月(月間)'!F41-'[1]5月動向(20)'!F40</f>
        <v>15018</v>
      </c>
      <c r="G41" s="137">
        <f>'５月(月間)'!G41-'[1]5月動向(20)'!G40</f>
        <v>14772</v>
      </c>
      <c r="H41" s="67">
        <f t="shared" si="9"/>
        <v>1.0166531275385866</v>
      </c>
      <c r="I41" s="79">
        <f t="shared" si="10"/>
        <v>246</v>
      </c>
      <c r="J41" s="72">
        <f t="shared" si="11"/>
        <v>0.56518844053802109</v>
      </c>
      <c r="K41" s="72">
        <f t="shared" si="12"/>
        <v>0.7335499593826158</v>
      </c>
      <c r="L41" s="77">
        <f t="shared" si="13"/>
        <v>-0.16836151884459472</v>
      </c>
    </row>
    <row r="42" spans="1:12" x14ac:dyDescent="0.4">
      <c r="A42" s="202" t="s">
        <v>180</v>
      </c>
      <c r="B42" s="137">
        <f>'５月(月間)'!B42-'[1]5月動向(20)'!B41</f>
        <v>5229</v>
      </c>
      <c r="C42" s="136">
        <f>'５月(月間)'!C42-'[1]5月動向(20)'!C41</f>
        <v>2885</v>
      </c>
      <c r="D42" s="70">
        <f t="shared" si="7"/>
        <v>1.8124783362218371</v>
      </c>
      <c r="E42" s="85">
        <f t="shared" si="8"/>
        <v>2344</v>
      </c>
      <c r="F42" s="144">
        <f>'５月(月間)'!F42-'[1]5月動向(20)'!F41</f>
        <v>7964</v>
      </c>
      <c r="G42" s="144">
        <f>'５月(月間)'!G42-'[1]5月動向(20)'!G41</f>
        <v>3069</v>
      </c>
      <c r="H42" s="67">
        <f t="shared" si="9"/>
        <v>2.5949820788530467</v>
      </c>
      <c r="I42" s="79">
        <f t="shared" si="10"/>
        <v>4895</v>
      </c>
      <c r="J42" s="72">
        <f t="shared" si="11"/>
        <v>0.65657960823706685</v>
      </c>
      <c r="K42" s="72">
        <f t="shared" si="12"/>
        <v>0.94004561746497228</v>
      </c>
      <c r="L42" s="77">
        <f t="shared" si="13"/>
        <v>-0.28346600922790544</v>
      </c>
    </row>
    <row r="43" spans="1:12" x14ac:dyDescent="0.4">
      <c r="A43" s="202" t="s">
        <v>81</v>
      </c>
      <c r="B43" s="135">
        <f>'５月(月間)'!B43-'[1]5月動向(20)'!B42</f>
        <v>10023</v>
      </c>
      <c r="C43" s="101">
        <f>'５月(月間)'!C43-'[1]5月動向(20)'!C42</f>
        <v>10025</v>
      </c>
      <c r="D43" s="70">
        <f t="shared" si="7"/>
        <v>0.99980049875311716</v>
      </c>
      <c r="E43" s="85">
        <f t="shared" si="8"/>
        <v>-2</v>
      </c>
      <c r="F43" s="135">
        <f>'５月(月間)'!F43-'[1]5月動向(20)'!F42</f>
        <v>22065</v>
      </c>
      <c r="G43" s="135">
        <f>'５月(月間)'!G43-'[1]5月動向(20)'!G42</f>
        <v>18728</v>
      </c>
      <c r="H43" s="67">
        <f t="shared" si="9"/>
        <v>1.1781824006834687</v>
      </c>
      <c r="I43" s="79">
        <f t="shared" si="10"/>
        <v>3337</v>
      </c>
      <c r="J43" s="72">
        <f t="shared" si="11"/>
        <v>0.45424881033310671</v>
      </c>
      <c r="K43" s="72">
        <f t="shared" si="12"/>
        <v>0.53529474583511316</v>
      </c>
      <c r="L43" s="77">
        <f t="shared" si="13"/>
        <v>-8.104593550200645E-2</v>
      </c>
    </row>
    <row r="44" spans="1:12" x14ac:dyDescent="0.4">
      <c r="A44" s="202" t="s">
        <v>82</v>
      </c>
      <c r="B44" s="137">
        <f>'５月(月間)'!B44-'[1]5月動向(20)'!B43</f>
        <v>7255</v>
      </c>
      <c r="C44" s="136">
        <f>'５月(月間)'!C44-'[1]5月動向(20)'!C43</f>
        <v>6373</v>
      </c>
      <c r="D44" s="74">
        <f t="shared" si="7"/>
        <v>1.1383963596422406</v>
      </c>
      <c r="E44" s="85">
        <f t="shared" si="8"/>
        <v>882</v>
      </c>
      <c r="F44" s="135">
        <f>'５月(月間)'!F44-'[1]5月動向(20)'!F43</f>
        <v>12199</v>
      </c>
      <c r="G44" s="135">
        <f>'５月(月間)'!G44-'[1]5月動向(20)'!G43</f>
        <v>8747</v>
      </c>
      <c r="H44" s="67">
        <f t="shared" si="9"/>
        <v>1.3946495941465646</v>
      </c>
      <c r="I44" s="79">
        <f t="shared" si="10"/>
        <v>3452</v>
      </c>
      <c r="J44" s="72">
        <f t="shared" si="11"/>
        <v>0.59472087876055413</v>
      </c>
      <c r="K44" s="72">
        <f t="shared" si="12"/>
        <v>0.72859266034068826</v>
      </c>
      <c r="L44" s="77">
        <f t="shared" si="13"/>
        <v>-0.13387178158013413</v>
      </c>
    </row>
    <row r="45" spans="1:12" x14ac:dyDescent="0.4">
      <c r="A45" s="202" t="s">
        <v>80</v>
      </c>
      <c r="B45" s="135">
        <f>'５月(月間)'!B45-'[1]5月動向(20)'!B44</f>
        <v>1314</v>
      </c>
      <c r="C45" s="101">
        <f>'５月(月間)'!C45-'[1]5月動向(20)'!C44</f>
        <v>1032</v>
      </c>
      <c r="D45" s="72">
        <f t="shared" si="7"/>
        <v>1.2732558139534884</v>
      </c>
      <c r="E45" s="85">
        <f t="shared" si="8"/>
        <v>282</v>
      </c>
      <c r="F45" s="139">
        <f>'５月(月間)'!F45-'[1]5月動向(20)'!F44</f>
        <v>3069</v>
      </c>
      <c r="G45" s="139">
        <f>'５月(月間)'!G45-'[1]5月動向(20)'!G44</f>
        <v>3067</v>
      </c>
      <c r="H45" s="67">
        <f t="shared" si="9"/>
        <v>1.000652103032279</v>
      </c>
      <c r="I45" s="79">
        <f t="shared" si="10"/>
        <v>2</v>
      </c>
      <c r="J45" s="72">
        <f t="shared" si="11"/>
        <v>0.42815249266862171</v>
      </c>
      <c r="K45" s="72">
        <f t="shared" si="12"/>
        <v>0.33648516465601563</v>
      </c>
      <c r="L45" s="77">
        <f t="shared" si="13"/>
        <v>9.1667328012606075E-2</v>
      </c>
    </row>
    <row r="46" spans="1:12" x14ac:dyDescent="0.4">
      <c r="A46" s="202" t="s">
        <v>148</v>
      </c>
      <c r="B46" s="137">
        <f>'５月(月間)'!B46-'[1]5月動向(20)'!B45</f>
        <v>658</v>
      </c>
      <c r="C46" s="136">
        <f>'５月(月間)'!C46-'[1]5月動向(20)'!C45</f>
        <v>804</v>
      </c>
      <c r="D46" s="70">
        <f t="shared" si="7"/>
        <v>0.81840796019900497</v>
      </c>
      <c r="E46" s="85">
        <f t="shared" si="8"/>
        <v>-146</v>
      </c>
      <c r="F46" s="137">
        <f>'５月(月間)'!F46-'[1]5月動向(20)'!F45</f>
        <v>1826</v>
      </c>
      <c r="G46" s="135">
        <f>'５月(月間)'!G46-'[1]5月動向(20)'!G45</f>
        <v>1826</v>
      </c>
      <c r="H46" s="67">
        <f t="shared" si="9"/>
        <v>1</v>
      </c>
      <c r="I46" s="79">
        <f t="shared" si="10"/>
        <v>0</v>
      </c>
      <c r="J46" s="72">
        <f t="shared" si="11"/>
        <v>0.36035049288061338</v>
      </c>
      <c r="K46" s="72">
        <f t="shared" si="12"/>
        <v>0.44030668127053668</v>
      </c>
      <c r="L46" s="77">
        <f t="shared" si="13"/>
        <v>-7.9956188389923299E-2</v>
      </c>
    </row>
    <row r="47" spans="1:12" x14ac:dyDescent="0.4">
      <c r="A47" s="202" t="s">
        <v>79</v>
      </c>
      <c r="B47" s="135">
        <f>'５月(月間)'!B47-'[1]5月動向(20)'!B46</f>
        <v>2205</v>
      </c>
      <c r="C47" s="101">
        <f>'５月(月間)'!C47-'[1]5月動向(20)'!C46</f>
        <v>1754</v>
      </c>
      <c r="D47" s="70">
        <f t="shared" si="7"/>
        <v>1.2571265678449259</v>
      </c>
      <c r="E47" s="85">
        <f t="shared" si="8"/>
        <v>451</v>
      </c>
      <c r="F47" s="135">
        <f>'５月(月間)'!F47-'[1]5月動向(20)'!F46</f>
        <v>3069</v>
      </c>
      <c r="G47" s="135">
        <f>'５月(月間)'!G47-'[1]5月動向(20)'!G46</f>
        <v>3069</v>
      </c>
      <c r="H47" s="67">
        <f t="shared" si="9"/>
        <v>1</v>
      </c>
      <c r="I47" s="79">
        <f t="shared" si="10"/>
        <v>0</v>
      </c>
      <c r="J47" s="72">
        <f t="shared" si="11"/>
        <v>0.71847507331378302</v>
      </c>
      <c r="K47" s="72">
        <f t="shared" si="12"/>
        <v>0.57152166829586182</v>
      </c>
      <c r="L47" s="77">
        <f t="shared" si="13"/>
        <v>0.1469534050179212</v>
      </c>
    </row>
    <row r="48" spans="1:12" x14ac:dyDescent="0.4">
      <c r="A48" s="203" t="s">
        <v>78</v>
      </c>
      <c r="B48" s="137">
        <f>'５月(月間)'!B48-'[1]5月動向(20)'!B47</f>
        <v>1078</v>
      </c>
      <c r="C48" s="136">
        <f>'５月(月間)'!C48-'[1]5月動向(20)'!C47</f>
        <v>1317</v>
      </c>
      <c r="D48" s="70">
        <f t="shared" si="7"/>
        <v>0.81852695520121488</v>
      </c>
      <c r="E48" s="85">
        <f t="shared" si="8"/>
        <v>-239</v>
      </c>
      <c r="F48" s="135">
        <f>'５月(月間)'!F48-'[1]5月動向(20)'!F47</f>
        <v>2790</v>
      </c>
      <c r="G48" s="135">
        <f>'５月(月間)'!G48-'[1]5月動向(20)'!G47</f>
        <v>3069</v>
      </c>
      <c r="H48" s="67">
        <f t="shared" si="9"/>
        <v>0.90909090909090906</v>
      </c>
      <c r="I48" s="79">
        <f t="shared" si="10"/>
        <v>-279</v>
      </c>
      <c r="J48" s="72">
        <f t="shared" si="11"/>
        <v>0.38637992831541218</v>
      </c>
      <c r="K48" s="67">
        <f t="shared" si="12"/>
        <v>0.42913000977517107</v>
      </c>
      <c r="L48" s="66">
        <f t="shared" si="13"/>
        <v>-4.2750081459758893E-2</v>
      </c>
    </row>
    <row r="49" spans="1:12" x14ac:dyDescent="0.4">
      <c r="A49" s="202" t="s">
        <v>147</v>
      </c>
      <c r="B49" s="135">
        <f>'５月(月間)'!B49-'[1]5月動向(20)'!B48</f>
        <v>734</v>
      </c>
      <c r="C49" s="101">
        <f>'５月(月間)'!C49-'[1]5月動向(20)'!C48</f>
        <v>487</v>
      </c>
      <c r="D49" s="70">
        <f t="shared" si="7"/>
        <v>1.5071868583162218</v>
      </c>
      <c r="E49" s="79">
        <f t="shared" si="8"/>
        <v>247</v>
      </c>
      <c r="F49" s="139">
        <f>'５月(月間)'!F49-'[1]5月動向(20)'!F48</f>
        <v>1826</v>
      </c>
      <c r="G49" s="139">
        <f>'５月(月間)'!G49-'[1]5月動向(20)'!G48</f>
        <v>1826</v>
      </c>
      <c r="H49" s="67">
        <f t="shared" si="9"/>
        <v>1</v>
      </c>
      <c r="I49" s="79">
        <f t="shared" si="10"/>
        <v>0</v>
      </c>
      <c r="J49" s="72">
        <f t="shared" si="11"/>
        <v>0.40197152245345019</v>
      </c>
      <c r="K49" s="72">
        <f t="shared" si="12"/>
        <v>0.26670317634173057</v>
      </c>
      <c r="L49" s="77">
        <f t="shared" si="13"/>
        <v>0.13526834611171962</v>
      </c>
    </row>
    <row r="50" spans="1:12" x14ac:dyDescent="0.4">
      <c r="A50" s="202" t="s">
        <v>94</v>
      </c>
      <c r="B50" s="137">
        <f>'５月(月間)'!B50-'[1]5月動向(20)'!B49</f>
        <v>2371</v>
      </c>
      <c r="C50" s="136">
        <f>'５月(月間)'!C50-'[1]5月動向(20)'!C49</f>
        <v>2628</v>
      </c>
      <c r="D50" s="70">
        <f t="shared" si="7"/>
        <v>0.90220700152207001</v>
      </c>
      <c r="E50" s="79">
        <f t="shared" si="8"/>
        <v>-257</v>
      </c>
      <c r="F50" s="137">
        <f>'５月(月間)'!F50-'[1]5月動向(20)'!F49</f>
        <v>3747</v>
      </c>
      <c r="G50" s="137">
        <f>'５月(月間)'!G50-'[1]5月動向(20)'!G49</f>
        <v>4565</v>
      </c>
      <c r="H50" s="72">
        <f t="shared" si="9"/>
        <v>0.82081051478641842</v>
      </c>
      <c r="I50" s="79">
        <f t="shared" si="10"/>
        <v>-818</v>
      </c>
      <c r="J50" s="72">
        <f t="shared" si="11"/>
        <v>0.63277288497464634</v>
      </c>
      <c r="K50" s="72">
        <f t="shared" si="12"/>
        <v>0.57568455640744798</v>
      </c>
      <c r="L50" s="77">
        <f t="shared" si="13"/>
        <v>5.7088328567198365E-2</v>
      </c>
    </row>
    <row r="51" spans="1:12" x14ac:dyDescent="0.4">
      <c r="A51" s="202" t="s">
        <v>75</v>
      </c>
      <c r="B51" s="135">
        <f>'５月(月間)'!B51-'[1]5月動向(20)'!B50</f>
        <v>2483</v>
      </c>
      <c r="C51" s="101">
        <f>'５月(月間)'!C51-'[1]5月動向(20)'!C50</f>
        <v>2255</v>
      </c>
      <c r="D51" s="70">
        <f t="shared" si="7"/>
        <v>1.1011086474501108</v>
      </c>
      <c r="E51" s="79">
        <f t="shared" si="8"/>
        <v>228</v>
      </c>
      <c r="F51" s="135">
        <f>'５月(月間)'!F51-'[1]5月動向(20)'!F50</f>
        <v>4268</v>
      </c>
      <c r="G51" s="135">
        <f>'５月(月間)'!G51-'[1]5月動向(20)'!G50</f>
        <v>4158</v>
      </c>
      <c r="H51" s="72">
        <f t="shared" si="9"/>
        <v>1.0264550264550265</v>
      </c>
      <c r="I51" s="79">
        <f t="shared" si="10"/>
        <v>110</v>
      </c>
      <c r="J51" s="72">
        <f t="shared" si="11"/>
        <v>0.58177132146204313</v>
      </c>
      <c r="K51" s="72">
        <f t="shared" si="12"/>
        <v>0.54232804232804233</v>
      </c>
      <c r="L51" s="77">
        <f t="shared" si="13"/>
        <v>3.9443279134000808E-2</v>
      </c>
    </row>
    <row r="52" spans="1:12" x14ac:dyDescent="0.4">
      <c r="A52" s="202" t="s">
        <v>77</v>
      </c>
      <c r="B52" s="137">
        <f>'５月(月間)'!B52-'[1]5月動向(20)'!B51</f>
        <v>572</v>
      </c>
      <c r="C52" s="136">
        <f>'５月(月間)'!C52-'[1]5月動向(20)'!C51</f>
        <v>547</v>
      </c>
      <c r="D52" s="70">
        <f t="shared" si="7"/>
        <v>1.0457038391224862</v>
      </c>
      <c r="E52" s="79">
        <f t="shared" si="8"/>
        <v>25</v>
      </c>
      <c r="F52" s="135">
        <f>'５月(月間)'!F52-'[1]5月動向(20)'!F51</f>
        <v>1386</v>
      </c>
      <c r="G52" s="135">
        <f>'５月(月間)'!G52-'[1]5月動向(20)'!G51</f>
        <v>1386</v>
      </c>
      <c r="H52" s="72">
        <f t="shared" si="9"/>
        <v>1</v>
      </c>
      <c r="I52" s="79">
        <f t="shared" si="10"/>
        <v>0</v>
      </c>
      <c r="J52" s="72">
        <f t="shared" si="11"/>
        <v>0.41269841269841268</v>
      </c>
      <c r="K52" s="72">
        <f t="shared" si="12"/>
        <v>0.39466089466089466</v>
      </c>
      <c r="L52" s="77">
        <f t="shared" si="13"/>
        <v>1.8037518037518019E-2</v>
      </c>
    </row>
    <row r="53" spans="1:12" x14ac:dyDescent="0.4">
      <c r="A53" s="202" t="s">
        <v>76</v>
      </c>
      <c r="B53" s="135">
        <f>'５月(月間)'!B53-'[1]5月動向(20)'!B52</f>
        <v>757</v>
      </c>
      <c r="C53" s="101">
        <f>'５月(月間)'!C53-'[1]5月動向(20)'!C52</f>
        <v>786</v>
      </c>
      <c r="D53" s="70">
        <f t="shared" si="7"/>
        <v>0.96310432569974558</v>
      </c>
      <c r="E53" s="79">
        <f t="shared" si="8"/>
        <v>-29</v>
      </c>
      <c r="F53" s="137">
        <f>'５月(月間)'!F53-'[1]5月動向(20)'!F52</f>
        <v>1826</v>
      </c>
      <c r="G53" s="137">
        <f>'５月(月間)'!G53-'[1]5月動向(20)'!G52</f>
        <v>1386</v>
      </c>
      <c r="H53" s="72">
        <f t="shared" si="9"/>
        <v>1.3174603174603174</v>
      </c>
      <c r="I53" s="79">
        <f t="shared" si="10"/>
        <v>440</v>
      </c>
      <c r="J53" s="72">
        <f t="shared" si="11"/>
        <v>0.41456736035049291</v>
      </c>
      <c r="K53" s="72">
        <f t="shared" si="12"/>
        <v>0.5670995670995671</v>
      </c>
      <c r="L53" s="77">
        <f t="shared" si="13"/>
        <v>-0.1525322067490742</v>
      </c>
    </row>
    <row r="54" spans="1:12" x14ac:dyDescent="0.4">
      <c r="A54" s="202" t="s">
        <v>146</v>
      </c>
      <c r="B54" s="137">
        <f>'５月(月間)'!B54-'[1]5月動向(20)'!B53</f>
        <v>0</v>
      </c>
      <c r="C54" s="136">
        <f>'５月(月間)'!C54-'[1]5月動向(20)'!C53</f>
        <v>449</v>
      </c>
      <c r="D54" s="70">
        <f t="shared" si="7"/>
        <v>0</v>
      </c>
      <c r="E54" s="79">
        <f t="shared" si="8"/>
        <v>-449</v>
      </c>
      <c r="F54" s="135">
        <f>'５月(月間)'!F54-'[1]5月動向(20)'!F53</f>
        <v>0</v>
      </c>
      <c r="G54" s="135">
        <f>'５月(月間)'!G54-'[1]5月動向(20)'!G53</f>
        <v>1386</v>
      </c>
      <c r="H54" s="72">
        <f t="shared" si="9"/>
        <v>0</v>
      </c>
      <c r="I54" s="79">
        <f t="shared" si="10"/>
        <v>-1386</v>
      </c>
      <c r="J54" s="72" t="e">
        <f t="shared" si="11"/>
        <v>#DIV/0!</v>
      </c>
      <c r="K54" s="72">
        <f t="shared" si="12"/>
        <v>0.32395382395382394</v>
      </c>
      <c r="L54" s="77" t="e">
        <f t="shared" si="13"/>
        <v>#DIV/0!</v>
      </c>
    </row>
    <row r="55" spans="1:12" x14ac:dyDescent="0.4">
      <c r="A55" s="202" t="s">
        <v>145</v>
      </c>
      <c r="B55" s="135">
        <f>'５月(月間)'!B55-'[1]5月動向(20)'!B54</f>
        <v>0</v>
      </c>
      <c r="C55" s="101">
        <f>'５月(月間)'!C55-'[1]5月動向(20)'!C54</f>
        <v>1001</v>
      </c>
      <c r="D55" s="70">
        <f t="shared" si="7"/>
        <v>0</v>
      </c>
      <c r="E55" s="79">
        <f t="shared" si="8"/>
        <v>-1001</v>
      </c>
      <c r="F55" s="135">
        <f>'５月(月間)'!F55-'[1]5月動向(20)'!F54</f>
        <v>0</v>
      </c>
      <c r="G55" s="135">
        <f>'５月(月間)'!G55-'[1]5月動向(20)'!G54</f>
        <v>1260</v>
      </c>
      <c r="H55" s="72">
        <f t="shared" si="9"/>
        <v>0</v>
      </c>
      <c r="I55" s="79">
        <f t="shared" si="10"/>
        <v>-1260</v>
      </c>
      <c r="J55" s="72" t="e">
        <f t="shared" si="11"/>
        <v>#DIV/0!</v>
      </c>
      <c r="K55" s="72">
        <f t="shared" si="12"/>
        <v>0.7944444444444444</v>
      </c>
      <c r="L55" s="77" t="e">
        <f t="shared" si="13"/>
        <v>#DIV/0!</v>
      </c>
    </row>
    <row r="56" spans="1:12" x14ac:dyDescent="0.4">
      <c r="A56" s="202" t="s">
        <v>144</v>
      </c>
      <c r="B56" s="135">
        <f>'５月(月間)'!B56-'[1]5月動向(20)'!B55</f>
        <v>0</v>
      </c>
      <c r="C56" s="101">
        <f>'５月(月間)'!C56-'[1]5月動向(20)'!C55</f>
        <v>873</v>
      </c>
      <c r="D56" s="70">
        <f t="shared" si="7"/>
        <v>0</v>
      </c>
      <c r="E56" s="79">
        <f t="shared" si="8"/>
        <v>-873</v>
      </c>
      <c r="F56" s="139">
        <f>'５月(月間)'!F56-'[1]5月動向(20)'!F55</f>
        <v>0</v>
      </c>
      <c r="G56" s="139">
        <f>'５月(月間)'!G56-'[1]5月動向(20)'!G55</f>
        <v>1456</v>
      </c>
      <c r="H56" s="72">
        <f t="shared" si="9"/>
        <v>0</v>
      </c>
      <c r="I56" s="79">
        <f t="shared" si="10"/>
        <v>-1456</v>
      </c>
      <c r="J56" s="72" t="e">
        <f t="shared" si="11"/>
        <v>#DIV/0!</v>
      </c>
      <c r="K56" s="72">
        <f t="shared" si="12"/>
        <v>0.59958791208791207</v>
      </c>
      <c r="L56" s="77" t="e">
        <f t="shared" si="13"/>
        <v>#DIV/0!</v>
      </c>
    </row>
    <row r="57" spans="1:12" x14ac:dyDescent="0.4">
      <c r="A57" s="202" t="s">
        <v>143</v>
      </c>
      <c r="B57" s="135">
        <f>'５月(月間)'!B57-'[1]5月動向(20)'!B56</f>
        <v>0</v>
      </c>
      <c r="C57" s="101">
        <f>'５月(月間)'!C57-'[1]5月動向(20)'!C56</f>
        <v>835</v>
      </c>
      <c r="D57" s="70">
        <f t="shared" si="7"/>
        <v>0</v>
      </c>
      <c r="E57" s="79">
        <f t="shared" si="8"/>
        <v>-835</v>
      </c>
      <c r="F57" s="135">
        <f>'５月(月間)'!F57-'[1]5月動向(20)'!F56</f>
        <v>0</v>
      </c>
      <c r="G57" s="135">
        <f>'５月(月間)'!G57-'[1]5月動向(20)'!G56</f>
        <v>1386</v>
      </c>
      <c r="H57" s="70">
        <f t="shared" si="9"/>
        <v>0</v>
      </c>
      <c r="I57" s="79">
        <f t="shared" si="10"/>
        <v>-1386</v>
      </c>
      <c r="J57" s="72" t="e">
        <f t="shared" si="11"/>
        <v>#DIV/0!</v>
      </c>
      <c r="K57" s="72">
        <f t="shared" si="12"/>
        <v>0.60245310245310246</v>
      </c>
      <c r="L57" s="77" t="e">
        <f t="shared" si="13"/>
        <v>#DIV/0!</v>
      </c>
    </row>
    <row r="58" spans="1:12" x14ac:dyDescent="0.4">
      <c r="A58" s="201" t="s">
        <v>142</v>
      </c>
      <c r="B58" s="211">
        <f>'５月(月間)'!B58-'[1]5月動向(20)'!B57</f>
        <v>0</v>
      </c>
      <c r="C58" s="212">
        <f>'５月(月間)'!C58-'[1]5月動向(20)'!C57</f>
        <v>910</v>
      </c>
      <c r="D58" s="151">
        <f t="shared" si="7"/>
        <v>0</v>
      </c>
      <c r="E58" s="84">
        <f t="shared" si="8"/>
        <v>-910</v>
      </c>
      <c r="F58" s="211">
        <f>'５月(月間)'!F58-'[1]5月動向(20)'!F57</f>
        <v>0</v>
      </c>
      <c r="G58" s="211">
        <f>'５月(月間)'!G58-'[1]5月動向(20)'!G57</f>
        <v>1386</v>
      </c>
      <c r="H58" s="83">
        <f t="shared" si="9"/>
        <v>0</v>
      </c>
      <c r="I58" s="84">
        <f t="shared" si="10"/>
        <v>-1386</v>
      </c>
      <c r="J58" s="83" t="e">
        <f t="shared" si="11"/>
        <v>#DIV/0!</v>
      </c>
      <c r="K58" s="83">
        <f t="shared" si="12"/>
        <v>0.65656565656565657</v>
      </c>
      <c r="L58" s="82" t="e">
        <f t="shared" si="13"/>
        <v>#DIV/0!</v>
      </c>
    </row>
    <row r="59" spans="1:12" x14ac:dyDescent="0.4">
      <c r="A59" s="200" t="s">
        <v>93</v>
      </c>
      <c r="B59" s="134"/>
      <c r="C59" s="134"/>
      <c r="D59" s="132"/>
      <c r="E59" s="133"/>
      <c r="F59" s="134"/>
      <c r="G59" s="134"/>
      <c r="H59" s="132"/>
      <c r="I59" s="133"/>
      <c r="J59" s="132"/>
      <c r="K59" s="132"/>
      <c r="L59" s="131"/>
    </row>
    <row r="60" spans="1:12" x14ac:dyDescent="0.4">
      <c r="A60" s="199" t="s">
        <v>141</v>
      </c>
      <c r="B60" s="186"/>
      <c r="C60" s="185"/>
      <c r="D60" s="181"/>
      <c r="E60" s="182"/>
      <c r="F60" s="186"/>
      <c r="G60" s="185"/>
      <c r="H60" s="181"/>
      <c r="I60" s="182"/>
      <c r="J60" s="184"/>
      <c r="K60" s="184"/>
      <c r="L60" s="183"/>
    </row>
    <row r="61" spans="1:12" x14ac:dyDescent="0.4">
      <c r="C61" s="19"/>
      <c r="E61" s="50"/>
      <c r="G61" s="19"/>
      <c r="I61" s="50"/>
      <c r="K61" s="19"/>
    </row>
    <row r="62" spans="1:12" x14ac:dyDescent="0.4">
      <c r="C62" s="19"/>
      <c r="E62" s="50"/>
      <c r="G62" s="19"/>
      <c r="I62" s="50"/>
      <c r="K62" s="19"/>
    </row>
    <row r="63" spans="1:12" x14ac:dyDescent="0.4">
      <c r="C63" s="19"/>
      <c r="E63" s="50"/>
      <c r="G63" s="19"/>
      <c r="I63" s="50"/>
      <c r="K63" s="19"/>
    </row>
    <row r="64" spans="1:12" x14ac:dyDescent="0.4">
      <c r="C64" s="19"/>
      <c r="E64" s="50"/>
      <c r="G64" s="19"/>
      <c r="I64" s="50"/>
      <c r="K64" s="19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9'!A1" display="'h19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2007年5月下旬航空旅客輸送実績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49</vt:i4>
      </vt:variant>
    </vt:vector>
  </HeadingPairs>
  <TitlesOfParts>
    <vt:vector size="49" baseType="lpstr">
      <vt:lpstr>h19</vt:lpstr>
      <vt:lpstr>４月(月間)</vt:lpstr>
      <vt:lpstr>４月(上旬)</vt:lpstr>
      <vt:lpstr>４月(中旬)</vt:lpstr>
      <vt:lpstr>４月(下旬)</vt:lpstr>
      <vt:lpstr>５月(月間)</vt:lpstr>
      <vt:lpstr>５月(上旬)</vt:lpstr>
      <vt:lpstr>５月(中旬)</vt:lpstr>
      <vt:lpstr>５月(下旬)</vt:lpstr>
      <vt:lpstr>６月(月間)</vt:lpstr>
      <vt:lpstr>６月(上旬)</vt:lpstr>
      <vt:lpstr>６月(中旬)</vt:lpstr>
      <vt:lpstr>６月(下旬)</vt:lpstr>
      <vt:lpstr>７月(月間)</vt:lpstr>
      <vt:lpstr>７月(上旬)</vt:lpstr>
      <vt:lpstr>７月(中旬)</vt:lpstr>
      <vt:lpstr>７月(下旬)</vt:lpstr>
      <vt:lpstr>８月(月間)</vt:lpstr>
      <vt:lpstr>８月(上旬)</vt:lpstr>
      <vt:lpstr>８月(中旬)</vt:lpstr>
      <vt:lpstr>８月(下旬)</vt:lpstr>
      <vt:lpstr>９月(月間)</vt:lpstr>
      <vt:lpstr>９月(上旬)</vt:lpstr>
      <vt:lpstr>９月(中旬)</vt:lpstr>
      <vt:lpstr>９月(下旬)</vt:lpstr>
      <vt:lpstr>10月(月間)</vt:lpstr>
      <vt:lpstr>10月(上旬)</vt:lpstr>
      <vt:lpstr>10月(中旬)</vt:lpstr>
      <vt:lpstr>10月(下旬)</vt:lpstr>
      <vt:lpstr>11月(月間)</vt:lpstr>
      <vt:lpstr>11月(上旬)</vt:lpstr>
      <vt:lpstr>11月(中旬)</vt:lpstr>
      <vt:lpstr>11月(下旬)</vt:lpstr>
      <vt:lpstr>12月(月間)</vt:lpstr>
      <vt:lpstr>12月(上旬)</vt:lpstr>
      <vt:lpstr>12月(中旬)</vt:lpstr>
      <vt:lpstr>12月(下旬)</vt:lpstr>
      <vt:lpstr>１月(月間)</vt:lpstr>
      <vt:lpstr>１月(上旬)</vt:lpstr>
      <vt:lpstr>１月(中旬)</vt:lpstr>
      <vt:lpstr>１月(下旬)</vt:lpstr>
      <vt:lpstr>２月(月間)</vt:lpstr>
      <vt:lpstr>２月(上旬)</vt:lpstr>
      <vt:lpstr>２月(中旬)</vt:lpstr>
      <vt:lpstr>２月(下旬)</vt:lpstr>
      <vt:lpstr>３月(月間)</vt:lpstr>
      <vt:lpstr>３月(上旬)</vt:lpstr>
      <vt:lpstr>３月(中旬)</vt:lpstr>
      <vt:lpstr>３月(下旬)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2024-01-10T02:37:51Z</dcterms:modified>
</cp:coreProperties>
</file>