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18" sheetId="1" r:id="rId1"/>
    <sheet name="1月(月間)" sheetId="235" r:id="rId2"/>
    <sheet name="１月(上旬)" sheetId="236" r:id="rId3"/>
    <sheet name="１月(中旬)" sheetId="237" r:id="rId4"/>
    <sheet name="１月(下旬)" sheetId="238" r:id="rId5"/>
    <sheet name="２月(月間)" sheetId="239" r:id="rId6"/>
    <sheet name="２月(上旬)" sheetId="240" r:id="rId7"/>
    <sheet name="２月(中旬)" sheetId="241" r:id="rId8"/>
    <sheet name="２月(下旬)" sheetId="242" r:id="rId9"/>
    <sheet name="３月(月間)" sheetId="243" r:id="rId10"/>
    <sheet name="３月(上旬)" sheetId="244" r:id="rId11"/>
    <sheet name="３月(中旬)" sheetId="245" r:id="rId12"/>
    <sheet name="３月(下旬)" sheetId="246" r:id="rId13"/>
    <sheet name="４月(月間)" sheetId="247" r:id="rId14"/>
    <sheet name="４月(上旬)" sheetId="248" r:id="rId15"/>
    <sheet name="４月(中旬)" sheetId="249" r:id="rId16"/>
    <sheet name="４月(下旬)" sheetId="250" r:id="rId17"/>
    <sheet name="５月(月間)" sheetId="251" r:id="rId18"/>
    <sheet name="５月(上旬)" sheetId="252" r:id="rId19"/>
    <sheet name="５月(中旬)" sheetId="253" r:id="rId20"/>
    <sheet name="５月(下旬)" sheetId="254" r:id="rId21"/>
    <sheet name="６月(月間)" sheetId="255" r:id="rId22"/>
    <sheet name="６月(上旬)" sheetId="256" r:id="rId23"/>
    <sheet name="６月(中旬)" sheetId="257" r:id="rId24"/>
    <sheet name="６月(下旬)" sheetId="258" r:id="rId25"/>
    <sheet name="７月(月間)" sheetId="259" r:id="rId26"/>
    <sheet name="７月(上旬)" sheetId="260" r:id="rId27"/>
    <sheet name="７月(中旬)" sheetId="261" r:id="rId28"/>
    <sheet name="７月(下旬)" sheetId="262" r:id="rId29"/>
    <sheet name="８月(月間)" sheetId="263" r:id="rId30"/>
    <sheet name="８月(上旬)" sheetId="264" r:id="rId31"/>
    <sheet name="８月(中旬)" sheetId="265" r:id="rId32"/>
    <sheet name="８月(下旬)" sheetId="266" r:id="rId33"/>
    <sheet name="９月(月間)" sheetId="267" r:id="rId34"/>
    <sheet name="９月(上旬)" sheetId="268" r:id="rId35"/>
    <sheet name="９月(中旬)" sheetId="269" r:id="rId36"/>
    <sheet name="９月(下旬)" sheetId="270" r:id="rId37"/>
    <sheet name="10月(月間)" sheetId="271" r:id="rId38"/>
    <sheet name="10月(上旬)" sheetId="272" r:id="rId39"/>
    <sheet name="10月(中旬)" sheetId="273" r:id="rId40"/>
    <sheet name="10月(下旬)" sheetId="274" r:id="rId41"/>
    <sheet name="11月(月間)" sheetId="275" r:id="rId42"/>
    <sheet name="11月(上旬)" sheetId="276" r:id="rId43"/>
    <sheet name="11月(中旬)" sheetId="277" r:id="rId44"/>
    <sheet name="11月(下旬)" sheetId="278" r:id="rId45"/>
    <sheet name="12月(月間)" sheetId="279" r:id="rId46"/>
    <sheet name="12月(上旬)" sheetId="280" r:id="rId47"/>
    <sheet name="12月(中旬)" sheetId="281" r:id="rId48"/>
    <sheet name="12月(下旬)" sheetId="282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B15" i="1"/>
  <c r="B14" i="1"/>
  <c r="B13" i="1"/>
  <c r="B12" i="1"/>
  <c r="B11" i="1"/>
  <c r="B10" i="1"/>
  <c r="B9" i="1"/>
  <c r="B8" i="1"/>
  <c r="B7" i="1"/>
  <c r="B6" i="1"/>
  <c r="B5" i="1"/>
  <c r="C4" i="1"/>
  <c r="B4" i="1"/>
  <c r="E1" i="236"/>
  <c r="A1" i="236"/>
  <c r="E1" i="237"/>
  <c r="A1" i="237"/>
  <c r="E1" i="238"/>
  <c r="A1" i="238"/>
  <c r="E1" i="239"/>
  <c r="A1" i="239"/>
  <c r="E1" i="240"/>
  <c r="A1" i="240"/>
  <c r="E1" i="241"/>
  <c r="A1" i="241"/>
  <c r="E1" i="242"/>
  <c r="A1" i="242"/>
  <c r="E1" i="243"/>
  <c r="A1" i="243"/>
  <c r="E1" i="244"/>
  <c r="A1" i="244"/>
  <c r="E1" i="245"/>
  <c r="A1" i="245"/>
  <c r="E1" i="246"/>
  <c r="A1" i="246"/>
  <c r="E1" i="247"/>
  <c r="A1" i="247"/>
  <c r="E1" i="248"/>
  <c r="A1" i="248"/>
  <c r="E1" i="249"/>
  <c r="A1" i="249"/>
  <c r="E1" i="250"/>
  <c r="A1" i="250"/>
  <c r="E1" i="251"/>
  <c r="A1" i="251"/>
  <c r="E1" i="252"/>
  <c r="A1" i="252"/>
  <c r="E1" i="253"/>
  <c r="A1" i="253"/>
  <c r="E1" i="254"/>
  <c r="A1" i="254"/>
  <c r="E1" i="255"/>
  <c r="A1" i="255"/>
  <c r="E1" i="256"/>
  <c r="A1" i="256"/>
  <c r="E1" i="257"/>
  <c r="A1" i="257"/>
  <c r="E1" i="258"/>
  <c r="A1" i="258"/>
  <c r="E1" i="259"/>
  <c r="A1" i="259"/>
  <c r="E1" i="260"/>
  <c r="A1" i="260"/>
  <c r="E1" i="261"/>
  <c r="A1" i="261"/>
  <c r="E1" i="262"/>
  <c r="A1" i="262"/>
  <c r="E1" i="263"/>
  <c r="A1" i="263"/>
  <c r="E1" i="264"/>
  <c r="A1" i="264"/>
  <c r="E1" i="265"/>
  <c r="A1" i="265"/>
  <c r="E1" i="266"/>
  <c r="A1" i="266"/>
  <c r="E1" i="267"/>
  <c r="A1" i="267"/>
  <c r="E1" i="268"/>
  <c r="A1" i="268"/>
  <c r="E1" i="269"/>
  <c r="A1" i="269"/>
  <c r="E1" i="270"/>
  <c r="A1" i="270"/>
  <c r="E1" i="271"/>
  <c r="A1" i="271"/>
  <c r="E1" i="272"/>
  <c r="A1" i="272"/>
  <c r="E1" i="273"/>
  <c r="A1" i="273"/>
  <c r="E1" i="274"/>
  <c r="A1" i="274"/>
  <c r="E1" i="275"/>
  <c r="A1" i="275"/>
  <c r="E1" i="276"/>
  <c r="A1" i="276"/>
  <c r="E1" i="277"/>
  <c r="A1" i="277"/>
  <c r="E1" i="278"/>
  <c r="A1" i="278"/>
  <c r="E1" i="279"/>
  <c r="A1" i="279"/>
  <c r="E1" i="280"/>
  <c r="A1" i="280"/>
  <c r="E1" i="281"/>
  <c r="A1" i="281"/>
  <c r="E1" i="282"/>
  <c r="A1" i="282"/>
  <c r="E1" i="235"/>
  <c r="A1" i="235"/>
  <c r="F4" i="258"/>
  <c r="G4" i="258"/>
  <c r="J4" i="258"/>
  <c r="K4" i="258"/>
  <c r="B9" i="258"/>
  <c r="C9" i="258"/>
  <c r="D9" i="258"/>
  <c r="F9" i="258"/>
  <c r="G9" i="258"/>
  <c r="H9" i="258" s="1"/>
  <c r="K9" i="258"/>
  <c r="B10" i="258"/>
  <c r="C10" i="258"/>
  <c r="D10" i="258" s="1"/>
  <c r="E10" i="258"/>
  <c r="F10" i="258"/>
  <c r="G10" i="258"/>
  <c r="H10" i="258" s="1"/>
  <c r="J10" i="258"/>
  <c r="B11" i="258"/>
  <c r="E11" i="258" s="1"/>
  <c r="C11" i="258"/>
  <c r="D11" i="258"/>
  <c r="F11" i="258"/>
  <c r="G11" i="258"/>
  <c r="H11" i="258"/>
  <c r="J11" i="258"/>
  <c r="K11" i="258"/>
  <c r="L11" i="258" s="1"/>
  <c r="B12" i="258"/>
  <c r="C12" i="258"/>
  <c r="D12" i="258" s="1"/>
  <c r="F12" i="258"/>
  <c r="G12" i="258"/>
  <c r="H12" i="258" s="1"/>
  <c r="J12" i="258"/>
  <c r="K12" i="258"/>
  <c r="B13" i="258"/>
  <c r="C13" i="258"/>
  <c r="D13" i="258"/>
  <c r="F13" i="258"/>
  <c r="G13" i="258"/>
  <c r="H13" i="258"/>
  <c r="K13" i="258"/>
  <c r="B14" i="258"/>
  <c r="C14" i="258"/>
  <c r="E14" i="258"/>
  <c r="F14" i="258"/>
  <c r="G14" i="258"/>
  <c r="J14" i="258"/>
  <c r="B15" i="258"/>
  <c r="C15" i="258"/>
  <c r="D15" i="258" s="1"/>
  <c r="F15" i="258"/>
  <c r="I15" i="258" s="1"/>
  <c r="G15" i="258"/>
  <c r="H15" i="258"/>
  <c r="J15" i="258"/>
  <c r="K15" i="258"/>
  <c r="L15" i="258" s="1"/>
  <c r="B16" i="258"/>
  <c r="C16" i="258"/>
  <c r="D16" i="258" s="1"/>
  <c r="F16" i="258"/>
  <c r="G16" i="258"/>
  <c r="H16" i="258" s="1"/>
  <c r="J16" i="258"/>
  <c r="B17" i="258"/>
  <c r="E17" i="258" s="1"/>
  <c r="C17" i="258"/>
  <c r="D17" i="258"/>
  <c r="F17" i="258"/>
  <c r="G17" i="258"/>
  <c r="H17" i="258" s="1"/>
  <c r="K17" i="258"/>
  <c r="B19" i="258"/>
  <c r="C19" i="258"/>
  <c r="D19" i="258" s="1"/>
  <c r="F19" i="258"/>
  <c r="G19" i="258"/>
  <c r="H19" i="258"/>
  <c r="K19" i="258"/>
  <c r="B20" i="258"/>
  <c r="C20" i="258"/>
  <c r="E20" i="258"/>
  <c r="F20" i="258"/>
  <c r="G20" i="258"/>
  <c r="H20" i="258" s="1"/>
  <c r="J20" i="258"/>
  <c r="B21" i="258"/>
  <c r="E21" i="258" s="1"/>
  <c r="C21" i="258"/>
  <c r="D21" i="258"/>
  <c r="F21" i="258"/>
  <c r="G21" i="258"/>
  <c r="H21" i="258" s="1"/>
  <c r="J21" i="258"/>
  <c r="B22" i="258"/>
  <c r="C22" i="258"/>
  <c r="D22" i="258" s="1"/>
  <c r="F22" i="258"/>
  <c r="G22" i="258"/>
  <c r="H22" i="258" s="1"/>
  <c r="J22" i="258"/>
  <c r="B23" i="258"/>
  <c r="E23" i="258" s="1"/>
  <c r="C23" i="258"/>
  <c r="D23" i="258"/>
  <c r="F23" i="258"/>
  <c r="G23" i="258"/>
  <c r="H23" i="258" s="1"/>
  <c r="K23" i="258"/>
  <c r="B24" i="258"/>
  <c r="C24" i="258"/>
  <c r="D24" i="258" s="1"/>
  <c r="F24" i="258"/>
  <c r="G24" i="258"/>
  <c r="J24" i="258"/>
  <c r="B25" i="258"/>
  <c r="C25" i="258"/>
  <c r="D25" i="258" s="1"/>
  <c r="F25" i="258"/>
  <c r="I25" i="258" s="1"/>
  <c r="G25" i="258"/>
  <c r="H25" i="258"/>
  <c r="K25" i="258"/>
  <c r="B26" i="258"/>
  <c r="C26" i="258"/>
  <c r="F26" i="258"/>
  <c r="J26" i="258" s="1"/>
  <c r="G26" i="258"/>
  <c r="I26" i="258"/>
  <c r="K26" i="258"/>
  <c r="B27" i="258"/>
  <c r="C27" i="258"/>
  <c r="D27" i="258" s="1"/>
  <c r="F27" i="258"/>
  <c r="I27" i="258" s="1"/>
  <c r="G27" i="258"/>
  <c r="H27" i="258"/>
  <c r="B28" i="258"/>
  <c r="C28" i="258"/>
  <c r="E28" i="258"/>
  <c r="F28" i="258"/>
  <c r="G28" i="258"/>
  <c r="H28" i="258" s="1"/>
  <c r="J28" i="258"/>
  <c r="B29" i="258"/>
  <c r="E29" i="258" s="1"/>
  <c r="C29" i="258"/>
  <c r="D29" i="258"/>
  <c r="F29" i="258"/>
  <c r="G29" i="258"/>
  <c r="H29" i="258" s="1"/>
  <c r="J29" i="258"/>
  <c r="B30" i="258"/>
  <c r="C30" i="258"/>
  <c r="D30" i="258" s="1"/>
  <c r="F30" i="258"/>
  <c r="G30" i="258"/>
  <c r="H30" i="258" s="1"/>
  <c r="J30" i="258"/>
  <c r="B31" i="258"/>
  <c r="E31" i="258" s="1"/>
  <c r="C31" i="258"/>
  <c r="D31" i="258"/>
  <c r="F31" i="258"/>
  <c r="G31" i="258"/>
  <c r="H31" i="258" s="1"/>
  <c r="K31" i="258"/>
  <c r="B32" i="258"/>
  <c r="C32" i="258"/>
  <c r="D32" i="258" s="1"/>
  <c r="F32" i="258"/>
  <c r="G32" i="258"/>
  <c r="J32" i="258"/>
  <c r="B33" i="258"/>
  <c r="C33" i="258"/>
  <c r="D33" i="258" s="1"/>
  <c r="F33" i="258"/>
  <c r="I33" i="258" s="1"/>
  <c r="G33" i="258"/>
  <c r="H33" i="258"/>
  <c r="K33" i="258"/>
  <c r="B35" i="258"/>
  <c r="C35" i="258"/>
  <c r="E35" i="258"/>
  <c r="F35" i="258"/>
  <c r="G35" i="258"/>
  <c r="I35" i="258" s="1"/>
  <c r="J35" i="258"/>
  <c r="B36" i="258"/>
  <c r="E36" i="258" s="1"/>
  <c r="C36" i="258"/>
  <c r="D36" i="258"/>
  <c r="F36" i="258"/>
  <c r="G36" i="258"/>
  <c r="H36" i="258" s="1"/>
  <c r="J36" i="258"/>
  <c r="B38" i="258"/>
  <c r="C38" i="258"/>
  <c r="D38" i="258" s="1"/>
  <c r="F38" i="258"/>
  <c r="J38" i="258" s="1"/>
  <c r="L38" i="258" s="1"/>
  <c r="G38" i="258"/>
  <c r="H38" i="258"/>
  <c r="K38" i="258"/>
  <c r="B39" i="258"/>
  <c r="C39" i="258"/>
  <c r="E39" i="258"/>
  <c r="F39" i="258"/>
  <c r="G39" i="258"/>
  <c r="H39" i="258" s="1"/>
  <c r="J39" i="258"/>
  <c r="B40" i="258"/>
  <c r="E40" i="258" s="1"/>
  <c r="C40" i="258"/>
  <c r="D40" i="258"/>
  <c r="F40" i="258"/>
  <c r="G40" i="258"/>
  <c r="H40" i="258" s="1"/>
  <c r="J40" i="258"/>
  <c r="B41" i="258"/>
  <c r="C41" i="258"/>
  <c r="D41" i="258" s="1"/>
  <c r="F41" i="258"/>
  <c r="J41" i="258" s="1"/>
  <c r="G41" i="258"/>
  <c r="I41" i="258"/>
  <c r="K41" i="258"/>
  <c r="B42" i="258"/>
  <c r="C42" i="258"/>
  <c r="D42" i="258" s="1"/>
  <c r="F42" i="258"/>
  <c r="I42" i="258" s="1"/>
  <c r="G42" i="258"/>
  <c r="H42" i="258"/>
  <c r="K42" i="258"/>
  <c r="B43" i="258"/>
  <c r="C43" i="258"/>
  <c r="E43" i="258"/>
  <c r="F43" i="258"/>
  <c r="G43" i="258"/>
  <c r="H43" i="258" s="1"/>
  <c r="J43" i="258"/>
  <c r="B44" i="258"/>
  <c r="E44" i="258" s="1"/>
  <c r="C44" i="258"/>
  <c r="D44" i="258"/>
  <c r="F44" i="258"/>
  <c r="G44" i="258"/>
  <c r="H44" i="258" s="1"/>
  <c r="J44" i="258"/>
  <c r="B45" i="258"/>
  <c r="C45" i="258"/>
  <c r="D45" i="258" s="1"/>
  <c r="F45" i="258"/>
  <c r="J45" i="258" s="1"/>
  <c r="G45" i="258"/>
  <c r="I45" i="258"/>
  <c r="K45" i="258"/>
  <c r="B46" i="258"/>
  <c r="C46" i="258"/>
  <c r="D46" i="258" s="1"/>
  <c r="F46" i="258"/>
  <c r="I46" i="258" s="1"/>
  <c r="G46" i="258"/>
  <c r="H46" i="258"/>
  <c r="K46" i="258"/>
  <c r="B47" i="258"/>
  <c r="C47" i="258"/>
  <c r="E47" i="258"/>
  <c r="F47" i="258"/>
  <c r="G47" i="258"/>
  <c r="H47" i="258" s="1"/>
  <c r="J47" i="258"/>
  <c r="B48" i="258"/>
  <c r="E48" i="258" s="1"/>
  <c r="C48" i="258"/>
  <c r="D48" i="258"/>
  <c r="F48" i="258"/>
  <c r="G48" i="258"/>
  <c r="J48" i="258"/>
  <c r="B49" i="258"/>
  <c r="C49" i="258"/>
  <c r="E49" i="258"/>
  <c r="F49" i="258"/>
  <c r="G49" i="258"/>
  <c r="J49" i="258"/>
  <c r="B50" i="258"/>
  <c r="E50" i="258" s="1"/>
  <c r="C50" i="258"/>
  <c r="D50" i="258"/>
  <c r="F50" i="258"/>
  <c r="G50" i="258"/>
  <c r="J50" i="258"/>
  <c r="B51" i="258"/>
  <c r="C51" i="258"/>
  <c r="F51" i="258"/>
  <c r="J51" i="258" s="1"/>
  <c r="G51" i="258"/>
  <c r="I51" i="258"/>
  <c r="K51" i="258"/>
  <c r="B52" i="258"/>
  <c r="C52" i="258"/>
  <c r="D52" i="258" s="1"/>
  <c r="F52" i="258"/>
  <c r="G52" i="258"/>
  <c r="H52" i="258"/>
  <c r="K52" i="258"/>
  <c r="B53" i="258"/>
  <c r="J53" i="258" s="1"/>
  <c r="C53" i="258"/>
  <c r="E53" i="258"/>
  <c r="F53" i="258"/>
  <c r="G53" i="258"/>
  <c r="B54" i="258"/>
  <c r="C54" i="258"/>
  <c r="D54" i="258"/>
  <c r="F54" i="258"/>
  <c r="G54" i="258"/>
  <c r="B55" i="258"/>
  <c r="C55" i="258"/>
  <c r="F55" i="258"/>
  <c r="J55" i="258" s="1"/>
  <c r="G55" i="258"/>
  <c r="I55" i="258"/>
  <c r="K55" i="258"/>
  <c r="L55" i="258" s="1"/>
  <c r="B56" i="258"/>
  <c r="C56" i="258"/>
  <c r="D56" i="258" s="1"/>
  <c r="F56" i="258"/>
  <c r="G56" i="258"/>
  <c r="H56" i="258"/>
  <c r="K56" i="258"/>
  <c r="B57" i="258"/>
  <c r="C57" i="258"/>
  <c r="E57" i="258"/>
  <c r="F57" i="258"/>
  <c r="G57" i="258"/>
  <c r="J57" i="258"/>
  <c r="F4" i="257"/>
  <c r="G4" i="257"/>
  <c r="J4" i="257"/>
  <c r="K4" i="257"/>
  <c r="B9" i="257"/>
  <c r="C9" i="257"/>
  <c r="D9" i="257"/>
  <c r="F9" i="257"/>
  <c r="G9" i="257"/>
  <c r="H9" i="257" s="1"/>
  <c r="K9" i="257"/>
  <c r="B10" i="257"/>
  <c r="C10" i="257"/>
  <c r="F10" i="257"/>
  <c r="G10" i="257"/>
  <c r="J10" i="257"/>
  <c r="B11" i="257"/>
  <c r="C11" i="257"/>
  <c r="D11" i="257" s="1"/>
  <c r="F11" i="257"/>
  <c r="G11" i="257"/>
  <c r="H11" i="257"/>
  <c r="K11" i="257"/>
  <c r="B12" i="257"/>
  <c r="C12" i="257"/>
  <c r="F12" i="257"/>
  <c r="G12" i="257"/>
  <c r="I12" i="257"/>
  <c r="K12" i="257"/>
  <c r="B13" i="257"/>
  <c r="C13" i="257"/>
  <c r="F13" i="257"/>
  <c r="I13" i="257" s="1"/>
  <c r="G13" i="257"/>
  <c r="H13" i="257"/>
  <c r="B14" i="257"/>
  <c r="J14" i="257" s="1"/>
  <c r="C14" i="257"/>
  <c r="E14" i="257"/>
  <c r="F14" i="257"/>
  <c r="G14" i="257"/>
  <c r="H14" i="257" s="1"/>
  <c r="B15" i="257"/>
  <c r="C15" i="257"/>
  <c r="D15" i="257"/>
  <c r="F15" i="257"/>
  <c r="G15" i="257"/>
  <c r="B16" i="257"/>
  <c r="C16" i="257"/>
  <c r="F16" i="257"/>
  <c r="G16" i="257"/>
  <c r="J16" i="257"/>
  <c r="B17" i="257"/>
  <c r="E17" i="257" s="1"/>
  <c r="C17" i="257"/>
  <c r="D17" i="257"/>
  <c r="F17" i="257"/>
  <c r="G17" i="257"/>
  <c r="B19" i="257"/>
  <c r="C19" i="257"/>
  <c r="F19" i="257"/>
  <c r="G19" i="257"/>
  <c r="H19" i="257"/>
  <c r="B20" i="257"/>
  <c r="J20" i="257" s="1"/>
  <c r="C20" i="257"/>
  <c r="E20" i="257"/>
  <c r="F20" i="257"/>
  <c r="G20" i="257"/>
  <c r="H20" i="257" s="1"/>
  <c r="B21" i="257"/>
  <c r="C21" i="257"/>
  <c r="D21" i="257"/>
  <c r="F21" i="257"/>
  <c r="G21" i="257"/>
  <c r="B22" i="257"/>
  <c r="C22" i="257"/>
  <c r="F22" i="257"/>
  <c r="G22" i="257"/>
  <c r="J22" i="257"/>
  <c r="B23" i="257"/>
  <c r="E23" i="257" s="1"/>
  <c r="C23" i="257"/>
  <c r="D23" i="257"/>
  <c r="F23" i="257"/>
  <c r="G23" i="257"/>
  <c r="B24" i="257"/>
  <c r="C24" i="257"/>
  <c r="F24" i="257"/>
  <c r="G24" i="257"/>
  <c r="J24" i="257"/>
  <c r="B25" i="257"/>
  <c r="C25" i="257"/>
  <c r="D25" i="257" s="1"/>
  <c r="F25" i="257"/>
  <c r="G25" i="257"/>
  <c r="H25" i="257"/>
  <c r="K25" i="257"/>
  <c r="B26" i="257"/>
  <c r="C26" i="257"/>
  <c r="F26" i="257"/>
  <c r="G26" i="257"/>
  <c r="I26" i="257"/>
  <c r="K26" i="257"/>
  <c r="B27" i="257"/>
  <c r="C27" i="257"/>
  <c r="F27" i="257"/>
  <c r="I27" i="257" s="1"/>
  <c r="G27" i="257"/>
  <c r="H27" i="257"/>
  <c r="B28" i="257"/>
  <c r="J28" i="257" s="1"/>
  <c r="C28" i="257"/>
  <c r="E28" i="257"/>
  <c r="F28" i="257"/>
  <c r="G28" i="257"/>
  <c r="H28" i="257" s="1"/>
  <c r="B29" i="257"/>
  <c r="E29" i="257" s="1"/>
  <c r="C29" i="257"/>
  <c r="D29" i="257"/>
  <c r="F29" i="257"/>
  <c r="G29" i="257"/>
  <c r="J29" i="257"/>
  <c r="B30" i="257"/>
  <c r="C30" i="257"/>
  <c r="F30" i="257"/>
  <c r="G30" i="257"/>
  <c r="J30" i="257"/>
  <c r="B31" i="257"/>
  <c r="E31" i="257" s="1"/>
  <c r="C31" i="257"/>
  <c r="D31" i="257"/>
  <c r="F31" i="257"/>
  <c r="G31" i="257"/>
  <c r="H31" i="257" s="1"/>
  <c r="K31" i="257"/>
  <c r="B32" i="257"/>
  <c r="C32" i="257"/>
  <c r="F32" i="257"/>
  <c r="G32" i="257"/>
  <c r="H32" i="257" s="1"/>
  <c r="J32" i="257"/>
  <c r="B33" i="257"/>
  <c r="C33" i="257"/>
  <c r="D33" i="257"/>
  <c r="F33" i="257"/>
  <c r="G33" i="257"/>
  <c r="B35" i="257"/>
  <c r="C35" i="257"/>
  <c r="F35" i="257"/>
  <c r="J35" i="257" s="1"/>
  <c r="G35" i="257"/>
  <c r="I35" i="257"/>
  <c r="K35" i="257"/>
  <c r="L35" i="257" s="1"/>
  <c r="B36" i="257"/>
  <c r="C36" i="257"/>
  <c r="D36" i="257" s="1"/>
  <c r="F36" i="257"/>
  <c r="G36" i="257"/>
  <c r="H36" i="257"/>
  <c r="K36" i="257"/>
  <c r="B38" i="257"/>
  <c r="C38" i="257"/>
  <c r="D38" i="257"/>
  <c r="F38" i="257"/>
  <c r="G38" i="257"/>
  <c r="J38" i="257"/>
  <c r="B39" i="257"/>
  <c r="C39" i="257"/>
  <c r="F39" i="257"/>
  <c r="J39" i="257" s="1"/>
  <c r="G39" i="257"/>
  <c r="I39" i="257"/>
  <c r="K39" i="257"/>
  <c r="B40" i="257"/>
  <c r="C40" i="257"/>
  <c r="D40" i="257" s="1"/>
  <c r="F40" i="257"/>
  <c r="G40" i="257"/>
  <c r="H40" i="257"/>
  <c r="K40" i="257"/>
  <c r="B41" i="257"/>
  <c r="J41" i="257" s="1"/>
  <c r="C41" i="257"/>
  <c r="E41" i="257"/>
  <c r="F41" i="257"/>
  <c r="G41" i="257"/>
  <c r="B42" i="257"/>
  <c r="C42" i="257"/>
  <c r="D42" i="257"/>
  <c r="F42" i="257"/>
  <c r="G42" i="257"/>
  <c r="B43" i="257"/>
  <c r="C43" i="257"/>
  <c r="F43" i="257"/>
  <c r="J43" i="257" s="1"/>
  <c r="G43" i="257"/>
  <c r="I43" i="257"/>
  <c r="K43" i="257"/>
  <c r="L43" i="257" s="1"/>
  <c r="B44" i="257"/>
  <c r="C44" i="257"/>
  <c r="D44" i="257" s="1"/>
  <c r="F44" i="257"/>
  <c r="G44" i="257"/>
  <c r="H44" i="257"/>
  <c r="K44" i="257"/>
  <c r="B45" i="257"/>
  <c r="C45" i="257"/>
  <c r="E45" i="257"/>
  <c r="F45" i="257"/>
  <c r="G45" i="257"/>
  <c r="J45" i="257"/>
  <c r="B46" i="257"/>
  <c r="E46" i="257" s="1"/>
  <c r="C46" i="257"/>
  <c r="D46" i="257"/>
  <c r="F46" i="257"/>
  <c r="G46" i="257"/>
  <c r="J46" i="257"/>
  <c r="B47" i="257"/>
  <c r="C47" i="257"/>
  <c r="F47" i="257"/>
  <c r="J47" i="257" s="1"/>
  <c r="G47" i="257"/>
  <c r="I47" i="257"/>
  <c r="K47" i="257"/>
  <c r="B48" i="257"/>
  <c r="C48" i="257"/>
  <c r="D48" i="257" s="1"/>
  <c r="F48" i="257"/>
  <c r="G48" i="257"/>
  <c r="H48" i="257"/>
  <c r="K48" i="257"/>
  <c r="B49" i="257"/>
  <c r="J49" i="257" s="1"/>
  <c r="C49" i="257"/>
  <c r="E49" i="257"/>
  <c r="F49" i="257"/>
  <c r="G49" i="257"/>
  <c r="B50" i="257"/>
  <c r="C50" i="257"/>
  <c r="D50" i="257"/>
  <c r="F50" i="257"/>
  <c r="G50" i="257"/>
  <c r="B51" i="257"/>
  <c r="C51" i="257"/>
  <c r="F51" i="257"/>
  <c r="J51" i="257" s="1"/>
  <c r="G51" i="257"/>
  <c r="I51" i="257"/>
  <c r="K51" i="257"/>
  <c r="L51" i="257" s="1"/>
  <c r="B52" i="257"/>
  <c r="C52" i="257"/>
  <c r="D52" i="257" s="1"/>
  <c r="F52" i="257"/>
  <c r="G52" i="257"/>
  <c r="H52" i="257"/>
  <c r="K52" i="257"/>
  <c r="B53" i="257"/>
  <c r="C53" i="257"/>
  <c r="E53" i="257"/>
  <c r="F53" i="257"/>
  <c r="G53" i="257"/>
  <c r="J53" i="257"/>
  <c r="B54" i="257"/>
  <c r="E54" i="257" s="1"/>
  <c r="C54" i="257"/>
  <c r="D54" i="257"/>
  <c r="F54" i="257"/>
  <c r="G54" i="257"/>
  <c r="J54" i="257"/>
  <c r="B55" i="257"/>
  <c r="C55" i="257"/>
  <c r="F55" i="257"/>
  <c r="J55" i="257" s="1"/>
  <c r="G55" i="257"/>
  <c r="I55" i="257"/>
  <c r="K55" i="257"/>
  <c r="B56" i="257"/>
  <c r="C56" i="257"/>
  <c r="D56" i="257" s="1"/>
  <c r="F56" i="257"/>
  <c r="G56" i="257"/>
  <c r="H56" i="257"/>
  <c r="K56" i="257"/>
  <c r="B57" i="257"/>
  <c r="J57" i="257" s="1"/>
  <c r="C57" i="257"/>
  <c r="E57" i="257"/>
  <c r="F57" i="257"/>
  <c r="G57" i="257"/>
  <c r="F4" i="256"/>
  <c r="G4" i="256"/>
  <c r="J4" i="256"/>
  <c r="K4" i="256"/>
  <c r="B7" i="256"/>
  <c r="F7" i="256"/>
  <c r="J7" i="256"/>
  <c r="B8" i="256"/>
  <c r="C8" i="256"/>
  <c r="E8" i="256"/>
  <c r="F8" i="256"/>
  <c r="G8" i="256"/>
  <c r="J8" i="256"/>
  <c r="D9" i="256"/>
  <c r="E9" i="256"/>
  <c r="H9" i="256"/>
  <c r="I9" i="256"/>
  <c r="J9" i="256"/>
  <c r="K9" i="256"/>
  <c r="L9" i="256"/>
  <c r="D10" i="256"/>
  <c r="E10" i="256"/>
  <c r="H10" i="256"/>
  <c r="I10" i="256"/>
  <c r="J10" i="256"/>
  <c r="K10" i="256"/>
  <c r="L10" i="256" s="1"/>
  <c r="D11" i="256"/>
  <c r="E11" i="256"/>
  <c r="H11" i="256"/>
  <c r="I11" i="256"/>
  <c r="J11" i="256"/>
  <c r="K11" i="256"/>
  <c r="L11" i="256"/>
  <c r="D12" i="256"/>
  <c r="E12" i="256"/>
  <c r="H12" i="256"/>
  <c r="I12" i="256"/>
  <c r="J12" i="256"/>
  <c r="K12" i="256"/>
  <c r="L12" i="256" s="1"/>
  <c r="D13" i="256"/>
  <c r="E13" i="256"/>
  <c r="H13" i="256"/>
  <c r="I13" i="256"/>
  <c r="J13" i="256"/>
  <c r="K13" i="256"/>
  <c r="L13" i="256"/>
  <c r="D14" i="256"/>
  <c r="E14" i="256"/>
  <c r="H14" i="256"/>
  <c r="I14" i="256"/>
  <c r="J14" i="256"/>
  <c r="K14" i="256"/>
  <c r="L14" i="256" s="1"/>
  <c r="D15" i="256"/>
  <c r="E15" i="256"/>
  <c r="H15" i="256"/>
  <c r="I15" i="256"/>
  <c r="J15" i="256"/>
  <c r="K15" i="256"/>
  <c r="L15" i="256"/>
  <c r="D16" i="256"/>
  <c r="E16" i="256"/>
  <c r="H16" i="256"/>
  <c r="I16" i="256"/>
  <c r="J16" i="256"/>
  <c r="K16" i="256"/>
  <c r="L16" i="256" s="1"/>
  <c r="D17" i="256"/>
  <c r="E17" i="256"/>
  <c r="H17" i="256"/>
  <c r="I17" i="256"/>
  <c r="J17" i="256"/>
  <c r="K17" i="256"/>
  <c r="L17" i="256"/>
  <c r="B18" i="256"/>
  <c r="C18" i="256"/>
  <c r="D18" i="256" s="1"/>
  <c r="F18" i="256"/>
  <c r="G18" i="256"/>
  <c r="H18" i="256" s="1"/>
  <c r="I18" i="256"/>
  <c r="J18" i="256"/>
  <c r="K18" i="256"/>
  <c r="L18" i="256" s="1"/>
  <c r="D19" i="256"/>
  <c r="E19" i="256"/>
  <c r="H19" i="256"/>
  <c r="I19" i="256"/>
  <c r="J19" i="256"/>
  <c r="K19" i="256"/>
  <c r="L19" i="256"/>
  <c r="D20" i="256"/>
  <c r="E20" i="256"/>
  <c r="H20" i="256"/>
  <c r="I20" i="256"/>
  <c r="J20" i="256"/>
  <c r="K20" i="256"/>
  <c r="L20" i="256" s="1"/>
  <c r="D21" i="256"/>
  <c r="E21" i="256"/>
  <c r="H21" i="256"/>
  <c r="I21" i="256"/>
  <c r="J21" i="256"/>
  <c r="K21" i="256"/>
  <c r="L21" i="256"/>
  <c r="D22" i="256"/>
  <c r="E22" i="256"/>
  <c r="H22" i="256"/>
  <c r="I22" i="256"/>
  <c r="J22" i="256"/>
  <c r="K22" i="256"/>
  <c r="L22" i="256" s="1"/>
  <c r="D23" i="256"/>
  <c r="E23" i="256"/>
  <c r="H23" i="256"/>
  <c r="I23" i="256"/>
  <c r="J23" i="256"/>
  <c r="K23" i="256"/>
  <c r="L23" i="256"/>
  <c r="D24" i="256"/>
  <c r="E24" i="256"/>
  <c r="H24" i="256"/>
  <c r="I24" i="256"/>
  <c r="J24" i="256"/>
  <c r="K24" i="256"/>
  <c r="L24" i="256" s="1"/>
  <c r="D25" i="256"/>
  <c r="E25" i="256"/>
  <c r="H25" i="256"/>
  <c r="I25" i="256"/>
  <c r="J25" i="256"/>
  <c r="K25" i="256"/>
  <c r="L25" i="256"/>
  <c r="D26" i="256"/>
  <c r="E26" i="256"/>
  <c r="H26" i="256"/>
  <c r="I26" i="256"/>
  <c r="J26" i="256"/>
  <c r="K26" i="256"/>
  <c r="L26" i="256" s="1"/>
  <c r="D27" i="256"/>
  <c r="E27" i="256"/>
  <c r="H27" i="256"/>
  <c r="I27" i="256"/>
  <c r="J27" i="256"/>
  <c r="K27" i="256"/>
  <c r="L27" i="256"/>
  <c r="D28" i="256"/>
  <c r="E28" i="256"/>
  <c r="H28" i="256"/>
  <c r="I28" i="256"/>
  <c r="J28" i="256"/>
  <c r="K28" i="256"/>
  <c r="L28" i="256" s="1"/>
  <c r="D29" i="256"/>
  <c r="E29" i="256"/>
  <c r="H29" i="256"/>
  <c r="I29" i="256"/>
  <c r="J29" i="256"/>
  <c r="K29" i="256"/>
  <c r="L29" i="256"/>
  <c r="D30" i="256"/>
  <c r="E30" i="256"/>
  <c r="H30" i="256"/>
  <c r="I30" i="256"/>
  <c r="J30" i="256"/>
  <c r="K30" i="256"/>
  <c r="L30" i="256" s="1"/>
  <c r="D31" i="256"/>
  <c r="E31" i="256"/>
  <c r="H31" i="256"/>
  <c r="I31" i="256"/>
  <c r="J31" i="256"/>
  <c r="K31" i="256"/>
  <c r="L31" i="256"/>
  <c r="D32" i="256"/>
  <c r="E32" i="256"/>
  <c r="H32" i="256"/>
  <c r="I32" i="256"/>
  <c r="J32" i="256"/>
  <c r="K32" i="256"/>
  <c r="L32" i="256" s="1"/>
  <c r="D33" i="256"/>
  <c r="E33" i="256"/>
  <c r="H33" i="256"/>
  <c r="I33" i="256"/>
  <c r="J33" i="256"/>
  <c r="K33" i="256"/>
  <c r="L33" i="256"/>
  <c r="B34" i="256"/>
  <c r="C34" i="256"/>
  <c r="D34" i="256" s="1"/>
  <c r="F34" i="256"/>
  <c r="G34" i="256"/>
  <c r="H34" i="256" s="1"/>
  <c r="I34" i="256"/>
  <c r="J34" i="256"/>
  <c r="K34" i="256"/>
  <c r="L34" i="256" s="1"/>
  <c r="D35" i="256"/>
  <c r="E35" i="256"/>
  <c r="H35" i="256"/>
  <c r="I35" i="256"/>
  <c r="J35" i="256"/>
  <c r="K35" i="256"/>
  <c r="L35" i="256"/>
  <c r="D36" i="256"/>
  <c r="E36" i="256"/>
  <c r="H36" i="256"/>
  <c r="I36" i="256"/>
  <c r="J36" i="256"/>
  <c r="K36" i="256"/>
  <c r="L36" i="256" s="1"/>
  <c r="B37" i="256"/>
  <c r="E37" i="256" s="1"/>
  <c r="C37" i="256"/>
  <c r="D37" i="256"/>
  <c r="F37" i="256"/>
  <c r="I37" i="256" s="1"/>
  <c r="G37" i="256"/>
  <c r="H37" i="256"/>
  <c r="J37" i="256"/>
  <c r="K37" i="256"/>
  <c r="L37" i="256"/>
  <c r="D38" i="256"/>
  <c r="E38" i="256"/>
  <c r="H38" i="256"/>
  <c r="I38" i="256"/>
  <c r="J38" i="256"/>
  <c r="K38" i="256"/>
  <c r="L38" i="256" s="1"/>
  <c r="D39" i="256"/>
  <c r="E39" i="256"/>
  <c r="H39" i="256"/>
  <c r="I39" i="256"/>
  <c r="J39" i="256"/>
  <c r="K39" i="256"/>
  <c r="L39" i="256"/>
  <c r="D40" i="256"/>
  <c r="E40" i="256"/>
  <c r="H40" i="256"/>
  <c r="I40" i="256"/>
  <c r="J40" i="256"/>
  <c r="K40" i="256"/>
  <c r="L40" i="256" s="1"/>
  <c r="D41" i="256"/>
  <c r="E41" i="256"/>
  <c r="H41" i="256"/>
  <c r="I41" i="256"/>
  <c r="J41" i="256"/>
  <c r="K41" i="256"/>
  <c r="L41" i="256"/>
  <c r="D42" i="256"/>
  <c r="E42" i="256"/>
  <c r="H42" i="256"/>
  <c r="I42" i="256"/>
  <c r="J42" i="256"/>
  <c r="K42" i="256"/>
  <c r="L42" i="256" s="1"/>
  <c r="D43" i="256"/>
  <c r="E43" i="256"/>
  <c r="H43" i="256"/>
  <c r="I43" i="256"/>
  <c r="J43" i="256"/>
  <c r="K43" i="256"/>
  <c r="L43" i="256"/>
  <c r="D44" i="256"/>
  <c r="E44" i="256"/>
  <c r="H44" i="256"/>
  <c r="I44" i="256"/>
  <c r="J44" i="256"/>
  <c r="K44" i="256"/>
  <c r="L44" i="256" s="1"/>
  <c r="D45" i="256"/>
  <c r="E45" i="256"/>
  <c r="H45" i="256"/>
  <c r="I45" i="256"/>
  <c r="J45" i="256"/>
  <c r="K45" i="256"/>
  <c r="L45" i="256"/>
  <c r="D46" i="256"/>
  <c r="E46" i="256"/>
  <c r="H46" i="256"/>
  <c r="I46" i="256"/>
  <c r="J46" i="256"/>
  <c r="K46" i="256"/>
  <c r="L46" i="256" s="1"/>
  <c r="D47" i="256"/>
  <c r="E47" i="256"/>
  <c r="H47" i="256"/>
  <c r="I47" i="256"/>
  <c r="J47" i="256"/>
  <c r="K47" i="256"/>
  <c r="L47" i="256"/>
  <c r="D48" i="256"/>
  <c r="E48" i="256"/>
  <c r="H48" i="256"/>
  <c r="I48" i="256"/>
  <c r="J48" i="256"/>
  <c r="K48" i="256"/>
  <c r="L48" i="256" s="1"/>
  <c r="D49" i="256"/>
  <c r="E49" i="256"/>
  <c r="H49" i="256"/>
  <c r="I49" i="256"/>
  <c r="J49" i="256"/>
  <c r="K49" i="256"/>
  <c r="L49" i="256"/>
  <c r="D50" i="256"/>
  <c r="E50" i="256"/>
  <c r="H50" i="256"/>
  <c r="I50" i="256"/>
  <c r="J50" i="256"/>
  <c r="K50" i="256"/>
  <c r="L50" i="256" s="1"/>
  <c r="D51" i="256"/>
  <c r="E51" i="256"/>
  <c r="H51" i="256"/>
  <c r="I51" i="256"/>
  <c r="J51" i="256"/>
  <c r="K51" i="256"/>
  <c r="L51" i="256"/>
  <c r="D52" i="256"/>
  <c r="E52" i="256"/>
  <c r="H52" i="256"/>
  <c r="I52" i="256"/>
  <c r="J52" i="256"/>
  <c r="K52" i="256"/>
  <c r="L52" i="256" s="1"/>
  <c r="D53" i="256"/>
  <c r="E53" i="256"/>
  <c r="H53" i="256"/>
  <c r="I53" i="256"/>
  <c r="J53" i="256"/>
  <c r="K53" i="256"/>
  <c r="L53" i="256"/>
  <c r="D54" i="256"/>
  <c r="E54" i="256"/>
  <c r="H54" i="256"/>
  <c r="I54" i="256"/>
  <c r="J54" i="256"/>
  <c r="K54" i="256"/>
  <c r="L54" i="256" s="1"/>
  <c r="D55" i="256"/>
  <c r="E55" i="256"/>
  <c r="H55" i="256"/>
  <c r="I55" i="256"/>
  <c r="J55" i="256"/>
  <c r="K55" i="256"/>
  <c r="L55" i="256"/>
  <c r="D56" i="256"/>
  <c r="E56" i="256"/>
  <c r="H56" i="256"/>
  <c r="I56" i="256"/>
  <c r="J56" i="256"/>
  <c r="K56" i="256"/>
  <c r="L56" i="256" s="1"/>
  <c r="D57" i="256"/>
  <c r="E57" i="256"/>
  <c r="H57" i="256"/>
  <c r="I57" i="256"/>
  <c r="J57" i="256"/>
  <c r="K57" i="256"/>
  <c r="L57" i="256"/>
  <c r="F4" i="255"/>
  <c r="G4" i="255"/>
  <c r="J4" i="255"/>
  <c r="K4" i="255"/>
  <c r="B8" i="255"/>
  <c r="B7" i="255" s="1"/>
  <c r="C8" i="255"/>
  <c r="C7" i="255" s="1"/>
  <c r="E8" i="255"/>
  <c r="F8" i="255"/>
  <c r="F7" i="255" s="1"/>
  <c r="G8" i="255"/>
  <c r="G7" i="255" s="1"/>
  <c r="G6" i="255" s="1"/>
  <c r="I8" i="255"/>
  <c r="J8" i="255"/>
  <c r="K8" i="255"/>
  <c r="L8" i="255" s="1"/>
  <c r="D9" i="255"/>
  <c r="E9" i="255"/>
  <c r="H9" i="255"/>
  <c r="I9" i="255"/>
  <c r="J9" i="255"/>
  <c r="K9" i="255"/>
  <c r="L9" i="255"/>
  <c r="D10" i="255"/>
  <c r="E10" i="255"/>
  <c r="H10" i="255"/>
  <c r="I10" i="255"/>
  <c r="J10" i="255"/>
  <c r="K10" i="255"/>
  <c r="L10" i="255" s="1"/>
  <c r="D11" i="255"/>
  <c r="E11" i="255"/>
  <c r="H11" i="255"/>
  <c r="I11" i="255"/>
  <c r="J11" i="255"/>
  <c r="K11" i="255"/>
  <c r="L11" i="255"/>
  <c r="D12" i="255"/>
  <c r="E12" i="255"/>
  <c r="H12" i="255"/>
  <c r="I12" i="255"/>
  <c r="J12" i="255"/>
  <c r="K12" i="255"/>
  <c r="L12" i="255" s="1"/>
  <c r="D13" i="255"/>
  <c r="E13" i="255"/>
  <c r="H13" i="255"/>
  <c r="I13" i="255"/>
  <c r="J13" i="255"/>
  <c r="K13" i="255"/>
  <c r="L13" i="255"/>
  <c r="D14" i="255"/>
  <c r="E14" i="255"/>
  <c r="H14" i="255"/>
  <c r="I14" i="255"/>
  <c r="J14" i="255"/>
  <c r="K14" i="255"/>
  <c r="L14" i="255" s="1"/>
  <c r="D15" i="255"/>
  <c r="E15" i="255"/>
  <c r="H15" i="255"/>
  <c r="I15" i="255"/>
  <c r="J15" i="255"/>
  <c r="K15" i="255"/>
  <c r="L15" i="255"/>
  <c r="D16" i="255"/>
  <c r="E16" i="255"/>
  <c r="H16" i="255"/>
  <c r="I16" i="255"/>
  <c r="J16" i="255"/>
  <c r="K16" i="255"/>
  <c r="L16" i="255" s="1"/>
  <c r="D17" i="255"/>
  <c r="E17" i="255"/>
  <c r="H17" i="255"/>
  <c r="I17" i="255"/>
  <c r="J17" i="255"/>
  <c r="K17" i="255"/>
  <c r="L17" i="255"/>
  <c r="B18" i="255"/>
  <c r="C18" i="255"/>
  <c r="D18" i="255" s="1"/>
  <c r="E18" i="255"/>
  <c r="F18" i="255"/>
  <c r="G18" i="255"/>
  <c r="H18" i="255" s="1"/>
  <c r="I18" i="255"/>
  <c r="J18" i="255"/>
  <c r="K18" i="255"/>
  <c r="L18" i="255" s="1"/>
  <c r="D19" i="255"/>
  <c r="E19" i="255"/>
  <c r="H19" i="255"/>
  <c r="I19" i="255"/>
  <c r="J19" i="255"/>
  <c r="K19" i="255"/>
  <c r="L19" i="255"/>
  <c r="D20" i="255"/>
  <c r="E20" i="255"/>
  <c r="H20" i="255"/>
  <c r="I20" i="255"/>
  <c r="J20" i="255"/>
  <c r="K20" i="255"/>
  <c r="L20" i="255" s="1"/>
  <c r="D21" i="255"/>
  <c r="E21" i="255"/>
  <c r="H21" i="255"/>
  <c r="I21" i="255"/>
  <c r="J21" i="255"/>
  <c r="K21" i="255"/>
  <c r="L21" i="255"/>
  <c r="D22" i="255"/>
  <c r="E22" i="255"/>
  <c r="H22" i="255"/>
  <c r="I22" i="255"/>
  <c r="J22" i="255"/>
  <c r="K22" i="255"/>
  <c r="L22" i="255" s="1"/>
  <c r="D23" i="255"/>
  <c r="E23" i="255"/>
  <c r="H23" i="255"/>
  <c r="I23" i="255"/>
  <c r="J23" i="255"/>
  <c r="K23" i="255"/>
  <c r="L23" i="255"/>
  <c r="D24" i="255"/>
  <c r="E24" i="255"/>
  <c r="H24" i="255"/>
  <c r="I24" i="255"/>
  <c r="J24" i="255"/>
  <c r="K24" i="255"/>
  <c r="L24" i="255" s="1"/>
  <c r="D25" i="255"/>
  <c r="E25" i="255"/>
  <c r="H25" i="255"/>
  <c r="I25" i="255"/>
  <c r="J25" i="255"/>
  <c r="K25" i="255"/>
  <c r="L25" i="255"/>
  <c r="D26" i="255"/>
  <c r="E26" i="255"/>
  <c r="H26" i="255"/>
  <c r="I26" i="255"/>
  <c r="J26" i="255"/>
  <c r="K26" i="255"/>
  <c r="L26" i="255" s="1"/>
  <c r="D27" i="255"/>
  <c r="E27" i="255"/>
  <c r="H27" i="255"/>
  <c r="I27" i="255"/>
  <c r="J27" i="255"/>
  <c r="K27" i="255"/>
  <c r="L27" i="255"/>
  <c r="D28" i="255"/>
  <c r="E28" i="255"/>
  <c r="H28" i="255"/>
  <c r="I28" i="255"/>
  <c r="J28" i="255"/>
  <c r="K28" i="255"/>
  <c r="L28" i="255" s="1"/>
  <c r="D29" i="255"/>
  <c r="E29" i="255"/>
  <c r="H29" i="255"/>
  <c r="I29" i="255"/>
  <c r="J29" i="255"/>
  <c r="K29" i="255"/>
  <c r="L29" i="255"/>
  <c r="D30" i="255"/>
  <c r="E30" i="255"/>
  <c r="H30" i="255"/>
  <c r="I30" i="255"/>
  <c r="J30" i="255"/>
  <c r="K30" i="255"/>
  <c r="L30" i="255" s="1"/>
  <c r="D31" i="255"/>
  <c r="E31" i="255"/>
  <c r="H31" i="255"/>
  <c r="I31" i="255"/>
  <c r="J31" i="255"/>
  <c r="K31" i="255"/>
  <c r="L31" i="255"/>
  <c r="D32" i="255"/>
  <c r="E32" i="255"/>
  <c r="H32" i="255"/>
  <c r="I32" i="255"/>
  <c r="J32" i="255"/>
  <c r="K32" i="255"/>
  <c r="L32" i="255" s="1"/>
  <c r="D33" i="255"/>
  <c r="E33" i="255"/>
  <c r="H33" i="255"/>
  <c r="I33" i="255"/>
  <c r="J33" i="255"/>
  <c r="K33" i="255"/>
  <c r="L33" i="255"/>
  <c r="B34" i="255"/>
  <c r="C34" i="255"/>
  <c r="D34" i="255" s="1"/>
  <c r="E34" i="255"/>
  <c r="F34" i="255"/>
  <c r="G34" i="255"/>
  <c r="H34" i="255" s="1"/>
  <c r="I34" i="255"/>
  <c r="J34" i="255"/>
  <c r="K34" i="255"/>
  <c r="L34" i="255" s="1"/>
  <c r="D35" i="255"/>
  <c r="E35" i="255"/>
  <c r="H35" i="255"/>
  <c r="I35" i="255"/>
  <c r="J35" i="255"/>
  <c r="K35" i="255"/>
  <c r="L35" i="255"/>
  <c r="D36" i="255"/>
  <c r="E36" i="255"/>
  <c r="H36" i="255"/>
  <c r="I36" i="255"/>
  <c r="J36" i="255"/>
  <c r="K36" i="255"/>
  <c r="L36" i="255" s="1"/>
  <c r="B37" i="255"/>
  <c r="E37" i="255" s="1"/>
  <c r="C37" i="255"/>
  <c r="D37" i="255"/>
  <c r="F37" i="255"/>
  <c r="I37" i="255" s="1"/>
  <c r="G37" i="255"/>
  <c r="H37" i="255"/>
  <c r="J37" i="255"/>
  <c r="K37" i="255"/>
  <c r="L37" i="255"/>
  <c r="D38" i="255"/>
  <c r="E38" i="255"/>
  <c r="H38" i="255"/>
  <c r="I38" i="255"/>
  <c r="J38" i="255"/>
  <c r="K38" i="255"/>
  <c r="L38" i="255" s="1"/>
  <c r="D39" i="255"/>
  <c r="E39" i="255"/>
  <c r="H39" i="255"/>
  <c r="I39" i="255"/>
  <c r="J39" i="255"/>
  <c r="K39" i="255"/>
  <c r="L39" i="255"/>
  <c r="D40" i="255"/>
  <c r="E40" i="255"/>
  <c r="H40" i="255"/>
  <c r="I40" i="255"/>
  <c r="J40" i="255"/>
  <c r="K40" i="255"/>
  <c r="L40" i="255" s="1"/>
  <c r="D41" i="255"/>
  <c r="E41" i="255"/>
  <c r="H41" i="255"/>
  <c r="I41" i="255"/>
  <c r="J41" i="255"/>
  <c r="K41" i="255"/>
  <c r="L41" i="255"/>
  <c r="D42" i="255"/>
  <c r="E42" i="255"/>
  <c r="H42" i="255"/>
  <c r="I42" i="255"/>
  <c r="J42" i="255"/>
  <c r="K42" i="255"/>
  <c r="L42" i="255" s="1"/>
  <c r="D43" i="255"/>
  <c r="E43" i="255"/>
  <c r="H43" i="255"/>
  <c r="I43" i="255"/>
  <c r="J43" i="255"/>
  <c r="K43" i="255"/>
  <c r="L43" i="255"/>
  <c r="D44" i="255"/>
  <c r="E44" i="255"/>
  <c r="H44" i="255"/>
  <c r="I44" i="255"/>
  <c r="J44" i="255"/>
  <c r="K44" i="255"/>
  <c r="L44" i="255" s="1"/>
  <c r="D45" i="255"/>
  <c r="E45" i="255"/>
  <c r="H45" i="255"/>
  <c r="I45" i="255"/>
  <c r="J45" i="255"/>
  <c r="K45" i="255"/>
  <c r="L45" i="255"/>
  <c r="D46" i="255"/>
  <c r="E46" i="255"/>
  <c r="H46" i="255"/>
  <c r="I46" i="255"/>
  <c r="J46" i="255"/>
  <c r="K46" i="255"/>
  <c r="L46" i="255" s="1"/>
  <c r="D47" i="255"/>
  <c r="E47" i="255"/>
  <c r="H47" i="255"/>
  <c r="I47" i="255"/>
  <c r="J47" i="255"/>
  <c r="K47" i="255"/>
  <c r="L47" i="255"/>
  <c r="D48" i="255"/>
  <c r="E48" i="255"/>
  <c r="H48" i="255"/>
  <c r="I48" i="255"/>
  <c r="J48" i="255"/>
  <c r="K48" i="255"/>
  <c r="L48" i="255" s="1"/>
  <c r="D49" i="255"/>
  <c r="E49" i="255"/>
  <c r="H49" i="255"/>
  <c r="I49" i="255"/>
  <c r="J49" i="255"/>
  <c r="K49" i="255"/>
  <c r="L49" i="255"/>
  <c r="D50" i="255"/>
  <c r="E50" i="255"/>
  <c r="H50" i="255"/>
  <c r="I50" i="255"/>
  <c r="J50" i="255"/>
  <c r="K50" i="255"/>
  <c r="L50" i="255" s="1"/>
  <c r="D51" i="255"/>
  <c r="E51" i="255"/>
  <c r="H51" i="255"/>
  <c r="I51" i="255"/>
  <c r="J51" i="255"/>
  <c r="K51" i="255"/>
  <c r="L51" i="255"/>
  <c r="D52" i="255"/>
  <c r="E52" i="255"/>
  <c r="H52" i="255"/>
  <c r="I52" i="255"/>
  <c r="J52" i="255"/>
  <c r="K52" i="255"/>
  <c r="L52" i="255" s="1"/>
  <c r="D53" i="255"/>
  <c r="E53" i="255"/>
  <c r="H53" i="255"/>
  <c r="I53" i="255"/>
  <c r="J53" i="255"/>
  <c r="K53" i="255"/>
  <c r="L53" i="255"/>
  <c r="D54" i="255"/>
  <c r="E54" i="255"/>
  <c r="H54" i="255"/>
  <c r="I54" i="255"/>
  <c r="J54" i="255"/>
  <c r="K54" i="255"/>
  <c r="L54" i="255" s="1"/>
  <c r="D55" i="255"/>
  <c r="E55" i="255"/>
  <c r="H55" i="255"/>
  <c r="I55" i="255"/>
  <c r="J55" i="255"/>
  <c r="K55" i="255"/>
  <c r="L55" i="255"/>
  <c r="D56" i="255"/>
  <c r="E56" i="255"/>
  <c r="H56" i="255"/>
  <c r="I56" i="255"/>
  <c r="J56" i="255"/>
  <c r="K56" i="255"/>
  <c r="L56" i="255" s="1"/>
  <c r="D57" i="255"/>
  <c r="E57" i="255"/>
  <c r="H57" i="255"/>
  <c r="I57" i="255"/>
  <c r="J57" i="255"/>
  <c r="K57" i="255"/>
  <c r="L57" i="255"/>
  <c r="F4" i="254"/>
  <c r="G4" i="254"/>
  <c r="J4" i="254"/>
  <c r="K4" i="254"/>
  <c r="B9" i="254"/>
  <c r="C9" i="254"/>
  <c r="F9" i="254"/>
  <c r="G9" i="254"/>
  <c r="H9" i="254"/>
  <c r="B10" i="254"/>
  <c r="J10" i="254" s="1"/>
  <c r="C10" i="254"/>
  <c r="E10" i="254"/>
  <c r="F10" i="254"/>
  <c r="G10" i="254"/>
  <c r="H10" i="254" s="1"/>
  <c r="B11" i="254"/>
  <c r="E11" i="254" s="1"/>
  <c r="C11" i="254"/>
  <c r="D11" i="254"/>
  <c r="F11" i="254"/>
  <c r="G11" i="254"/>
  <c r="J11" i="254"/>
  <c r="B12" i="254"/>
  <c r="C12" i="254"/>
  <c r="F12" i="254"/>
  <c r="G12" i="254"/>
  <c r="J12" i="254"/>
  <c r="B13" i="254"/>
  <c r="E13" i="254" s="1"/>
  <c r="C13" i="254"/>
  <c r="D13" i="254"/>
  <c r="F13" i="254"/>
  <c r="G13" i="254"/>
  <c r="H13" i="254" s="1"/>
  <c r="K13" i="254"/>
  <c r="B14" i="254"/>
  <c r="C14" i="254"/>
  <c r="F14" i="254"/>
  <c r="G14" i="254"/>
  <c r="J14" i="254"/>
  <c r="B15" i="254"/>
  <c r="C15" i="254"/>
  <c r="D15" i="254" s="1"/>
  <c r="F15" i="254"/>
  <c r="G15" i="254"/>
  <c r="H15" i="254"/>
  <c r="K15" i="254"/>
  <c r="B16" i="254"/>
  <c r="C16" i="254"/>
  <c r="F16" i="254"/>
  <c r="G16" i="254"/>
  <c r="I16" i="254"/>
  <c r="K16" i="254"/>
  <c r="B17" i="254"/>
  <c r="C17" i="254"/>
  <c r="F17" i="254"/>
  <c r="I17" i="254" s="1"/>
  <c r="G17" i="254"/>
  <c r="H17" i="254"/>
  <c r="B19" i="254"/>
  <c r="C19" i="254"/>
  <c r="D19" i="254"/>
  <c r="F19" i="254"/>
  <c r="G19" i="254"/>
  <c r="H19" i="254" s="1"/>
  <c r="K19" i="254"/>
  <c r="B20" i="254"/>
  <c r="C20" i="254"/>
  <c r="F20" i="254"/>
  <c r="G20" i="254"/>
  <c r="J20" i="254"/>
  <c r="B21" i="254"/>
  <c r="C21" i="254"/>
  <c r="D21" i="254" s="1"/>
  <c r="F21" i="254"/>
  <c r="G21" i="254"/>
  <c r="H21" i="254"/>
  <c r="K21" i="254"/>
  <c r="B22" i="254"/>
  <c r="C22" i="254"/>
  <c r="F22" i="254"/>
  <c r="G22" i="254"/>
  <c r="I22" i="254"/>
  <c r="K22" i="254"/>
  <c r="B23" i="254"/>
  <c r="C23" i="254"/>
  <c r="F23" i="254"/>
  <c r="I23" i="254" s="1"/>
  <c r="G23" i="254"/>
  <c r="H23" i="254"/>
  <c r="B24" i="254"/>
  <c r="J24" i="254" s="1"/>
  <c r="C24" i="254"/>
  <c r="E24" i="254"/>
  <c r="F24" i="254"/>
  <c r="G24" i="254"/>
  <c r="H24" i="254" s="1"/>
  <c r="B25" i="254"/>
  <c r="C25" i="254"/>
  <c r="D25" i="254"/>
  <c r="F25" i="254"/>
  <c r="G25" i="254"/>
  <c r="B26" i="254"/>
  <c r="C26" i="254"/>
  <c r="F26" i="254"/>
  <c r="G26" i="254"/>
  <c r="J26" i="254"/>
  <c r="B27" i="254"/>
  <c r="E27" i="254" s="1"/>
  <c r="C27" i="254"/>
  <c r="D27" i="254"/>
  <c r="F27" i="254"/>
  <c r="G27" i="254"/>
  <c r="B28" i="254"/>
  <c r="C28" i="254"/>
  <c r="F28" i="254"/>
  <c r="G28" i="254"/>
  <c r="J28" i="254"/>
  <c r="B29" i="254"/>
  <c r="C29" i="254"/>
  <c r="D29" i="254" s="1"/>
  <c r="F29" i="254"/>
  <c r="G29" i="254"/>
  <c r="H29" i="254"/>
  <c r="K29" i="254"/>
  <c r="B30" i="254"/>
  <c r="C30" i="254"/>
  <c r="F30" i="254"/>
  <c r="G30" i="254"/>
  <c r="I30" i="254"/>
  <c r="K30" i="254"/>
  <c r="B31" i="254"/>
  <c r="C31" i="254"/>
  <c r="F31" i="254"/>
  <c r="I31" i="254" s="1"/>
  <c r="G31" i="254"/>
  <c r="H31" i="254"/>
  <c r="B32" i="254"/>
  <c r="J32" i="254" s="1"/>
  <c r="C32" i="254"/>
  <c r="E32" i="254"/>
  <c r="F32" i="254"/>
  <c r="G32" i="254"/>
  <c r="H32" i="254" s="1"/>
  <c r="B33" i="254"/>
  <c r="E33" i="254" s="1"/>
  <c r="C33" i="254"/>
  <c r="D33" i="254"/>
  <c r="F33" i="254"/>
  <c r="G33" i="254"/>
  <c r="J33" i="254"/>
  <c r="B35" i="254"/>
  <c r="C35" i="254"/>
  <c r="F35" i="254"/>
  <c r="J35" i="254" s="1"/>
  <c r="G35" i="254"/>
  <c r="I35" i="254"/>
  <c r="K35" i="254"/>
  <c r="B36" i="254"/>
  <c r="C36" i="254"/>
  <c r="D36" i="254" s="1"/>
  <c r="F36" i="254"/>
  <c r="G36" i="254"/>
  <c r="H36" i="254"/>
  <c r="K36" i="254"/>
  <c r="B38" i="254"/>
  <c r="C38" i="254"/>
  <c r="D38" i="254"/>
  <c r="F38" i="254"/>
  <c r="G38" i="254"/>
  <c r="B39" i="254"/>
  <c r="C39" i="254"/>
  <c r="F39" i="254"/>
  <c r="J39" i="254" s="1"/>
  <c r="G39" i="254"/>
  <c r="I39" i="254"/>
  <c r="K39" i="254"/>
  <c r="L39" i="254" s="1"/>
  <c r="B40" i="254"/>
  <c r="C40" i="254"/>
  <c r="D40" i="254" s="1"/>
  <c r="F40" i="254"/>
  <c r="G40" i="254"/>
  <c r="H40" i="254"/>
  <c r="K40" i="254"/>
  <c r="B41" i="254"/>
  <c r="C41" i="254"/>
  <c r="E41" i="254"/>
  <c r="F41" i="254"/>
  <c r="J41" i="254" s="1"/>
  <c r="G41" i="254"/>
  <c r="I41" i="254"/>
  <c r="K41" i="254"/>
  <c r="L41" i="254" s="1"/>
  <c r="B42" i="254"/>
  <c r="C42" i="254"/>
  <c r="D42" i="254" s="1"/>
  <c r="F42" i="254"/>
  <c r="G42" i="254"/>
  <c r="H42" i="254"/>
  <c r="K42" i="254"/>
  <c r="B43" i="254"/>
  <c r="C43" i="254"/>
  <c r="E43" i="254"/>
  <c r="F43" i="254"/>
  <c r="G43" i="254"/>
  <c r="J43" i="254"/>
  <c r="B44" i="254"/>
  <c r="E44" i="254" s="1"/>
  <c r="C44" i="254"/>
  <c r="D44" i="254"/>
  <c r="F44" i="254"/>
  <c r="G44" i="254"/>
  <c r="J44" i="254"/>
  <c r="B45" i="254"/>
  <c r="C45" i="254"/>
  <c r="F45" i="254"/>
  <c r="J45" i="254" s="1"/>
  <c r="G45" i="254"/>
  <c r="I45" i="254"/>
  <c r="K45" i="254"/>
  <c r="B46" i="254"/>
  <c r="C46" i="254"/>
  <c r="D46" i="254" s="1"/>
  <c r="F46" i="254"/>
  <c r="G46" i="254"/>
  <c r="H46" i="254"/>
  <c r="K46" i="254"/>
  <c r="B47" i="254"/>
  <c r="J47" i="254" s="1"/>
  <c r="C47" i="254"/>
  <c r="E47" i="254"/>
  <c r="F47" i="254"/>
  <c r="G47" i="254"/>
  <c r="B48" i="254"/>
  <c r="C48" i="254"/>
  <c r="D48" i="254"/>
  <c r="F48" i="254"/>
  <c r="G48" i="254"/>
  <c r="B49" i="254"/>
  <c r="C49" i="254"/>
  <c r="F49" i="254"/>
  <c r="J49" i="254" s="1"/>
  <c r="G49" i="254"/>
  <c r="I49" i="254"/>
  <c r="K49" i="254"/>
  <c r="L49" i="254" s="1"/>
  <c r="B50" i="254"/>
  <c r="C50" i="254"/>
  <c r="D50" i="254" s="1"/>
  <c r="F50" i="254"/>
  <c r="G50" i="254"/>
  <c r="H50" i="254"/>
  <c r="K50" i="254"/>
  <c r="B51" i="254"/>
  <c r="C51" i="254"/>
  <c r="E51" i="254"/>
  <c r="F51" i="254"/>
  <c r="G51" i="254"/>
  <c r="J51" i="254"/>
  <c r="B52" i="254"/>
  <c r="E52" i="254" s="1"/>
  <c r="C52" i="254"/>
  <c r="D52" i="254"/>
  <c r="F52" i="254"/>
  <c r="G52" i="254"/>
  <c r="J52" i="254"/>
  <c r="B53" i="254"/>
  <c r="C53" i="254"/>
  <c r="F53" i="254"/>
  <c r="J53" i="254" s="1"/>
  <c r="G53" i="254"/>
  <c r="I53" i="254"/>
  <c r="K53" i="254"/>
  <c r="B54" i="254"/>
  <c r="C54" i="254"/>
  <c r="D54" i="254" s="1"/>
  <c r="F54" i="254"/>
  <c r="G54" i="254"/>
  <c r="H54" i="254"/>
  <c r="K54" i="254"/>
  <c r="B55" i="254"/>
  <c r="J55" i="254" s="1"/>
  <c r="C55" i="254"/>
  <c r="E55" i="254"/>
  <c r="F55" i="254"/>
  <c r="G55" i="254"/>
  <c r="B56" i="254"/>
  <c r="C56" i="254"/>
  <c r="D56" i="254"/>
  <c r="F56" i="254"/>
  <c r="G56" i="254"/>
  <c r="B57" i="254"/>
  <c r="C57" i="254"/>
  <c r="F57" i="254"/>
  <c r="J57" i="254" s="1"/>
  <c r="G57" i="254"/>
  <c r="I57" i="254"/>
  <c r="K57" i="254"/>
  <c r="L57" i="254" s="1"/>
  <c r="F4" i="253"/>
  <c r="G4" i="253"/>
  <c r="J4" i="253"/>
  <c r="K4" i="253"/>
  <c r="B9" i="253"/>
  <c r="C9" i="253"/>
  <c r="F9" i="253"/>
  <c r="G9" i="253"/>
  <c r="H9" i="253"/>
  <c r="B10" i="253"/>
  <c r="J10" i="253" s="1"/>
  <c r="C10" i="253"/>
  <c r="E10" i="253"/>
  <c r="F10" i="253"/>
  <c r="G10" i="253"/>
  <c r="H10" i="253" s="1"/>
  <c r="B11" i="253"/>
  <c r="E11" i="253" s="1"/>
  <c r="C11" i="253"/>
  <c r="D11" i="253"/>
  <c r="F11" i="253"/>
  <c r="G11" i="253"/>
  <c r="J11" i="253"/>
  <c r="B12" i="253"/>
  <c r="C12" i="253"/>
  <c r="F12" i="253"/>
  <c r="G12" i="253"/>
  <c r="J12" i="253"/>
  <c r="B13" i="253"/>
  <c r="E13" i="253" s="1"/>
  <c r="C13" i="253"/>
  <c r="D13" i="253"/>
  <c r="F13" i="253"/>
  <c r="G13" i="253"/>
  <c r="H13" i="253" s="1"/>
  <c r="K13" i="253"/>
  <c r="B14" i="253"/>
  <c r="C14" i="253"/>
  <c r="F14" i="253"/>
  <c r="G14" i="253"/>
  <c r="J14" i="253"/>
  <c r="B15" i="253"/>
  <c r="C15" i="253"/>
  <c r="D15" i="253" s="1"/>
  <c r="F15" i="253"/>
  <c r="G15" i="253"/>
  <c r="H15" i="253"/>
  <c r="K15" i="253"/>
  <c r="B16" i="253"/>
  <c r="C16" i="253"/>
  <c r="F16" i="253"/>
  <c r="G16" i="253"/>
  <c r="I16" i="253"/>
  <c r="K16" i="253"/>
  <c r="B17" i="253"/>
  <c r="C17" i="253"/>
  <c r="F17" i="253"/>
  <c r="I17" i="253" s="1"/>
  <c r="G17" i="253"/>
  <c r="H17" i="253"/>
  <c r="B19" i="253"/>
  <c r="C19" i="253"/>
  <c r="D19" i="253"/>
  <c r="F19" i="253"/>
  <c r="G19" i="253"/>
  <c r="H19" i="253" s="1"/>
  <c r="K19" i="253"/>
  <c r="B20" i="253"/>
  <c r="C20" i="253"/>
  <c r="F20" i="253"/>
  <c r="G20" i="253"/>
  <c r="J20" i="253"/>
  <c r="B21" i="253"/>
  <c r="C21" i="253"/>
  <c r="D21" i="253" s="1"/>
  <c r="F21" i="253"/>
  <c r="G21" i="253"/>
  <c r="H21" i="253"/>
  <c r="K21" i="253"/>
  <c r="B22" i="253"/>
  <c r="C22" i="253"/>
  <c r="F22" i="253"/>
  <c r="G22" i="253"/>
  <c r="I22" i="253"/>
  <c r="K22" i="253"/>
  <c r="B23" i="253"/>
  <c r="C23" i="253"/>
  <c r="F23" i="253"/>
  <c r="I23" i="253" s="1"/>
  <c r="G23" i="253"/>
  <c r="H23" i="253"/>
  <c r="B24" i="253"/>
  <c r="J24" i="253" s="1"/>
  <c r="C24" i="253"/>
  <c r="E24" i="253"/>
  <c r="F24" i="253"/>
  <c r="G24" i="253"/>
  <c r="H24" i="253" s="1"/>
  <c r="B25" i="253"/>
  <c r="C25" i="253"/>
  <c r="D25" i="253"/>
  <c r="F25" i="253"/>
  <c r="G25" i="253"/>
  <c r="B26" i="253"/>
  <c r="C26" i="253"/>
  <c r="F26" i="253"/>
  <c r="G26" i="253"/>
  <c r="J26" i="253"/>
  <c r="B27" i="253"/>
  <c r="E27" i="253" s="1"/>
  <c r="C27" i="253"/>
  <c r="D27" i="253"/>
  <c r="F27" i="253"/>
  <c r="G27" i="253"/>
  <c r="B28" i="253"/>
  <c r="C28" i="253"/>
  <c r="F28" i="253"/>
  <c r="G28" i="253"/>
  <c r="J28" i="253"/>
  <c r="B29" i="253"/>
  <c r="C29" i="253"/>
  <c r="D29" i="253" s="1"/>
  <c r="F29" i="253"/>
  <c r="G29" i="253"/>
  <c r="H29" i="253"/>
  <c r="K29" i="253"/>
  <c r="B30" i="253"/>
  <c r="C30" i="253"/>
  <c r="F30" i="253"/>
  <c r="G30" i="253"/>
  <c r="I30" i="253"/>
  <c r="K30" i="253"/>
  <c r="B31" i="253"/>
  <c r="C31" i="253"/>
  <c r="F31" i="253"/>
  <c r="I31" i="253" s="1"/>
  <c r="G31" i="253"/>
  <c r="H31" i="253"/>
  <c r="B32" i="253"/>
  <c r="J32" i="253" s="1"/>
  <c r="C32" i="253"/>
  <c r="E32" i="253"/>
  <c r="F32" i="253"/>
  <c r="G32" i="253"/>
  <c r="H32" i="253" s="1"/>
  <c r="B33" i="253"/>
  <c r="E33" i="253" s="1"/>
  <c r="C33" i="253"/>
  <c r="D33" i="253"/>
  <c r="F33" i="253"/>
  <c r="G33" i="253"/>
  <c r="J33" i="253"/>
  <c r="B35" i="253"/>
  <c r="C35" i="253"/>
  <c r="F35" i="253"/>
  <c r="J35" i="253" s="1"/>
  <c r="G35" i="253"/>
  <c r="I35" i="253"/>
  <c r="K35" i="253"/>
  <c r="B36" i="253"/>
  <c r="C36" i="253"/>
  <c r="D36" i="253" s="1"/>
  <c r="F36" i="253"/>
  <c r="G36" i="253"/>
  <c r="H36" i="253"/>
  <c r="K36" i="253"/>
  <c r="B38" i="253"/>
  <c r="C38" i="253"/>
  <c r="D38" i="253"/>
  <c r="F38" i="253"/>
  <c r="G38" i="253"/>
  <c r="B39" i="253"/>
  <c r="C39" i="253"/>
  <c r="F39" i="253"/>
  <c r="J39" i="253" s="1"/>
  <c r="G39" i="253"/>
  <c r="I39" i="253"/>
  <c r="K39" i="253"/>
  <c r="L39" i="253" s="1"/>
  <c r="B40" i="253"/>
  <c r="C40" i="253"/>
  <c r="D40" i="253" s="1"/>
  <c r="F40" i="253"/>
  <c r="G40" i="253"/>
  <c r="H40" i="253"/>
  <c r="K40" i="253"/>
  <c r="B41" i="253"/>
  <c r="C41" i="253"/>
  <c r="E41" i="253"/>
  <c r="F41" i="253"/>
  <c r="G41" i="253"/>
  <c r="J41" i="253"/>
  <c r="B42" i="253"/>
  <c r="E42" i="253" s="1"/>
  <c r="C42" i="253"/>
  <c r="D42" i="253"/>
  <c r="F42" i="253"/>
  <c r="G42" i="253"/>
  <c r="J42" i="253"/>
  <c r="B43" i="253"/>
  <c r="C43" i="253"/>
  <c r="F43" i="253"/>
  <c r="J43" i="253" s="1"/>
  <c r="G43" i="253"/>
  <c r="I43" i="253"/>
  <c r="K43" i="253"/>
  <c r="B44" i="253"/>
  <c r="C44" i="253"/>
  <c r="D44" i="253" s="1"/>
  <c r="F44" i="253"/>
  <c r="G44" i="253"/>
  <c r="H44" i="253"/>
  <c r="K44" i="253"/>
  <c r="B45" i="253"/>
  <c r="J45" i="253" s="1"/>
  <c r="C45" i="253"/>
  <c r="E45" i="253"/>
  <c r="F45" i="253"/>
  <c r="G45" i="253"/>
  <c r="B46" i="253"/>
  <c r="C46" i="253"/>
  <c r="D46" i="253"/>
  <c r="F46" i="253"/>
  <c r="G46" i="253"/>
  <c r="B47" i="253"/>
  <c r="C47" i="253"/>
  <c r="F47" i="253"/>
  <c r="J47" i="253" s="1"/>
  <c r="G47" i="253"/>
  <c r="I47" i="253"/>
  <c r="K47" i="253"/>
  <c r="L47" i="253" s="1"/>
  <c r="B48" i="253"/>
  <c r="C48" i="253"/>
  <c r="D48" i="253" s="1"/>
  <c r="F48" i="253"/>
  <c r="G48" i="253"/>
  <c r="H48" i="253"/>
  <c r="K48" i="253"/>
  <c r="B49" i="253"/>
  <c r="C49" i="253"/>
  <c r="E49" i="253"/>
  <c r="F49" i="253"/>
  <c r="G49" i="253"/>
  <c r="J49" i="253"/>
  <c r="B50" i="253"/>
  <c r="E50" i="253" s="1"/>
  <c r="C50" i="253"/>
  <c r="D50" i="253"/>
  <c r="F50" i="253"/>
  <c r="G50" i="253"/>
  <c r="J50" i="253"/>
  <c r="B51" i="253"/>
  <c r="C51" i="253"/>
  <c r="F51" i="253"/>
  <c r="J51" i="253" s="1"/>
  <c r="G51" i="253"/>
  <c r="I51" i="253"/>
  <c r="K51" i="253"/>
  <c r="B52" i="253"/>
  <c r="C52" i="253"/>
  <c r="D52" i="253" s="1"/>
  <c r="F52" i="253"/>
  <c r="G52" i="253"/>
  <c r="H52" i="253"/>
  <c r="K52" i="253"/>
  <c r="B53" i="253"/>
  <c r="J53" i="253" s="1"/>
  <c r="C53" i="253"/>
  <c r="E53" i="253"/>
  <c r="F53" i="253"/>
  <c r="G53" i="253"/>
  <c r="B54" i="253"/>
  <c r="C54" i="253"/>
  <c r="D54" i="253"/>
  <c r="F54" i="253"/>
  <c r="G54" i="253"/>
  <c r="B55" i="253"/>
  <c r="C55" i="253"/>
  <c r="F55" i="253"/>
  <c r="J55" i="253" s="1"/>
  <c r="G55" i="253"/>
  <c r="I55" i="253"/>
  <c r="K55" i="253"/>
  <c r="L55" i="253" s="1"/>
  <c r="B56" i="253"/>
  <c r="C56" i="253"/>
  <c r="D56" i="253" s="1"/>
  <c r="F56" i="253"/>
  <c r="G56" i="253"/>
  <c r="H56" i="253"/>
  <c r="K56" i="253"/>
  <c r="B57" i="253"/>
  <c r="C57" i="253"/>
  <c r="E57" i="253"/>
  <c r="F57" i="253"/>
  <c r="G57" i="253"/>
  <c r="J57" i="253"/>
  <c r="F4" i="252"/>
  <c r="G4" i="252"/>
  <c r="J4" i="252"/>
  <c r="K4" i="252"/>
  <c r="B7" i="252"/>
  <c r="F7" i="252"/>
  <c r="J7" i="252"/>
  <c r="B8" i="252"/>
  <c r="C8" i="252"/>
  <c r="E8" i="252"/>
  <c r="F8" i="252"/>
  <c r="G8" i="252"/>
  <c r="J8" i="252"/>
  <c r="D9" i="252"/>
  <c r="E9" i="252"/>
  <c r="H9" i="252"/>
  <c r="I9" i="252"/>
  <c r="J9" i="252"/>
  <c r="K9" i="252"/>
  <c r="L9" i="252"/>
  <c r="D10" i="252"/>
  <c r="E10" i="252"/>
  <c r="H10" i="252"/>
  <c r="I10" i="252"/>
  <c r="J10" i="252"/>
  <c r="K10" i="252"/>
  <c r="L10" i="252" s="1"/>
  <c r="D11" i="252"/>
  <c r="E11" i="252"/>
  <c r="H11" i="252"/>
  <c r="I11" i="252"/>
  <c r="J11" i="252"/>
  <c r="K11" i="252"/>
  <c r="L11" i="252"/>
  <c r="D12" i="252"/>
  <c r="E12" i="252"/>
  <c r="H12" i="252"/>
  <c r="I12" i="252"/>
  <c r="J12" i="252"/>
  <c r="K12" i="252"/>
  <c r="L12" i="252" s="1"/>
  <c r="D13" i="252"/>
  <c r="E13" i="252"/>
  <c r="H13" i="252"/>
  <c r="I13" i="252"/>
  <c r="J13" i="252"/>
  <c r="K13" i="252"/>
  <c r="L13" i="252"/>
  <c r="D14" i="252"/>
  <c r="E14" i="252"/>
  <c r="H14" i="252"/>
  <c r="I14" i="252"/>
  <c r="J14" i="252"/>
  <c r="K14" i="252"/>
  <c r="L14" i="252" s="1"/>
  <c r="D15" i="252"/>
  <c r="E15" i="252"/>
  <c r="H15" i="252"/>
  <c r="I15" i="252"/>
  <c r="J15" i="252"/>
  <c r="K15" i="252"/>
  <c r="L15" i="252"/>
  <c r="D16" i="252"/>
  <c r="E16" i="252"/>
  <c r="H16" i="252"/>
  <c r="I16" i="252"/>
  <c r="J16" i="252"/>
  <c r="K16" i="252"/>
  <c r="L16" i="252" s="1"/>
  <c r="D17" i="252"/>
  <c r="E17" i="252"/>
  <c r="H17" i="252"/>
  <c r="I17" i="252"/>
  <c r="J17" i="252"/>
  <c r="K17" i="252"/>
  <c r="L17" i="252"/>
  <c r="B18" i="252"/>
  <c r="C18" i="252"/>
  <c r="D18" i="252" s="1"/>
  <c r="F18" i="252"/>
  <c r="G18" i="252"/>
  <c r="H18" i="252" s="1"/>
  <c r="I18" i="252"/>
  <c r="J18" i="252"/>
  <c r="K18" i="252"/>
  <c r="L18" i="252" s="1"/>
  <c r="D19" i="252"/>
  <c r="E19" i="252"/>
  <c r="H19" i="252"/>
  <c r="I19" i="252"/>
  <c r="J19" i="252"/>
  <c r="K19" i="252"/>
  <c r="L19" i="252"/>
  <c r="D20" i="252"/>
  <c r="E20" i="252"/>
  <c r="H20" i="252"/>
  <c r="I20" i="252"/>
  <c r="J20" i="252"/>
  <c r="K20" i="252"/>
  <c r="L20" i="252" s="1"/>
  <c r="D21" i="252"/>
  <c r="E21" i="252"/>
  <c r="H21" i="252"/>
  <c r="I21" i="252"/>
  <c r="J21" i="252"/>
  <c r="K21" i="252"/>
  <c r="L21" i="252"/>
  <c r="D22" i="252"/>
  <c r="E22" i="252"/>
  <c r="H22" i="252"/>
  <c r="I22" i="252"/>
  <c r="J22" i="252"/>
  <c r="K22" i="252"/>
  <c r="L22" i="252" s="1"/>
  <c r="D23" i="252"/>
  <c r="E23" i="252"/>
  <c r="H23" i="252"/>
  <c r="I23" i="252"/>
  <c r="J23" i="252"/>
  <c r="K23" i="252"/>
  <c r="L23" i="252"/>
  <c r="D24" i="252"/>
  <c r="E24" i="252"/>
  <c r="H24" i="252"/>
  <c r="I24" i="252"/>
  <c r="J24" i="252"/>
  <c r="K24" i="252"/>
  <c r="L24" i="252" s="1"/>
  <c r="D25" i="252"/>
  <c r="E25" i="252"/>
  <c r="H25" i="252"/>
  <c r="I25" i="252"/>
  <c r="J25" i="252"/>
  <c r="K25" i="252"/>
  <c r="L25" i="252"/>
  <c r="D26" i="252"/>
  <c r="E26" i="252"/>
  <c r="H26" i="252"/>
  <c r="I26" i="252"/>
  <c r="J26" i="252"/>
  <c r="K26" i="252"/>
  <c r="L26" i="252" s="1"/>
  <c r="D27" i="252"/>
  <c r="E27" i="252"/>
  <c r="H27" i="252"/>
  <c r="I27" i="252"/>
  <c r="J27" i="252"/>
  <c r="K27" i="252"/>
  <c r="L27" i="252"/>
  <c r="D28" i="252"/>
  <c r="E28" i="252"/>
  <c r="H28" i="252"/>
  <c r="I28" i="252"/>
  <c r="J28" i="252"/>
  <c r="K28" i="252"/>
  <c r="L28" i="252" s="1"/>
  <c r="D29" i="252"/>
  <c r="E29" i="252"/>
  <c r="H29" i="252"/>
  <c r="I29" i="252"/>
  <c r="J29" i="252"/>
  <c r="K29" i="252"/>
  <c r="L29" i="252"/>
  <c r="D30" i="252"/>
  <c r="E30" i="252"/>
  <c r="H30" i="252"/>
  <c r="I30" i="252"/>
  <c r="J30" i="252"/>
  <c r="K30" i="252"/>
  <c r="L30" i="252" s="1"/>
  <c r="D31" i="252"/>
  <c r="E31" i="252"/>
  <c r="H31" i="252"/>
  <c r="I31" i="252"/>
  <c r="J31" i="252"/>
  <c r="K31" i="252"/>
  <c r="L31" i="252"/>
  <c r="D32" i="252"/>
  <c r="E32" i="252"/>
  <c r="H32" i="252"/>
  <c r="I32" i="252"/>
  <c r="J32" i="252"/>
  <c r="K32" i="252"/>
  <c r="L32" i="252" s="1"/>
  <c r="D33" i="252"/>
  <c r="E33" i="252"/>
  <c r="H33" i="252"/>
  <c r="I33" i="252"/>
  <c r="J33" i="252"/>
  <c r="K33" i="252"/>
  <c r="L33" i="252"/>
  <c r="B34" i="252"/>
  <c r="C34" i="252"/>
  <c r="D34" i="252" s="1"/>
  <c r="F34" i="252"/>
  <c r="G34" i="252"/>
  <c r="H34" i="252" s="1"/>
  <c r="I34" i="252"/>
  <c r="J34" i="252"/>
  <c r="K34" i="252"/>
  <c r="L34" i="252" s="1"/>
  <c r="D35" i="252"/>
  <c r="E35" i="252"/>
  <c r="H35" i="252"/>
  <c r="I35" i="252"/>
  <c r="J35" i="252"/>
  <c r="K35" i="252"/>
  <c r="L35" i="252"/>
  <c r="D36" i="252"/>
  <c r="E36" i="252"/>
  <c r="H36" i="252"/>
  <c r="I36" i="252"/>
  <c r="J36" i="252"/>
  <c r="K36" i="252"/>
  <c r="L36" i="252" s="1"/>
  <c r="B37" i="252"/>
  <c r="E37" i="252" s="1"/>
  <c r="C37" i="252"/>
  <c r="D37" i="252"/>
  <c r="F37" i="252"/>
  <c r="I37" i="252" s="1"/>
  <c r="G37" i="252"/>
  <c r="H37" i="252"/>
  <c r="J37" i="252"/>
  <c r="K37" i="252"/>
  <c r="L37" i="252"/>
  <c r="D38" i="252"/>
  <c r="E38" i="252"/>
  <c r="H38" i="252"/>
  <c r="I38" i="252"/>
  <c r="J38" i="252"/>
  <c r="K38" i="252"/>
  <c r="L38" i="252" s="1"/>
  <c r="D39" i="252"/>
  <c r="E39" i="252"/>
  <c r="H39" i="252"/>
  <c r="I39" i="252"/>
  <c r="J39" i="252"/>
  <c r="K39" i="252"/>
  <c r="L39" i="252"/>
  <c r="D40" i="252"/>
  <c r="E40" i="252"/>
  <c r="H40" i="252"/>
  <c r="I40" i="252"/>
  <c r="J40" i="252"/>
  <c r="K40" i="252"/>
  <c r="L40" i="252" s="1"/>
  <c r="D41" i="252"/>
  <c r="E41" i="252"/>
  <c r="H41" i="252"/>
  <c r="I41" i="252"/>
  <c r="J41" i="252"/>
  <c r="K41" i="252"/>
  <c r="L41" i="252"/>
  <c r="D42" i="252"/>
  <c r="E42" i="252"/>
  <c r="H42" i="252"/>
  <c r="I42" i="252"/>
  <c r="J42" i="252"/>
  <c r="K42" i="252"/>
  <c r="L42" i="252" s="1"/>
  <c r="D43" i="252"/>
  <c r="E43" i="252"/>
  <c r="H43" i="252"/>
  <c r="I43" i="252"/>
  <c r="J43" i="252"/>
  <c r="K43" i="252"/>
  <c r="L43" i="252"/>
  <c r="D44" i="252"/>
  <c r="E44" i="252"/>
  <c r="H44" i="252"/>
  <c r="I44" i="252"/>
  <c r="J44" i="252"/>
  <c r="K44" i="252"/>
  <c r="L44" i="252" s="1"/>
  <c r="D45" i="252"/>
  <c r="E45" i="252"/>
  <c r="H45" i="252"/>
  <c r="I45" i="252"/>
  <c r="J45" i="252"/>
  <c r="K45" i="252"/>
  <c r="L45" i="252"/>
  <c r="D46" i="252"/>
  <c r="E46" i="252"/>
  <c r="H46" i="252"/>
  <c r="I46" i="252"/>
  <c r="J46" i="252"/>
  <c r="K46" i="252"/>
  <c r="L46" i="252" s="1"/>
  <c r="D47" i="252"/>
  <c r="E47" i="252"/>
  <c r="H47" i="252"/>
  <c r="I47" i="252"/>
  <c r="J47" i="252"/>
  <c r="K47" i="252"/>
  <c r="L47" i="252"/>
  <c r="D48" i="252"/>
  <c r="E48" i="252"/>
  <c r="H48" i="252"/>
  <c r="I48" i="252"/>
  <c r="J48" i="252"/>
  <c r="K48" i="252"/>
  <c r="L48" i="252" s="1"/>
  <c r="D49" i="252"/>
  <c r="E49" i="252"/>
  <c r="H49" i="252"/>
  <c r="I49" i="252"/>
  <c r="J49" i="252"/>
  <c r="K49" i="252"/>
  <c r="L49" i="252"/>
  <c r="D50" i="252"/>
  <c r="E50" i="252"/>
  <c r="H50" i="252"/>
  <c r="I50" i="252"/>
  <c r="J50" i="252"/>
  <c r="K50" i="252"/>
  <c r="L50" i="252" s="1"/>
  <c r="D51" i="252"/>
  <c r="E51" i="252"/>
  <c r="H51" i="252"/>
  <c r="I51" i="252"/>
  <c r="J51" i="252"/>
  <c r="K51" i="252"/>
  <c r="L51" i="252"/>
  <c r="D52" i="252"/>
  <c r="E52" i="252"/>
  <c r="H52" i="252"/>
  <c r="I52" i="252"/>
  <c r="J52" i="252"/>
  <c r="K52" i="252"/>
  <c r="L52" i="252" s="1"/>
  <c r="D53" i="252"/>
  <c r="E53" i="252"/>
  <c r="H53" i="252"/>
  <c r="I53" i="252"/>
  <c r="J53" i="252"/>
  <c r="K53" i="252"/>
  <c r="L53" i="252"/>
  <c r="D54" i="252"/>
  <c r="E54" i="252"/>
  <c r="H54" i="252"/>
  <c r="I54" i="252"/>
  <c r="J54" i="252"/>
  <c r="K54" i="252"/>
  <c r="L54" i="252" s="1"/>
  <c r="D55" i="252"/>
  <c r="E55" i="252"/>
  <c r="H55" i="252"/>
  <c r="I55" i="252"/>
  <c r="J55" i="252"/>
  <c r="K55" i="252"/>
  <c r="L55" i="252"/>
  <c r="D56" i="252"/>
  <c r="E56" i="252"/>
  <c r="H56" i="252"/>
  <c r="I56" i="252"/>
  <c r="J56" i="252"/>
  <c r="K56" i="252"/>
  <c r="L56" i="252" s="1"/>
  <c r="D57" i="252"/>
  <c r="E57" i="252"/>
  <c r="H57" i="252"/>
  <c r="I57" i="252"/>
  <c r="J57" i="252"/>
  <c r="K57" i="252"/>
  <c r="L57" i="252"/>
  <c r="F4" i="251"/>
  <c r="G4" i="251"/>
  <c r="J4" i="251"/>
  <c r="K4" i="251"/>
  <c r="B7" i="251"/>
  <c r="F7" i="251"/>
  <c r="J7" i="251"/>
  <c r="B8" i="251"/>
  <c r="C8" i="251"/>
  <c r="E8" i="251"/>
  <c r="F8" i="251"/>
  <c r="G8" i="251"/>
  <c r="J8" i="251"/>
  <c r="D9" i="251"/>
  <c r="E9" i="251"/>
  <c r="H9" i="251"/>
  <c r="I9" i="251"/>
  <c r="J9" i="251"/>
  <c r="K9" i="251"/>
  <c r="L9" i="251"/>
  <c r="D10" i="251"/>
  <c r="E10" i="251"/>
  <c r="H10" i="251"/>
  <c r="I10" i="251"/>
  <c r="J10" i="251"/>
  <c r="K10" i="251"/>
  <c r="L10" i="251" s="1"/>
  <c r="D11" i="251"/>
  <c r="E11" i="251"/>
  <c r="H11" i="251"/>
  <c r="I11" i="251"/>
  <c r="J11" i="251"/>
  <c r="K11" i="251"/>
  <c r="L11" i="251"/>
  <c r="D12" i="251"/>
  <c r="E12" i="251"/>
  <c r="H12" i="251"/>
  <c r="I12" i="251"/>
  <c r="J12" i="251"/>
  <c r="K12" i="251"/>
  <c r="L12" i="251" s="1"/>
  <c r="D13" i="251"/>
  <c r="E13" i="251"/>
  <c r="H13" i="251"/>
  <c r="I13" i="251"/>
  <c r="J13" i="251"/>
  <c r="K13" i="251"/>
  <c r="L13" i="251"/>
  <c r="D14" i="251"/>
  <c r="E14" i="251"/>
  <c r="H14" i="251"/>
  <c r="I14" i="251"/>
  <c r="J14" i="251"/>
  <c r="K14" i="251"/>
  <c r="L14" i="251" s="1"/>
  <c r="D15" i="251"/>
  <c r="E15" i="251"/>
  <c r="H15" i="251"/>
  <c r="I15" i="251"/>
  <c r="J15" i="251"/>
  <c r="K15" i="251"/>
  <c r="L15" i="251"/>
  <c r="D16" i="251"/>
  <c r="E16" i="251"/>
  <c r="H16" i="251"/>
  <c r="I16" i="251"/>
  <c r="J16" i="251"/>
  <c r="K16" i="251"/>
  <c r="L16" i="251" s="1"/>
  <c r="D17" i="251"/>
  <c r="E17" i="251"/>
  <c r="H17" i="251"/>
  <c r="I17" i="251"/>
  <c r="J17" i="251"/>
  <c r="K17" i="251"/>
  <c r="L17" i="251"/>
  <c r="B18" i="251"/>
  <c r="C18" i="251"/>
  <c r="D18" i="251" s="1"/>
  <c r="F18" i="251"/>
  <c r="G18" i="251"/>
  <c r="H18" i="251" s="1"/>
  <c r="I18" i="251"/>
  <c r="J18" i="251"/>
  <c r="K18" i="251"/>
  <c r="L18" i="251" s="1"/>
  <c r="D19" i="251"/>
  <c r="E19" i="251"/>
  <c r="H19" i="251"/>
  <c r="I19" i="251"/>
  <c r="J19" i="251"/>
  <c r="K19" i="251"/>
  <c r="L19" i="251"/>
  <c r="D20" i="251"/>
  <c r="E20" i="251"/>
  <c r="H20" i="251"/>
  <c r="I20" i="251"/>
  <c r="J20" i="251"/>
  <c r="K20" i="251"/>
  <c r="L20" i="251" s="1"/>
  <c r="D21" i="251"/>
  <c r="E21" i="251"/>
  <c r="H21" i="251"/>
  <c r="I21" i="251"/>
  <c r="J21" i="251"/>
  <c r="K21" i="251"/>
  <c r="L21" i="251"/>
  <c r="D22" i="251"/>
  <c r="E22" i="251"/>
  <c r="H22" i="251"/>
  <c r="I22" i="251"/>
  <c r="J22" i="251"/>
  <c r="K22" i="251"/>
  <c r="L22" i="251" s="1"/>
  <c r="D23" i="251"/>
  <c r="E23" i="251"/>
  <c r="H23" i="251"/>
  <c r="I23" i="251"/>
  <c r="J23" i="251"/>
  <c r="K23" i="251"/>
  <c r="L23" i="251"/>
  <c r="D24" i="251"/>
  <c r="E24" i="251"/>
  <c r="H24" i="251"/>
  <c r="I24" i="251"/>
  <c r="J24" i="251"/>
  <c r="K24" i="251"/>
  <c r="L24" i="251" s="1"/>
  <c r="D25" i="251"/>
  <c r="E25" i="251"/>
  <c r="H25" i="251"/>
  <c r="I25" i="251"/>
  <c r="J25" i="251"/>
  <c r="K25" i="251"/>
  <c r="L25" i="251"/>
  <c r="D26" i="251"/>
  <c r="E26" i="251"/>
  <c r="H26" i="251"/>
  <c r="I26" i="251"/>
  <c r="J26" i="251"/>
  <c r="K26" i="251"/>
  <c r="L26" i="251" s="1"/>
  <c r="D27" i="251"/>
  <c r="E27" i="251"/>
  <c r="H27" i="251"/>
  <c r="I27" i="251"/>
  <c r="J27" i="251"/>
  <c r="K27" i="251"/>
  <c r="L27" i="251"/>
  <c r="D28" i="251"/>
  <c r="E28" i="251"/>
  <c r="H28" i="251"/>
  <c r="I28" i="251"/>
  <c r="J28" i="251"/>
  <c r="K28" i="251"/>
  <c r="L28" i="251" s="1"/>
  <c r="D29" i="251"/>
  <c r="E29" i="251"/>
  <c r="H29" i="251"/>
  <c r="I29" i="251"/>
  <c r="J29" i="251"/>
  <c r="K29" i="251"/>
  <c r="L29" i="251"/>
  <c r="D30" i="251"/>
  <c r="E30" i="251"/>
  <c r="H30" i="251"/>
  <c r="I30" i="251"/>
  <c r="J30" i="251"/>
  <c r="K30" i="251"/>
  <c r="L30" i="251" s="1"/>
  <c r="D31" i="251"/>
  <c r="E31" i="251"/>
  <c r="H31" i="251"/>
  <c r="I31" i="251"/>
  <c r="J31" i="251"/>
  <c r="K31" i="251"/>
  <c r="L31" i="251"/>
  <c r="D32" i="251"/>
  <c r="E32" i="251"/>
  <c r="H32" i="251"/>
  <c r="I32" i="251"/>
  <c r="J32" i="251"/>
  <c r="K32" i="251"/>
  <c r="L32" i="251" s="1"/>
  <c r="D33" i="251"/>
  <c r="E33" i="251"/>
  <c r="H33" i="251"/>
  <c r="I33" i="251"/>
  <c r="J33" i="251"/>
  <c r="K33" i="251"/>
  <c r="L33" i="251"/>
  <c r="B34" i="251"/>
  <c r="C34" i="251"/>
  <c r="D34" i="251" s="1"/>
  <c r="F34" i="251"/>
  <c r="G34" i="251"/>
  <c r="H34" i="251" s="1"/>
  <c r="I34" i="251"/>
  <c r="J34" i="251"/>
  <c r="K34" i="251"/>
  <c r="L34" i="251" s="1"/>
  <c r="D35" i="251"/>
  <c r="E35" i="251"/>
  <c r="H35" i="251"/>
  <c r="I35" i="251"/>
  <c r="J35" i="251"/>
  <c r="K35" i="251"/>
  <c r="L35" i="251"/>
  <c r="D36" i="251"/>
  <c r="E36" i="251"/>
  <c r="H36" i="251"/>
  <c r="I36" i="251"/>
  <c r="J36" i="251"/>
  <c r="K36" i="251"/>
  <c r="L36" i="251" s="1"/>
  <c r="B37" i="251"/>
  <c r="E37" i="251" s="1"/>
  <c r="C37" i="251"/>
  <c r="D37" i="251"/>
  <c r="F37" i="251"/>
  <c r="I37" i="251" s="1"/>
  <c r="G37" i="251"/>
  <c r="H37" i="251"/>
  <c r="J37" i="251"/>
  <c r="K37" i="251"/>
  <c r="L37" i="251"/>
  <c r="D38" i="251"/>
  <c r="E38" i="251"/>
  <c r="H38" i="251"/>
  <c r="I38" i="251"/>
  <c r="J38" i="251"/>
  <c r="K38" i="251"/>
  <c r="L38" i="251" s="1"/>
  <c r="D39" i="251"/>
  <c r="E39" i="251"/>
  <c r="H39" i="251"/>
  <c r="I39" i="251"/>
  <c r="J39" i="251"/>
  <c r="K39" i="251"/>
  <c r="L39" i="251"/>
  <c r="D40" i="251"/>
  <c r="E40" i="251"/>
  <c r="H40" i="251"/>
  <c r="I40" i="251"/>
  <c r="J40" i="251"/>
  <c r="K40" i="251"/>
  <c r="L40" i="251" s="1"/>
  <c r="D41" i="251"/>
  <c r="E41" i="251"/>
  <c r="H41" i="251"/>
  <c r="I41" i="251"/>
  <c r="J41" i="251"/>
  <c r="K41" i="251"/>
  <c r="L41" i="251"/>
  <c r="D42" i="251"/>
  <c r="E42" i="251"/>
  <c r="H42" i="251"/>
  <c r="I42" i="251"/>
  <c r="J42" i="251"/>
  <c r="K42" i="251"/>
  <c r="L42" i="251" s="1"/>
  <c r="D43" i="251"/>
  <c r="E43" i="251"/>
  <c r="H43" i="251"/>
  <c r="I43" i="251"/>
  <c r="J43" i="251"/>
  <c r="K43" i="251"/>
  <c r="L43" i="251"/>
  <c r="D44" i="251"/>
  <c r="E44" i="251"/>
  <c r="H44" i="251"/>
  <c r="I44" i="251"/>
  <c r="J44" i="251"/>
  <c r="K44" i="251"/>
  <c r="L44" i="251" s="1"/>
  <c r="D45" i="251"/>
  <c r="E45" i="251"/>
  <c r="H45" i="251"/>
  <c r="I45" i="251"/>
  <c r="J45" i="251"/>
  <c r="K45" i="251"/>
  <c r="L45" i="251"/>
  <c r="D46" i="251"/>
  <c r="E46" i="251"/>
  <c r="H46" i="251"/>
  <c r="I46" i="251"/>
  <c r="J46" i="251"/>
  <c r="K46" i="251"/>
  <c r="L46" i="251" s="1"/>
  <c r="D47" i="251"/>
  <c r="E47" i="251"/>
  <c r="H47" i="251"/>
  <c r="I47" i="251"/>
  <c r="J47" i="251"/>
  <c r="K47" i="251"/>
  <c r="L47" i="251"/>
  <c r="D48" i="251"/>
  <c r="E48" i="251"/>
  <c r="H48" i="251"/>
  <c r="I48" i="251"/>
  <c r="J48" i="251"/>
  <c r="K48" i="251"/>
  <c r="L48" i="251" s="1"/>
  <c r="D49" i="251"/>
  <c r="E49" i="251"/>
  <c r="H49" i="251"/>
  <c r="I49" i="251"/>
  <c r="J49" i="251"/>
  <c r="K49" i="251"/>
  <c r="L49" i="251"/>
  <c r="D50" i="251"/>
  <c r="E50" i="251"/>
  <c r="H50" i="251"/>
  <c r="I50" i="251"/>
  <c r="J50" i="251"/>
  <c r="K50" i="251"/>
  <c r="L50" i="251" s="1"/>
  <c r="D51" i="251"/>
  <c r="E51" i="251"/>
  <c r="H51" i="251"/>
  <c r="I51" i="251"/>
  <c r="J51" i="251"/>
  <c r="K51" i="251"/>
  <c r="L51" i="251"/>
  <c r="D52" i="251"/>
  <c r="E52" i="251"/>
  <c r="H52" i="251"/>
  <c r="I52" i="251"/>
  <c r="J52" i="251"/>
  <c r="K52" i="251"/>
  <c r="L52" i="251" s="1"/>
  <c r="D53" i="251"/>
  <c r="E53" i="251"/>
  <c r="H53" i="251"/>
  <c r="I53" i="251"/>
  <c r="J53" i="251"/>
  <c r="K53" i="251"/>
  <c r="L53" i="251"/>
  <c r="D54" i="251"/>
  <c r="E54" i="251"/>
  <c r="H54" i="251"/>
  <c r="I54" i="251"/>
  <c r="J54" i="251"/>
  <c r="K54" i="251"/>
  <c r="L54" i="251" s="1"/>
  <c r="D55" i="251"/>
  <c r="E55" i="251"/>
  <c r="H55" i="251"/>
  <c r="I55" i="251"/>
  <c r="J55" i="251"/>
  <c r="K55" i="251"/>
  <c r="L55" i="251"/>
  <c r="D56" i="251"/>
  <c r="E56" i="251"/>
  <c r="H56" i="251"/>
  <c r="I56" i="251"/>
  <c r="J56" i="251"/>
  <c r="K56" i="251"/>
  <c r="L56" i="251" s="1"/>
  <c r="D57" i="251"/>
  <c r="E57" i="251"/>
  <c r="H57" i="251"/>
  <c r="I57" i="251"/>
  <c r="J57" i="251"/>
  <c r="K57" i="251"/>
  <c r="L57" i="251"/>
  <c r="F4" i="250"/>
  <c r="G4" i="250"/>
  <c r="J4" i="250"/>
  <c r="K4" i="250"/>
  <c r="B9" i="250"/>
  <c r="C9" i="250"/>
  <c r="D9" i="250"/>
  <c r="F9" i="250"/>
  <c r="G9" i="250"/>
  <c r="H9" i="250" s="1"/>
  <c r="K9" i="250"/>
  <c r="B10" i="250"/>
  <c r="C10" i="250"/>
  <c r="F10" i="250"/>
  <c r="G10" i="250"/>
  <c r="J10" i="250"/>
  <c r="B11" i="250"/>
  <c r="C11" i="250"/>
  <c r="D11" i="250" s="1"/>
  <c r="F11" i="250"/>
  <c r="G11" i="250"/>
  <c r="H11" i="250"/>
  <c r="K11" i="250"/>
  <c r="B12" i="250"/>
  <c r="C12" i="250"/>
  <c r="F12" i="250"/>
  <c r="G12" i="250"/>
  <c r="I12" i="250"/>
  <c r="K12" i="250"/>
  <c r="B13" i="250"/>
  <c r="C13" i="250"/>
  <c r="F13" i="250"/>
  <c r="I13" i="250" s="1"/>
  <c r="G13" i="250"/>
  <c r="H13" i="250"/>
  <c r="B14" i="250"/>
  <c r="J14" i="250" s="1"/>
  <c r="C14" i="250"/>
  <c r="E14" i="250"/>
  <c r="F14" i="250"/>
  <c r="G14" i="250"/>
  <c r="H14" i="250" s="1"/>
  <c r="B15" i="250"/>
  <c r="C15" i="250"/>
  <c r="D15" i="250"/>
  <c r="F15" i="250"/>
  <c r="G15" i="250"/>
  <c r="B16" i="250"/>
  <c r="C16" i="250"/>
  <c r="F16" i="250"/>
  <c r="G16" i="250"/>
  <c r="J16" i="250"/>
  <c r="B17" i="250"/>
  <c r="E17" i="250" s="1"/>
  <c r="C17" i="250"/>
  <c r="D17" i="250"/>
  <c r="F17" i="250"/>
  <c r="G17" i="250"/>
  <c r="B19" i="250"/>
  <c r="C19" i="250"/>
  <c r="F19" i="250"/>
  <c r="G19" i="250"/>
  <c r="H19" i="250"/>
  <c r="B20" i="250"/>
  <c r="J20" i="250" s="1"/>
  <c r="C20" i="250"/>
  <c r="E20" i="250"/>
  <c r="F20" i="250"/>
  <c r="G20" i="250"/>
  <c r="H20" i="250" s="1"/>
  <c r="B21" i="250"/>
  <c r="C21" i="250"/>
  <c r="D21" i="250"/>
  <c r="F21" i="250"/>
  <c r="G21" i="250"/>
  <c r="B22" i="250"/>
  <c r="C22" i="250"/>
  <c r="F22" i="250"/>
  <c r="G22" i="250"/>
  <c r="J22" i="250"/>
  <c r="B23" i="250"/>
  <c r="E23" i="250" s="1"/>
  <c r="C23" i="250"/>
  <c r="D23" i="250"/>
  <c r="F23" i="250"/>
  <c r="G23" i="250"/>
  <c r="B24" i="250"/>
  <c r="C24" i="250"/>
  <c r="F24" i="250"/>
  <c r="G24" i="250"/>
  <c r="J24" i="250"/>
  <c r="B25" i="250"/>
  <c r="C25" i="250"/>
  <c r="D25" i="250" s="1"/>
  <c r="F25" i="250"/>
  <c r="G25" i="250"/>
  <c r="H25" i="250"/>
  <c r="K25" i="250"/>
  <c r="B26" i="250"/>
  <c r="C26" i="250"/>
  <c r="F26" i="250"/>
  <c r="G26" i="250"/>
  <c r="I26" i="250"/>
  <c r="K26" i="250"/>
  <c r="B27" i="250"/>
  <c r="C27" i="250"/>
  <c r="F27" i="250"/>
  <c r="I27" i="250" s="1"/>
  <c r="G27" i="250"/>
  <c r="H27" i="250"/>
  <c r="B28" i="250"/>
  <c r="J28" i="250" s="1"/>
  <c r="C28" i="250"/>
  <c r="E28" i="250"/>
  <c r="F28" i="250"/>
  <c r="G28" i="250"/>
  <c r="H28" i="250" s="1"/>
  <c r="B29" i="250"/>
  <c r="E29" i="250" s="1"/>
  <c r="C29" i="250"/>
  <c r="D29" i="250"/>
  <c r="F29" i="250"/>
  <c r="G29" i="250"/>
  <c r="J29" i="250"/>
  <c r="B30" i="250"/>
  <c r="C30" i="250"/>
  <c r="F30" i="250"/>
  <c r="G30" i="250"/>
  <c r="J30" i="250"/>
  <c r="B31" i="250"/>
  <c r="E31" i="250" s="1"/>
  <c r="C31" i="250"/>
  <c r="D31" i="250"/>
  <c r="F31" i="250"/>
  <c r="G31" i="250"/>
  <c r="H31" i="250" s="1"/>
  <c r="K31" i="250"/>
  <c r="B32" i="250"/>
  <c r="C32" i="250"/>
  <c r="F32" i="250"/>
  <c r="G32" i="250"/>
  <c r="J32" i="250"/>
  <c r="B33" i="250"/>
  <c r="C33" i="250"/>
  <c r="D33" i="250" s="1"/>
  <c r="F33" i="250"/>
  <c r="G33" i="250"/>
  <c r="H33" i="250"/>
  <c r="K33" i="250"/>
  <c r="B35" i="250"/>
  <c r="J35" i="250" s="1"/>
  <c r="C35" i="250"/>
  <c r="E35" i="250"/>
  <c r="F35" i="250"/>
  <c r="G35" i="250"/>
  <c r="B36" i="250"/>
  <c r="C36" i="250"/>
  <c r="D36" i="250"/>
  <c r="F36" i="250"/>
  <c r="G36" i="250"/>
  <c r="B38" i="250"/>
  <c r="C38" i="250"/>
  <c r="D38" i="250" s="1"/>
  <c r="F38" i="250"/>
  <c r="G38" i="250"/>
  <c r="H38" i="250"/>
  <c r="K38" i="250"/>
  <c r="B39" i="250"/>
  <c r="C39" i="250"/>
  <c r="E39" i="250"/>
  <c r="F39" i="250"/>
  <c r="G39" i="250"/>
  <c r="J39" i="250"/>
  <c r="B40" i="250"/>
  <c r="E40" i="250" s="1"/>
  <c r="C40" i="250"/>
  <c r="D40" i="250"/>
  <c r="F40" i="250"/>
  <c r="G40" i="250"/>
  <c r="J40" i="250"/>
  <c r="B41" i="250"/>
  <c r="C41" i="250"/>
  <c r="F41" i="250"/>
  <c r="J41" i="250" s="1"/>
  <c r="G41" i="250"/>
  <c r="I41" i="250"/>
  <c r="K41" i="250"/>
  <c r="B42" i="250"/>
  <c r="C42" i="250"/>
  <c r="D42" i="250" s="1"/>
  <c r="F42" i="250"/>
  <c r="G42" i="250"/>
  <c r="H42" i="250"/>
  <c r="K42" i="250"/>
  <c r="B43" i="250"/>
  <c r="J43" i="250" s="1"/>
  <c r="C43" i="250"/>
  <c r="E43" i="250"/>
  <c r="F43" i="250"/>
  <c r="G43" i="250"/>
  <c r="B44" i="250"/>
  <c r="C44" i="250"/>
  <c r="D44" i="250"/>
  <c r="F44" i="250"/>
  <c r="G44" i="250"/>
  <c r="B45" i="250"/>
  <c r="C45" i="250"/>
  <c r="F45" i="250"/>
  <c r="J45" i="250" s="1"/>
  <c r="G45" i="250"/>
  <c r="I45" i="250"/>
  <c r="K45" i="250"/>
  <c r="L45" i="250" s="1"/>
  <c r="B46" i="250"/>
  <c r="C46" i="250"/>
  <c r="D46" i="250" s="1"/>
  <c r="F46" i="250"/>
  <c r="G46" i="250"/>
  <c r="H46" i="250"/>
  <c r="K46" i="250"/>
  <c r="B47" i="250"/>
  <c r="C47" i="250"/>
  <c r="E47" i="250"/>
  <c r="F47" i="250"/>
  <c r="G47" i="250"/>
  <c r="J47" i="250"/>
  <c r="B48" i="250"/>
  <c r="E48" i="250" s="1"/>
  <c r="C48" i="250"/>
  <c r="D48" i="250"/>
  <c r="F48" i="250"/>
  <c r="G48" i="250"/>
  <c r="J48" i="250"/>
  <c r="B49" i="250"/>
  <c r="C49" i="250"/>
  <c r="F49" i="250"/>
  <c r="J49" i="250" s="1"/>
  <c r="G49" i="250"/>
  <c r="I49" i="250"/>
  <c r="K49" i="250"/>
  <c r="B50" i="250"/>
  <c r="C50" i="250"/>
  <c r="D50" i="250" s="1"/>
  <c r="F50" i="250"/>
  <c r="G50" i="250"/>
  <c r="H50" i="250"/>
  <c r="K50" i="250"/>
  <c r="B51" i="250"/>
  <c r="J51" i="250" s="1"/>
  <c r="C51" i="250"/>
  <c r="E51" i="250"/>
  <c r="F51" i="250"/>
  <c r="G51" i="250"/>
  <c r="B52" i="250"/>
  <c r="C52" i="250"/>
  <c r="D52" i="250"/>
  <c r="F52" i="250"/>
  <c r="G52" i="250"/>
  <c r="B53" i="250"/>
  <c r="C53" i="250"/>
  <c r="F53" i="250"/>
  <c r="G53" i="250"/>
  <c r="I53" i="250"/>
  <c r="J53" i="250"/>
  <c r="B54" i="250"/>
  <c r="E54" i="250" s="1"/>
  <c r="C54" i="250"/>
  <c r="D54" i="250"/>
  <c r="F54" i="250"/>
  <c r="G54" i="250"/>
  <c r="J54" i="250"/>
  <c r="B55" i="250"/>
  <c r="C55" i="250"/>
  <c r="F55" i="250"/>
  <c r="J55" i="250" s="1"/>
  <c r="G55" i="250"/>
  <c r="I55" i="250"/>
  <c r="K55" i="250"/>
  <c r="B56" i="250"/>
  <c r="C56" i="250"/>
  <c r="D56" i="250" s="1"/>
  <c r="F56" i="250"/>
  <c r="G56" i="250"/>
  <c r="H56" i="250"/>
  <c r="K56" i="250"/>
  <c r="B57" i="250"/>
  <c r="J57" i="250" s="1"/>
  <c r="C57" i="250"/>
  <c r="E57" i="250"/>
  <c r="F57" i="250"/>
  <c r="G57" i="250"/>
  <c r="F4" i="249"/>
  <c r="G4" i="249"/>
  <c r="J4" i="249"/>
  <c r="K4" i="249"/>
  <c r="B9" i="249"/>
  <c r="C9" i="249"/>
  <c r="D9" i="249"/>
  <c r="F9" i="249"/>
  <c r="G9" i="249"/>
  <c r="H9" i="249" s="1"/>
  <c r="B10" i="249"/>
  <c r="C10" i="249"/>
  <c r="F10" i="249"/>
  <c r="G10" i="249"/>
  <c r="J10" i="249"/>
  <c r="B11" i="249"/>
  <c r="C11" i="249"/>
  <c r="D11" i="249" s="1"/>
  <c r="F11" i="249"/>
  <c r="G11" i="249"/>
  <c r="H11" i="249"/>
  <c r="K11" i="249"/>
  <c r="B12" i="249"/>
  <c r="C12" i="249"/>
  <c r="F12" i="249"/>
  <c r="G12" i="249"/>
  <c r="I12" i="249"/>
  <c r="K12" i="249"/>
  <c r="B13" i="249"/>
  <c r="C13" i="249"/>
  <c r="F13" i="249"/>
  <c r="I13" i="249" s="1"/>
  <c r="G13" i="249"/>
  <c r="H13" i="249"/>
  <c r="B14" i="249"/>
  <c r="J14" i="249" s="1"/>
  <c r="C14" i="249"/>
  <c r="E14" i="249"/>
  <c r="F14" i="249"/>
  <c r="G14" i="249"/>
  <c r="H14" i="249" s="1"/>
  <c r="B15" i="249"/>
  <c r="E15" i="249" s="1"/>
  <c r="C15" i="249"/>
  <c r="D15" i="249"/>
  <c r="F15" i="249"/>
  <c r="G15" i="249"/>
  <c r="J15" i="249"/>
  <c r="B16" i="249"/>
  <c r="C16" i="249"/>
  <c r="F16" i="249"/>
  <c r="G16" i="249"/>
  <c r="J16" i="249"/>
  <c r="B17" i="249"/>
  <c r="E17" i="249" s="1"/>
  <c r="C17" i="249"/>
  <c r="D17" i="249"/>
  <c r="F17" i="249"/>
  <c r="G17" i="249"/>
  <c r="H17" i="249" s="1"/>
  <c r="K17" i="249"/>
  <c r="B19" i="249"/>
  <c r="C19" i="249"/>
  <c r="F19" i="249"/>
  <c r="G19" i="249"/>
  <c r="H19" i="249"/>
  <c r="B20" i="249"/>
  <c r="J20" i="249" s="1"/>
  <c r="C20" i="249"/>
  <c r="E20" i="249"/>
  <c r="F20" i="249"/>
  <c r="G20" i="249"/>
  <c r="H20" i="249" s="1"/>
  <c r="B21" i="249"/>
  <c r="E21" i="249" s="1"/>
  <c r="C21" i="249"/>
  <c r="D21" i="249"/>
  <c r="F21" i="249"/>
  <c r="G21" i="249"/>
  <c r="J21" i="249"/>
  <c r="B22" i="249"/>
  <c r="C22" i="249"/>
  <c r="F22" i="249"/>
  <c r="G22" i="249"/>
  <c r="J22" i="249"/>
  <c r="B23" i="249"/>
  <c r="E23" i="249" s="1"/>
  <c r="C23" i="249"/>
  <c r="D23" i="249"/>
  <c r="F23" i="249"/>
  <c r="G23" i="249"/>
  <c r="H23" i="249" s="1"/>
  <c r="K23" i="249"/>
  <c r="B24" i="249"/>
  <c r="C24" i="249"/>
  <c r="F24" i="249"/>
  <c r="G24" i="249"/>
  <c r="J24" i="249"/>
  <c r="B25" i="249"/>
  <c r="C25" i="249"/>
  <c r="D25" i="249" s="1"/>
  <c r="F25" i="249"/>
  <c r="G25" i="249"/>
  <c r="H25" i="249"/>
  <c r="K25" i="249"/>
  <c r="B26" i="249"/>
  <c r="C26" i="249"/>
  <c r="F26" i="249"/>
  <c r="G26" i="249"/>
  <c r="I26" i="249"/>
  <c r="K26" i="249"/>
  <c r="B27" i="249"/>
  <c r="C27" i="249"/>
  <c r="F27" i="249"/>
  <c r="I27" i="249" s="1"/>
  <c r="G27" i="249"/>
  <c r="H27" i="249"/>
  <c r="B28" i="249"/>
  <c r="J28" i="249" s="1"/>
  <c r="C28" i="249"/>
  <c r="E28" i="249"/>
  <c r="F28" i="249"/>
  <c r="G28" i="249"/>
  <c r="H28" i="249" s="1"/>
  <c r="B29" i="249"/>
  <c r="E29" i="249" s="1"/>
  <c r="C29" i="249"/>
  <c r="D29" i="249"/>
  <c r="F29" i="249"/>
  <c r="G29" i="249"/>
  <c r="B30" i="249"/>
  <c r="C30" i="249"/>
  <c r="F30" i="249"/>
  <c r="G30" i="249"/>
  <c r="J30" i="249"/>
  <c r="B31" i="249"/>
  <c r="E31" i="249" s="1"/>
  <c r="C31" i="249"/>
  <c r="D31" i="249"/>
  <c r="F31" i="249"/>
  <c r="G31" i="249"/>
  <c r="H31" i="249" s="1"/>
  <c r="B32" i="249"/>
  <c r="C32" i="249"/>
  <c r="F32" i="249"/>
  <c r="G32" i="249"/>
  <c r="J32" i="249"/>
  <c r="B33" i="249"/>
  <c r="C33" i="249"/>
  <c r="D33" i="249" s="1"/>
  <c r="F33" i="249"/>
  <c r="G33" i="249"/>
  <c r="H33" i="249"/>
  <c r="K33" i="249"/>
  <c r="B35" i="249"/>
  <c r="C35" i="249"/>
  <c r="E35" i="249"/>
  <c r="F35" i="249"/>
  <c r="G35" i="249"/>
  <c r="J35" i="249"/>
  <c r="B36" i="249"/>
  <c r="E36" i="249" s="1"/>
  <c r="C36" i="249"/>
  <c r="D36" i="249"/>
  <c r="F36" i="249"/>
  <c r="G36" i="249"/>
  <c r="J36" i="249"/>
  <c r="B38" i="249"/>
  <c r="C38" i="249"/>
  <c r="D38" i="249" s="1"/>
  <c r="F38" i="249"/>
  <c r="G38" i="249"/>
  <c r="H38" i="249"/>
  <c r="K38" i="249"/>
  <c r="B39" i="249"/>
  <c r="J39" i="249" s="1"/>
  <c r="C39" i="249"/>
  <c r="E39" i="249"/>
  <c r="F39" i="249"/>
  <c r="G39" i="249"/>
  <c r="B40" i="249"/>
  <c r="E40" i="249" s="1"/>
  <c r="C40" i="249"/>
  <c r="D40" i="249"/>
  <c r="F40" i="249"/>
  <c r="G40" i="249"/>
  <c r="B41" i="249"/>
  <c r="C41" i="249"/>
  <c r="F41" i="249"/>
  <c r="J41" i="249" s="1"/>
  <c r="G41" i="249"/>
  <c r="I41" i="249"/>
  <c r="K41" i="249"/>
  <c r="L41" i="249" s="1"/>
  <c r="B42" i="249"/>
  <c r="C42" i="249"/>
  <c r="D42" i="249" s="1"/>
  <c r="F42" i="249"/>
  <c r="G42" i="249"/>
  <c r="H42" i="249"/>
  <c r="K42" i="249"/>
  <c r="B43" i="249"/>
  <c r="C43" i="249"/>
  <c r="E43" i="249"/>
  <c r="F43" i="249"/>
  <c r="G43" i="249"/>
  <c r="J43" i="249"/>
  <c r="B44" i="249"/>
  <c r="E44" i="249" s="1"/>
  <c r="C44" i="249"/>
  <c r="D44" i="249"/>
  <c r="F44" i="249"/>
  <c r="G44" i="249"/>
  <c r="J44" i="249"/>
  <c r="B45" i="249"/>
  <c r="C45" i="249"/>
  <c r="F45" i="249"/>
  <c r="J45" i="249" s="1"/>
  <c r="G45" i="249"/>
  <c r="I45" i="249"/>
  <c r="K45" i="249"/>
  <c r="B46" i="249"/>
  <c r="C46" i="249"/>
  <c r="D46" i="249" s="1"/>
  <c r="F46" i="249"/>
  <c r="G46" i="249"/>
  <c r="H46" i="249"/>
  <c r="K46" i="249"/>
  <c r="B47" i="249"/>
  <c r="J47" i="249" s="1"/>
  <c r="C47" i="249"/>
  <c r="E47" i="249"/>
  <c r="F47" i="249"/>
  <c r="G47" i="249"/>
  <c r="B48" i="249"/>
  <c r="E48" i="249" s="1"/>
  <c r="C48" i="249"/>
  <c r="D48" i="249"/>
  <c r="F48" i="249"/>
  <c r="G48" i="249"/>
  <c r="B49" i="249"/>
  <c r="C49" i="249"/>
  <c r="F49" i="249"/>
  <c r="J49" i="249" s="1"/>
  <c r="G49" i="249"/>
  <c r="I49" i="249"/>
  <c r="K49" i="249"/>
  <c r="L49" i="249" s="1"/>
  <c r="B50" i="249"/>
  <c r="C50" i="249"/>
  <c r="D50" i="249" s="1"/>
  <c r="F50" i="249"/>
  <c r="G50" i="249"/>
  <c r="H50" i="249"/>
  <c r="K50" i="249"/>
  <c r="B51" i="249"/>
  <c r="C51" i="249"/>
  <c r="E51" i="249"/>
  <c r="F51" i="249"/>
  <c r="G51" i="249"/>
  <c r="J51" i="249"/>
  <c r="B52" i="249"/>
  <c r="E52" i="249" s="1"/>
  <c r="C52" i="249"/>
  <c r="D52" i="249"/>
  <c r="F52" i="249"/>
  <c r="G52" i="249"/>
  <c r="J52" i="249"/>
  <c r="B53" i="249"/>
  <c r="C53" i="249"/>
  <c r="F53" i="249"/>
  <c r="J53" i="249" s="1"/>
  <c r="G53" i="249"/>
  <c r="I53" i="249"/>
  <c r="K53" i="249"/>
  <c r="B54" i="249"/>
  <c r="C54" i="249"/>
  <c r="D54" i="249" s="1"/>
  <c r="F54" i="249"/>
  <c r="G54" i="249"/>
  <c r="H54" i="249"/>
  <c r="K54" i="249"/>
  <c r="B55" i="249"/>
  <c r="J55" i="249" s="1"/>
  <c r="C55" i="249"/>
  <c r="E55" i="249"/>
  <c r="F55" i="249"/>
  <c r="G55" i="249"/>
  <c r="B56" i="249"/>
  <c r="E56" i="249" s="1"/>
  <c r="C56" i="249"/>
  <c r="D56" i="249"/>
  <c r="F56" i="249"/>
  <c r="G56" i="249"/>
  <c r="B57" i="249"/>
  <c r="C57" i="249"/>
  <c r="F57" i="249"/>
  <c r="J57" i="249" s="1"/>
  <c r="G57" i="249"/>
  <c r="I57" i="249"/>
  <c r="K57" i="249"/>
  <c r="L57" i="249" s="1"/>
  <c r="F4" i="248"/>
  <c r="G4" i="248"/>
  <c r="J4" i="248"/>
  <c r="K4" i="248"/>
  <c r="B7" i="248"/>
  <c r="F7" i="248"/>
  <c r="J7" i="248"/>
  <c r="B8" i="248"/>
  <c r="C8" i="248"/>
  <c r="E8" i="248"/>
  <c r="F8" i="248"/>
  <c r="G8" i="248"/>
  <c r="J8" i="248"/>
  <c r="D9" i="248"/>
  <c r="E9" i="248"/>
  <c r="H9" i="248"/>
  <c r="I9" i="248"/>
  <c r="J9" i="248"/>
  <c r="K9" i="248"/>
  <c r="L9" i="248"/>
  <c r="D10" i="248"/>
  <c r="E10" i="248"/>
  <c r="H10" i="248"/>
  <c r="I10" i="248"/>
  <c r="J10" i="248"/>
  <c r="K10" i="248"/>
  <c r="L10" i="248" s="1"/>
  <c r="D11" i="248"/>
  <c r="E11" i="248"/>
  <c r="H11" i="248"/>
  <c r="I11" i="248"/>
  <c r="J11" i="248"/>
  <c r="K11" i="248"/>
  <c r="L11" i="248"/>
  <c r="D12" i="248"/>
  <c r="E12" i="248"/>
  <c r="H12" i="248"/>
  <c r="I12" i="248"/>
  <c r="J12" i="248"/>
  <c r="K12" i="248"/>
  <c r="L12" i="248" s="1"/>
  <c r="D13" i="248"/>
  <c r="E13" i="248"/>
  <c r="H13" i="248"/>
  <c r="I13" i="248"/>
  <c r="J13" i="248"/>
  <c r="K13" i="248"/>
  <c r="L13" i="248"/>
  <c r="D14" i="248"/>
  <c r="E14" i="248"/>
  <c r="H14" i="248"/>
  <c r="I14" i="248"/>
  <c r="J14" i="248"/>
  <c r="K14" i="248"/>
  <c r="L14" i="248" s="1"/>
  <c r="D15" i="248"/>
  <c r="E15" i="248"/>
  <c r="H15" i="248"/>
  <c r="I15" i="248"/>
  <c r="J15" i="248"/>
  <c r="K15" i="248"/>
  <c r="L15" i="248"/>
  <c r="D16" i="248"/>
  <c r="E16" i="248"/>
  <c r="H16" i="248"/>
  <c r="I16" i="248"/>
  <c r="J16" i="248"/>
  <c r="K16" i="248"/>
  <c r="L16" i="248" s="1"/>
  <c r="D17" i="248"/>
  <c r="E17" i="248"/>
  <c r="H17" i="248"/>
  <c r="I17" i="248"/>
  <c r="J17" i="248"/>
  <c r="K17" i="248"/>
  <c r="L17" i="248"/>
  <c r="B18" i="248"/>
  <c r="C18" i="248"/>
  <c r="D18" i="248" s="1"/>
  <c r="F18" i="248"/>
  <c r="G18" i="248"/>
  <c r="H18" i="248" s="1"/>
  <c r="I18" i="248"/>
  <c r="J18" i="248"/>
  <c r="K18" i="248"/>
  <c r="L18" i="248" s="1"/>
  <c r="D19" i="248"/>
  <c r="E19" i="248"/>
  <c r="H19" i="248"/>
  <c r="I19" i="248"/>
  <c r="J19" i="248"/>
  <c r="K19" i="248"/>
  <c r="L19" i="248"/>
  <c r="D20" i="248"/>
  <c r="E20" i="248"/>
  <c r="H20" i="248"/>
  <c r="I20" i="248"/>
  <c r="J20" i="248"/>
  <c r="K20" i="248"/>
  <c r="L20" i="248" s="1"/>
  <c r="D21" i="248"/>
  <c r="E21" i="248"/>
  <c r="H21" i="248"/>
  <c r="I21" i="248"/>
  <c r="J21" i="248"/>
  <c r="K21" i="248"/>
  <c r="L21" i="248"/>
  <c r="D22" i="248"/>
  <c r="E22" i="248"/>
  <c r="H22" i="248"/>
  <c r="I22" i="248"/>
  <c r="J22" i="248"/>
  <c r="K22" i="248"/>
  <c r="L22" i="248" s="1"/>
  <c r="D23" i="248"/>
  <c r="E23" i="248"/>
  <c r="H23" i="248"/>
  <c r="I23" i="248"/>
  <c r="J23" i="248"/>
  <c r="K23" i="248"/>
  <c r="L23" i="248"/>
  <c r="D24" i="248"/>
  <c r="E24" i="248"/>
  <c r="H24" i="248"/>
  <c r="I24" i="248"/>
  <c r="J24" i="248"/>
  <c r="K24" i="248"/>
  <c r="L24" i="248" s="1"/>
  <c r="D25" i="248"/>
  <c r="E25" i="248"/>
  <c r="H25" i="248"/>
  <c r="I25" i="248"/>
  <c r="J25" i="248"/>
  <c r="K25" i="248"/>
  <c r="L25" i="248"/>
  <c r="D26" i="248"/>
  <c r="E26" i="248"/>
  <c r="H26" i="248"/>
  <c r="I26" i="248"/>
  <c r="J26" i="248"/>
  <c r="K26" i="248"/>
  <c r="L26" i="248" s="1"/>
  <c r="D27" i="248"/>
  <c r="E27" i="248"/>
  <c r="H27" i="248"/>
  <c r="I27" i="248"/>
  <c r="J27" i="248"/>
  <c r="K27" i="248"/>
  <c r="L27" i="248"/>
  <c r="D28" i="248"/>
  <c r="E28" i="248"/>
  <c r="H28" i="248"/>
  <c r="I28" i="248"/>
  <c r="J28" i="248"/>
  <c r="K28" i="248"/>
  <c r="L28" i="248" s="1"/>
  <c r="D29" i="248"/>
  <c r="E29" i="248"/>
  <c r="H29" i="248"/>
  <c r="I29" i="248"/>
  <c r="J29" i="248"/>
  <c r="K29" i="248"/>
  <c r="L29" i="248"/>
  <c r="D30" i="248"/>
  <c r="E30" i="248"/>
  <c r="H30" i="248"/>
  <c r="I30" i="248"/>
  <c r="J30" i="248"/>
  <c r="K30" i="248"/>
  <c r="L30" i="248" s="1"/>
  <c r="D31" i="248"/>
  <c r="E31" i="248"/>
  <c r="H31" i="248"/>
  <c r="I31" i="248"/>
  <c r="J31" i="248"/>
  <c r="K31" i="248"/>
  <c r="L31" i="248"/>
  <c r="D32" i="248"/>
  <c r="E32" i="248"/>
  <c r="H32" i="248"/>
  <c r="I32" i="248"/>
  <c r="J32" i="248"/>
  <c r="K32" i="248"/>
  <c r="L32" i="248" s="1"/>
  <c r="D33" i="248"/>
  <c r="E33" i="248"/>
  <c r="H33" i="248"/>
  <c r="I33" i="248"/>
  <c r="J33" i="248"/>
  <c r="K33" i="248"/>
  <c r="L33" i="248"/>
  <c r="B34" i="248"/>
  <c r="C34" i="248"/>
  <c r="D34" i="248" s="1"/>
  <c r="F34" i="248"/>
  <c r="G34" i="248"/>
  <c r="H34" i="248" s="1"/>
  <c r="I34" i="248"/>
  <c r="J34" i="248"/>
  <c r="K34" i="248"/>
  <c r="L34" i="248" s="1"/>
  <c r="D35" i="248"/>
  <c r="E35" i="248"/>
  <c r="H35" i="248"/>
  <c r="I35" i="248"/>
  <c r="J35" i="248"/>
  <c r="K35" i="248"/>
  <c r="L35" i="248"/>
  <c r="D36" i="248"/>
  <c r="E36" i="248"/>
  <c r="H36" i="248"/>
  <c r="I36" i="248"/>
  <c r="J36" i="248"/>
  <c r="K36" i="248"/>
  <c r="L36" i="248" s="1"/>
  <c r="B37" i="248"/>
  <c r="E37" i="248" s="1"/>
  <c r="C37" i="248"/>
  <c r="D37" i="248"/>
  <c r="F37" i="248"/>
  <c r="I37" i="248" s="1"/>
  <c r="G37" i="248"/>
  <c r="H37" i="248"/>
  <c r="J37" i="248"/>
  <c r="K37" i="248"/>
  <c r="L37" i="248"/>
  <c r="D38" i="248"/>
  <c r="E38" i="248"/>
  <c r="H38" i="248"/>
  <c r="I38" i="248"/>
  <c r="J38" i="248"/>
  <c r="K38" i="248"/>
  <c r="L38" i="248" s="1"/>
  <c r="D39" i="248"/>
  <c r="E39" i="248"/>
  <c r="H39" i="248"/>
  <c r="I39" i="248"/>
  <c r="J39" i="248"/>
  <c r="K39" i="248"/>
  <c r="L39" i="248"/>
  <c r="D40" i="248"/>
  <c r="E40" i="248"/>
  <c r="H40" i="248"/>
  <c r="I40" i="248"/>
  <c r="J40" i="248"/>
  <c r="K40" i="248"/>
  <c r="L40" i="248" s="1"/>
  <c r="D41" i="248"/>
  <c r="E41" i="248"/>
  <c r="H41" i="248"/>
  <c r="I41" i="248"/>
  <c r="J41" i="248"/>
  <c r="K41" i="248"/>
  <c r="L41" i="248"/>
  <c r="D42" i="248"/>
  <c r="E42" i="248"/>
  <c r="H42" i="248"/>
  <c r="I42" i="248"/>
  <c r="J42" i="248"/>
  <c r="K42" i="248"/>
  <c r="L42" i="248" s="1"/>
  <c r="D43" i="248"/>
  <c r="E43" i="248"/>
  <c r="H43" i="248"/>
  <c r="I43" i="248"/>
  <c r="J43" i="248"/>
  <c r="K43" i="248"/>
  <c r="L43" i="248"/>
  <c r="D44" i="248"/>
  <c r="E44" i="248"/>
  <c r="H44" i="248"/>
  <c r="I44" i="248"/>
  <c r="J44" i="248"/>
  <c r="K44" i="248"/>
  <c r="L44" i="248" s="1"/>
  <c r="D45" i="248"/>
  <c r="E45" i="248"/>
  <c r="H45" i="248"/>
  <c r="I45" i="248"/>
  <c r="J45" i="248"/>
  <c r="K45" i="248"/>
  <c r="L45" i="248"/>
  <c r="D46" i="248"/>
  <c r="E46" i="248"/>
  <c r="H46" i="248"/>
  <c r="I46" i="248"/>
  <c r="J46" i="248"/>
  <c r="K46" i="248"/>
  <c r="L46" i="248" s="1"/>
  <c r="D47" i="248"/>
  <c r="E47" i="248"/>
  <c r="H47" i="248"/>
  <c r="I47" i="248"/>
  <c r="J47" i="248"/>
  <c r="K47" i="248"/>
  <c r="L47" i="248"/>
  <c r="D48" i="248"/>
  <c r="E48" i="248"/>
  <c r="H48" i="248"/>
  <c r="I48" i="248"/>
  <c r="J48" i="248"/>
  <c r="K48" i="248"/>
  <c r="L48" i="248" s="1"/>
  <c r="D49" i="248"/>
  <c r="E49" i="248"/>
  <c r="H49" i="248"/>
  <c r="I49" i="248"/>
  <c r="J49" i="248"/>
  <c r="K49" i="248"/>
  <c r="L49" i="248"/>
  <c r="D50" i="248"/>
  <c r="E50" i="248"/>
  <c r="H50" i="248"/>
  <c r="I50" i="248"/>
  <c r="J50" i="248"/>
  <c r="K50" i="248"/>
  <c r="L50" i="248" s="1"/>
  <c r="D51" i="248"/>
  <c r="E51" i="248"/>
  <c r="H51" i="248"/>
  <c r="I51" i="248"/>
  <c r="J51" i="248"/>
  <c r="K51" i="248"/>
  <c r="L51" i="248"/>
  <c r="D52" i="248"/>
  <c r="E52" i="248"/>
  <c r="H52" i="248"/>
  <c r="I52" i="248"/>
  <c r="J52" i="248"/>
  <c r="K52" i="248"/>
  <c r="L52" i="248" s="1"/>
  <c r="D53" i="248"/>
  <c r="E53" i="248"/>
  <c r="H53" i="248"/>
  <c r="I53" i="248"/>
  <c r="J53" i="248"/>
  <c r="K53" i="248"/>
  <c r="L53" i="248"/>
  <c r="D54" i="248"/>
  <c r="E54" i="248"/>
  <c r="H54" i="248"/>
  <c r="I54" i="248"/>
  <c r="J54" i="248"/>
  <c r="K54" i="248"/>
  <c r="L54" i="248" s="1"/>
  <c r="D55" i="248"/>
  <c r="E55" i="248"/>
  <c r="H55" i="248"/>
  <c r="I55" i="248"/>
  <c r="J55" i="248"/>
  <c r="K55" i="248"/>
  <c r="L55" i="248"/>
  <c r="D56" i="248"/>
  <c r="E56" i="248"/>
  <c r="H56" i="248"/>
  <c r="I56" i="248"/>
  <c r="J56" i="248"/>
  <c r="K56" i="248"/>
  <c r="L56" i="248" s="1"/>
  <c r="D57" i="248"/>
  <c r="E57" i="248"/>
  <c r="H57" i="248"/>
  <c r="I57" i="248"/>
  <c r="J57" i="248"/>
  <c r="K57" i="248"/>
  <c r="L57" i="248"/>
  <c r="F4" i="247"/>
  <c r="G4" i="247"/>
  <c r="J4" i="247"/>
  <c r="K4" i="247"/>
  <c r="B7" i="247"/>
  <c r="F7" i="247"/>
  <c r="J7" i="247"/>
  <c r="B8" i="247"/>
  <c r="C8" i="247"/>
  <c r="E8" i="247"/>
  <c r="F8" i="247"/>
  <c r="G8" i="247"/>
  <c r="J8" i="247"/>
  <c r="D9" i="247"/>
  <c r="E9" i="247"/>
  <c r="H9" i="247"/>
  <c r="I9" i="247"/>
  <c r="J9" i="247"/>
  <c r="K9" i="247"/>
  <c r="L9" i="247"/>
  <c r="D10" i="247"/>
  <c r="E10" i="247"/>
  <c r="H10" i="247"/>
  <c r="I10" i="247"/>
  <c r="J10" i="247"/>
  <c r="K10" i="247"/>
  <c r="L10" i="247" s="1"/>
  <c r="D11" i="247"/>
  <c r="E11" i="247"/>
  <c r="H11" i="247"/>
  <c r="I11" i="247"/>
  <c r="J11" i="247"/>
  <c r="K11" i="247"/>
  <c r="L11" i="247"/>
  <c r="D12" i="247"/>
  <c r="E12" i="247"/>
  <c r="H12" i="247"/>
  <c r="I12" i="247"/>
  <c r="J12" i="247"/>
  <c r="K12" i="247"/>
  <c r="L12" i="247" s="1"/>
  <c r="D13" i="247"/>
  <c r="E13" i="247"/>
  <c r="H13" i="247"/>
  <c r="I13" i="247"/>
  <c r="J13" i="247"/>
  <c r="K13" i="247"/>
  <c r="L13" i="247"/>
  <c r="D14" i="247"/>
  <c r="E14" i="247"/>
  <c r="H14" i="247"/>
  <c r="I14" i="247"/>
  <c r="J14" i="247"/>
  <c r="K14" i="247"/>
  <c r="L14" i="247" s="1"/>
  <c r="D15" i="247"/>
  <c r="E15" i="247"/>
  <c r="H15" i="247"/>
  <c r="I15" i="247"/>
  <c r="J15" i="247"/>
  <c r="K15" i="247"/>
  <c r="L15" i="247"/>
  <c r="D16" i="247"/>
  <c r="E16" i="247"/>
  <c r="H16" i="247"/>
  <c r="I16" i="247"/>
  <c r="J16" i="247"/>
  <c r="K16" i="247"/>
  <c r="L16" i="247" s="1"/>
  <c r="D17" i="247"/>
  <c r="E17" i="247"/>
  <c r="H17" i="247"/>
  <c r="I17" i="247"/>
  <c r="J17" i="247"/>
  <c r="K17" i="247"/>
  <c r="L17" i="247"/>
  <c r="B18" i="247"/>
  <c r="C18" i="247"/>
  <c r="D18" i="247" s="1"/>
  <c r="F18" i="247"/>
  <c r="G18" i="247"/>
  <c r="H18" i="247" s="1"/>
  <c r="I18" i="247"/>
  <c r="J18" i="247"/>
  <c r="K18" i="247"/>
  <c r="L18" i="247" s="1"/>
  <c r="D19" i="247"/>
  <c r="E19" i="247"/>
  <c r="H19" i="247"/>
  <c r="I19" i="247"/>
  <c r="J19" i="247"/>
  <c r="K19" i="247"/>
  <c r="L19" i="247"/>
  <c r="D20" i="247"/>
  <c r="E20" i="247"/>
  <c r="H20" i="247"/>
  <c r="I20" i="247"/>
  <c r="J20" i="247"/>
  <c r="K20" i="247"/>
  <c r="L20" i="247" s="1"/>
  <c r="D21" i="247"/>
  <c r="E21" i="247"/>
  <c r="H21" i="247"/>
  <c r="I21" i="247"/>
  <c r="J21" i="247"/>
  <c r="K21" i="247"/>
  <c r="L21" i="247"/>
  <c r="D22" i="247"/>
  <c r="E22" i="247"/>
  <c r="H22" i="247"/>
  <c r="I22" i="247"/>
  <c r="J22" i="247"/>
  <c r="K22" i="247"/>
  <c r="L22" i="247" s="1"/>
  <c r="D23" i="247"/>
  <c r="E23" i="247"/>
  <c r="H23" i="247"/>
  <c r="I23" i="247"/>
  <c r="J23" i="247"/>
  <c r="K23" i="247"/>
  <c r="L23" i="247"/>
  <c r="D24" i="247"/>
  <c r="E24" i="247"/>
  <c r="H24" i="247"/>
  <c r="I24" i="247"/>
  <c r="J24" i="247"/>
  <c r="K24" i="247"/>
  <c r="L24" i="247" s="1"/>
  <c r="D25" i="247"/>
  <c r="E25" i="247"/>
  <c r="H25" i="247"/>
  <c r="I25" i="247"/>
  <c r="J25" i="247"/>
  <c r="K25" i="247"/>
  <c r="L25" i="247"/>
  <c r="D26" i="247"/>
  <c r="E26" i="247"/>
  <c r="H26" i="247"/>
  <c r="I26" i="247"/>
  <c r="J26" i="247"/>
  <c r="K26" i="247"/>
  <c r="L26" i="247" s="1"/>
  <c r="D27" i="247"/>
  <c r="E27" i="247"/>
  <c r="H27" i="247"/>
  <c r="I27" i="247"/>
  <c r="J27" i="247"/>
  <c r="K27" i="247"/>
  <c r="L27" i="247"/>
  <c r="D28" i="247"/>
  <c r="E28" i="247"/>
  <c r="H28" i="247"/>
  <c r="I28" i="247"/>
  <c r="J28" i="247"/>
  <c r="K28" i="247"/>
  <c r="L28" i="247" s="1"/>
  <c r="D29" i="247"/>
  <c r="E29" i="247"/>
  <c r="H29" i="247"/>
  <c r="I29" i="247"/>
  <c r="J29" i="247"/>
  <c r="K29" i="247"/>
  <c r="L29" i="247"/>
  <c r="D30" i="247"/>
  <c r="E30" i="247"/>
  <c r="H30" i="247"/>
  <c r="I30" i="247"/>
  <c r="J30" i="247"/>
  <c r="K30" i="247"/>
  <c r="L30" i="247" s="1"/>
  <c r="D31" i="247"/>
  <c r="E31" i="247"/>
  <c r="H31" i="247"/>
  <c r="I31" i="247"/>
  <c r="J31" i="247"/>
  <c r="K31" i="247"/>
  <c r="L31" i="247"/>
  <c r="D32" i="247"/>
  <c r="E32" i="247"/>
  <c r="H32" i="247"/>
  <c r="I32" i="247"/>
  <c r="J32" i="247"/>
  <c r="K32" i="247"/>
  <c r="L32" i="247" s="1"/>
  <c r="D33" i="247"/>
  <c r="E33" i="247"/>
  <c r="H33" i="247"/>
  <c r="I33" i="247"/>
  <c r="J33" i="247"/>
  <c r="K33" i="247"/>
  <c r="L33" i="247"/>
  <c r="B34" i="247"/>
  <c r="C34" i="247"/>
  <c r="D34" i="247" s="1"/>
  <c r="F34" i="247"/>
  <c r="G34" i="247"/>
  <c r="H34" i="247" s="1"/>
  <c r="I34" i="247"/>
  <c r="J34" i="247"/>
  <c r="K34" i="247"/>
  <c r="L34" i="247" s="1"/>
  <c r="D35" i="247"/>
  <c r="E35" i="247"/>
  <c r="H35" i="247"/>
  <c r="I35" i="247"/>
  <c r="J35" i="247"/>
  <c r="K35" i="247"/>
  <c r="L35" i="247"/>
  <c r="D36" i="247"/>
  <c r="E36" i="247"/>
  <c r="H36" i="247"/>
  <c r="I36" i="247"/>
  <c r="J36" i="247"/>
  <c r="K36" i="247"/>
  <c r="L36" i="247" s="1"/>
  <c r="B37" i="247"/>
  <c r="E37" i="247" s="1"/>
  <c r="C37" i="247"/>
  <c r="D37" i="247"/>
  <c r="F37" i="247"/>
  <c r="I37" i="247" s="1"/>
  <c r="G37" i="247"/>
  <c r="H37" i="247"/>
  <c r="J37" i="247"/>
  <c r="K37" i="247"/>
  <c r="L37" i="247"/>
  <c r="D38" i="247"/>
  <c r="E38" i="247"/>
  <c r="H38" i="247"/>
  <c r="I38" i="247"/>
  <c r="J38" i="247"/>
  <c r="K38" i="247"/>
  <c r="L38" i="247" s="1"/>
  <c r="D39" i="247"/>
  <c r="E39" i="247"/>
  <c r="H39" i="247"/>
  <c r="I39" i="247"/>
  <c r="J39" i="247"/>
  <c r="K39" i="247"/>
  <c r="L39" i="247"/>
  <c r="D40" i="247"/>
  <c r="E40" i="247"/>
  <c r="H40" i="247"/>
  <c r="I40" i="247"/>
  <c r="J40" i="247"/>
  <c r="K40" i="247"/>
  <c r="L40" i="247" s="1"/>
  <c r="D41" i="247"/>
  <c r="E41" i="247"/>
  <c r="H41" i="247"/>
  <c r="I41" i="247"/>
  <c r="J41" i="247"/>
  <c r="K41" i="247"/>
  <c r="L41" i="247"/>
  <c r="D42" i="247"/>
  <c r="E42" i="247"/>
  <c r="H42" i="247"/>
  <c r="I42" i="247"/>
  <c r="J42" i="247"/>
  <c r="K42" i="247"/>
  <c r="L42" i="247" s="1"/>
  <c r="D43" i="247"/>
  <c r="E43" i="247"/>
  <c r="H43" i="247"/>
  <c r="I43" i="247"/>
  <c r="J43" i="247"/>
  <c r="K43" i="247"/>
  <c r="L43" i="247"/>
  <c r="D44" i="247"/>
  <c r="E44" i="247"/>
  <c r="H44" i="247"/>
  <c r="I44" i="247"/>
  <c r="J44" i="247"/>
  <c r="K44" i="247"/>
  <c r="L44" i="247" s="1"/>
  <c r="D45" i="247"/>
  <c r="E45" i="247"/>
  <c r="H45" i="247"/>
  <c r="I45" i="247"/>
  <c r="J45" i="247"/>
  <c r="K45" i="247"/>
  <c r="L45" i="247"/>
  <c r="D46" i="247"/>
  <c r="E46" i="247"/>
  <c r="H46" i="247"/>
  <c r="I46" i="247"/>
  <c r="J46" i="247"/>
  <c r="K46" i="247"/>
  <c r="L46" i="247" s="1"/>
  <c r="D47" i="247"/>
  <c r="E47" i="247"/>
  <c r="H47" i="247"/>
  <c r="I47" i="247"/>
  <c r="J47" i="247"/>
  <c r="K47" i="247"/>
  <c r="L47" i="247"/>
  <c r="D48" i="247"/>
  <c r="E48" i="247"/>
  <c r="H48" i="247"/>
  <c r="I48" i="247"/>
  <c r="J48" i="247"/>
  <c r="K48" i="247"/>
  <c r="L48" i="247" s="1"/>
  <c r="D49" i="247"/>
  <c r="E49" i="247"/>
  <c r="H49" i="247"/>
  <c r="I49" i="247"/>
  <c r="J49" i="247"/>
  <c r="K49" i="247"/>
  <c r="L49" i="247"/>
  <c r="D50" i="247"/>
  <c r="E50" i="247"/>
  <c r="H50" i="247"/>
  <c r="I50" i="247"/>
  <c r="J50" i="247"/>
  <c r="K50" i="247"/>
  <c r="L50" i="247" s="1"/>
  <c r="D51" i="247"/>
  <c r="E51" i="247"/>
  <c r="H51" i="247"/>
  <c r="I51" i="247"/>
  <c r="J51" i="247"/>
  <c r="K51" i="247"/>
  <c r="L51" i="247"/>
  <c r="D52" i="247"/>
  <c r="E52" i="247"/>
  <c r="H52" i="247"/>
  <c r="I52" i="247"/>
  <c r="J52" i="247"/>
  <c r="K52" i="247"/>
  <c r="L52" i="247" s="1"/>
  <c r="D53" i="247"/>
  <c r="E53" i="247"/>
  <c r="H53" i="247"/>
  <c r="I53" i="247"/>
  <c r="J53" i="247"/>
  <c r="K53" i="247"/>
  <c r="L53" i="247"/>
  <c r="D54" i="247"/>
  <c r="E54" i="247"/>
  <c r="H54" i="247"/>
  <c r="I54" i="247"/>
  <c r="J54" i="247"/>
  <c r="K54" i="247"/>
  <c r="L54" i="247" s="1"/>
  <c r="D55" i="247"/>
  <c r="E55" i="247"/>
  <c r="H55" i="247"/>
  <c r="I55" i="247"/>
  <c r="J55" i="247"/>
  <c r="K55" i="247"/>
  <c r="L55" i="247"/>
  <c r="D56" i="247"/>
  <c r="E56" i="247"/>
  <c r="H56" i="247"/>
  <c r="I56" i="247"/>
  <c r="J56" i="247"/>
  <c r="K56" i="247"/>
  <c r="L56" i="247" s="1"/>
  <c r="D57" i="247"/>
  <c r="E57" i="247"/>
  <c r="H57" i="247"/>
  <c r="I57" i="247"/>
  <c r="J57" i="247"/>
  <c r="K57" i="247"/>
  <c r="L57" i="247"/>
  <c r="F4" i="246"/>
  <c r="G4" i="246"/>
  <c r="J4" i="246"/>
  <c r="K4" i="246"/>
  <c r="B9" i="246"/>
  <c r="C9" i="246"/>
  <c r="F9" i="246"/>
  <c r="G9" i="246"/>
  <c r="H9" i="246"/>
  <c r="B10" i="246"/>
  <c r="J10" i="246" s="1"/>
  <c r="C10" i="246"/>
  <c r="E10" i="246"/>
  <c r="F10" i="246"/>
  <c r="G10" i="246"/>
  <c r="H10" i="246" s="1"/>
  <c r="B11" i="246"/>
  <c r="E11" i="246" s="1"/>
  <c r="C11" i="246"/>
  <c r="D11" i="246"/>
  <c r="F11" i="246"/>
  <c r="G11" i="246"/>
  <c r="J11" i="246"/>
  <c r="B12" i="246"/>
  <c r="C12" i="246"/>
  <c r="F12" i="246"/>
  <c r="G12" i="246"/>
  <c r="J12" i="246"/>
  <c r="B13" i="246"/>
  <c r="E13" i="246" s="1"/>
  <c r="C13" i="246"/>
  <c r="D13" i="246"/>
  <c r="F13" i="246"/>
  <c r="G13" i="246"/>
  <c r="H13" i="246" s="1"/>
  <c r="K13" i="246"/>
  <c r="B14" i="246"/>
  <c r="C14" i="246"/>
  <c r="F14" i="246"/>
  <c r="G14" i="246"/>
  <c r="J14" i="246"/>
  <c r="B15" i="246"/>
  <c r="C15" i="246"/>
  <c r="D15" i="246" s="1"/>
  <c r="F15" i="246"/>
  <c r="G15" i="246"/>
  <c r="H15" i="246"/>
  <c r="K15" i="246"/>
  <c r="B16" i="246"/>
  <c r="C16" i="246"/>
  <c r="F16" i="246"/>
  <c r="G16" i="246"/>
  <c r="I16" i="246"/>
  <c r="K16" i="246"/>
  <c r="B17" i="246"/>
  <c r="C17" i="246"/>
  <c r="F17" i="246"/>
  <c r="I17" i="246" s="1"/>
  <c r="G17" i="246"/>
  <c r="H17" i="246"/>
  <c r="B19" i="246"/>
  <c r="C19" i="246"/>
  <c r="D19" i="246"/>
  <c r="F19" i="246"/>
  <c r="G19" i="246"/>
  <c r="H19" i="246" s="1"/>
  <c r="K19" i="246"/>
  <c r="B20" i="246"/>
  <c r="C20" i="246"/>
  <c r="F20" i="246"/>
  <c r="G20" i="246"/>
  <c r="J20" i="246"/>
  <c r="B21" i="246"/>
  <c r="C21" i="246"/>
  <c r="D21" i="246" s="1"/>
  <c r="F21" i="246"/>
  <c r="G21" i="246"/>
  <c r="H21" i="246"/>
  <c r="K21" i="246"/>
  <c r="B22" i="246"/>
  <c r="C22" i="246"/>
  <c r="F22" i="246"/>
  <c r="G22" i="246"/>
  <c r="I22" i="246"/>
  <c r="K22" i="246"/>
  <c r="B23" i="246"/>
  <c r="C23" i="246"/>
  <c r="F23" i="246"/>
  <c r="I23" i="246" s="1"/>
  <c r="G23" i="246"/>
  <c r="H23" i="246"/>
  <c r="B24" i="246"/>
  <c r="J24" i="246" s="1"/>
  <c r="C24" i="246"/>
  <c r="E24" i="246"/>
  <c r="F24" i="246"/>
  <c r="G24" i="246"/>
  <c r="H24" i="246" s="1"/>
  <c r="B25" i="246"/>
  <c r="E25" i="246" s="1"/>
  <c r="C25" i="246"/>
  <c r="D25" i="246"/>
  <c r="F25" i="246"/>
  <c r="G25" i="246"/>
  <c r="B26" i="246"/>
  <c r="C26" i="246"/>
  <c r="F26" i="246"/>
  <c r="G26" i="246"/>
  <c r="J26" i="246"/>
  <c r="B27" i="246"/>
  <c r="E27" i="246" s="1"/>
  <c r="C27" i="246"/>
  <c r="D27" i="246"/>
  <c r="F27" i="246"/>
  <c r="G27" i="246"/>
  <c r="H27" i="246" s="1"/>
  <c r="B28" i="246"/>
  <c r="C28" i="246"/>
  <c r="F28" i="246"/>
  <c r="G28" i="246"/>
  <c r="J28" i="246"/>
  <c r="B29" i="246"/>
  <c r="C29" i="246"/>
  <c r="D29" i="246" s="1"/>
  <c r="F29" i="246"/>
  <c r="G29" i="246"/>
  <c r="H29" i="246"/>
  <c r="K29" i="246"/>
  <c r="B30" i="246"/>
  <c r="C30" i="246"/>
  <c r="F30" i="246"/>
  <c r="G30" i="246"/>
  <c r="I30" i="246"/>
  <c r="K30" i="246"/>
  <c r="B31" i="246"/>
  <c r="C31" i="246"/>
  <c r="F31" i="246"/>
  <c r="I31" i="246" s="1"/>
  <c r="G31" i="246"/>
  <c r="H31" i="246"/>
  <c r="B32" i="246"/>
  <c r="J32" i="246" s="1"/>
  <c r="C32" i="246"/>
  <c r="E32" i="246"/>
  <c r="F32" i="246"/>
  <c r="G32" i="246"/>
  <c r="H32" i="246" s="1"/>
  <c r="B33" i="246"/>
  <c r="E33" i="246" s="1"/>
  <c r="C33" i="246"/>
  <c r="D33" i="246"/>
  <c r="F33" i="246"/>
  <c r="G33" i="246"/>
  <c r="J33" i="246"/>
  <c r="B35" i="246"/>
  <c r="C35" i="246"/>
  <c r="F35" i="246"/>
  <c r="J35" i="246" s="1"/>
  <c r="G35" i="246"/>
  <c r="I35" i="246"/>
  <c r="K35" i="246"/>
  <c r="B36" i="246"/>
  <c r="C36" i="246"/>
  <c r="D36" i="246" s="1"/>
  <c r="F36" i="246"/>
  <c r="G36" i="246"/>
  <c r="H36" i="246"/>
  <c r="K36" i="246"/>
  <c r="B38" i="246"/>
  <c r="C38" i="246"/>
  <c r="D38" i="246"/>
  <c r="F38" i="246"/>
  <c r="G38" i="246"/>
  <c r="B39" i="246"/>
  <c r="C39" i="246"/>
  <c r="F39" i="246"/>
  <c r="J39" i="246" s="1"/>
  <c r="G39" i="246"/>
  <c r="I39" i="246"/>
  <c r="K39" i="246"/>
  <c r="L39" i="246" s="1"/>
  <c r="B40" i="246"/>
  <c r="C40" i="246"/>
  <c r="D40" i="246" s="1"/>
  <c r="F40" i="246"/>
  <c r="G40" i="246"/>
  <c r="H40" i="246"/>
  <c r="K40" i="246"/>
  <c r="B41" i="246"/>
  <c r="C41" i="246"/>
  <c r="E41" i="246"/>
  <c r="F41" i="246"/>
  <c r="G41" i="246"/>
  <c r="J41" i="246"/>
  <c r="B42" i="246"/>
  <c r="E42" i="246" s="1"/>
  <c r="C42" i="246"/>
  <c r="D42" i="246"/>
  <c r="F42" i="246"/>
  <c r="G42" i="246"/>
  <c r="J42" i="246"/>
  <c r="B43" i="246"/>
  <c r="C43" i="246"/>
  <c r="F43" i="246"/>
  <c r="J43" i="246" s="1"/>
  <c r="G43" i="246"/>
  <c r="I43" i="246"/>
  <c r="K43" i="246"/>
  <c r="B44" i="246"/>
  <c r="C44" i="246"/>
  <c r="D44" i="246" s="1"/>
  <c r="F44" i="246"/>
  <c r="G44" i="246"/>
  <c r="H44" i="246"/>
  <c r="K44" i="246"/>
  <c r="B45" i="246"/>
  <c r="J45" i="246" s="1"/>
  <c r="C45" i="246"/>
  <c r="E45" i="246"/>
  <c r="F45" i="246"/>
  <c r="G45" i="246"/>
  <c r="B46" i="246"/>
  <c r="E46" i="246" s="1"/>
  <c r="C46" i="246"/>
  <c r="D46" i="246"/>
  <c r="F46" i="246"/>
  <c r="G46" i="246"/>
  <c r="B47" i="246"/>
  <c r="C47" i="246"/>
  <c r="F47" i="246"/>
  <c r="J47" i="246" s="1"/>
  <c r="G47" i="246"/>
  <c r="I47" i="246"/>
  <c r="K47" i="246"/>
  <c r="L47" i="246" s="1"/>
  <c r="B48" i="246"/>
  <c r="C48" i="246"/>
  <c r="D48" i="246" s="1"/>
  <c r="F48" i="246"/>
  <c r="G48" i="246"/>
  <c r="H48" i="246"/>
  <c r="K48" i="246"/>
  <c r="B49" i="246"/>
  <c r="C49" i="246"/>
  <c r="E49" i="246"/>
  <c r="F49" i="246"/>
  <c r="G49" i="246"/>
  <c r="J49" i="246"/>
  <c r="B50" i="246"/>
  <c r="E50" i="246" s="1"/>
  <c r="C50" i="246"/>
  <c r="D50" i="246"/>
  <c r="F50" i="246"/>
  <c r="G50" i="246"/>
  <c r="J50" i="246"/>
  <c r="B51" i="246"/>
  <c r="C51" i="246"/>
  <c r="F51" i="246"/>
  <c r="J51" i="246" s="1"/>
  <c r="G51" i="246"/>
  <c r="I51" i="246"/>
  <c r="K51" i="246"/>
  <c r="B52" i="246"/>
  <c r="C52" i="246"/>
  <c r="D52" i="246" s="1"/>
  <c r="F52" i="246"/>
  <c r="G52" i="246"/>
  <c r="H52" i="246"/>
  <c r="K52" i="246"/>
  <c r="B53" i="246"/>
  <c r="J53" i="246" s="1"/>
  <c r="C53" i="246"/>
  <c r="E53" i="246"/>
  <c r="F53" i="246"/>
  <c r="G53" i="246"/>
  <c r="B54" i="246"/>
  <c r="E54" i="246" s="1"/>
  <c r="C54" i="246"/>
  <c r="D54" i="246"/>
  <c r="F54" i="246"/>
  <c r="G54" i="246"/>
  <c r="B55" i="246"/>
  <c r="C55" i="246"/>
  <c r="F55" i="246"/>
  <c r="J55" i="246" s="1"/>
  <c r="G55" i="246"/>
  <c r="I55" i="246"/>
  <c r="K55" i="246"/>
  <c r="L55" i="246" s="1"/>
  <c r="B56" i="246"/>
  <c r="C56" i="246"/>
  <c r="D56" i="246" s="1"/>
  <c r="F56" i="246"/>
  <c r="G56" i="246"/>
  <c r="H56" i="246"/>
  <c r="K56" i="246"/>
  <c r="B57" i="246"/>
  <c r="C57" i="246"/>
  <c r="E57" i="246"/>
  <c r="F57" i="246"/>
  <c r="G57" i="246"/>
  <c r="J57" i="246"/>
  <c r="F4" i="245"/>
  <c r="G4" i="245"/>
  <c r="J4" i="245"/>
  <c r="K4" i="245"/>
  <c r="B9" i="245"/>
  <c r="C9" i="245"/>
  <c r="D9" i="245"/>
  <c r="F9" i="245"/>
  <c r="G9" i="245"/>
  <c r="H9" i="245" s="1"/>
  <c r="K9" i="245"/>
  <c r="B10" i="245"/>
  <c r="C10" i="245"/>
  <c r="F10" i="245"/>
  <c r="G10" i="245"/>
  <c r="J10" i="245"/>
  <c r="B11" i="245"/>
  <c r="C11" i="245"/>
  <c r="D11" i="245" s="1"/>
  <c r="F11" i="245"/>
  <c r="G11" i="245"/>
  <c r="H11" i="245"/>
  <c r="K11" i="245"/>
  <c r="B12" i="245"/>
  <c r="C12" i="245"/>
  <c r="F12" i="245"/>
  <c r="G12" i="245"/>
  <c r="I12" i="245"/>
  <c r="K12" i="245"/>
  <c r="B13" i="245"/>
  <c r="C13" i="245"/>
  <c r="F13" i="245"/>
  <c r="I13" i="245" s="1"/>
  <c r="G13" i="245"/>
  <c r="H13" i="245"/>
  <c r="B14" i="245"/>
  <c r="J14" i="245" s="1"/>
  <c r="C14" i="245"/>
  <c r="E14" i="245"/>
  <c r="F14" i="245"/>
  <c r="G14" i="245"/>
  <c r="H14" i="245" s="1"/>
  <c r="B15" i="245"/>
  <c r="E15" i="245" s="1"/>
  <c r="C15" i="245"/>
  <c r="D15" i="245"/>
  <c r="F15" i="245"/>
  <c r="G15" i="245"/>
  <c r="B16" i="245"/>
  <c r="C16" i="245"/>
  <c r="F16" i="245"/>
  <c r="G16" i="245"/>
  <c r="J16" i="245"/>
  <c r="B17" i="245"/>
  <c r="E17" i="245" s="1"/>
  <c r="C17" i="245"/>
  <c r="D17" i="245"/>
  <c r="F17" i="245"/>
  <c r="G17" i="245"/>
  <c r="H17" i="245" s="1"/>
  <c r="B19" i="245"/>
  <c r="C19" i="245"/>
  <c r="F19" i="245"/>
  <c r="G19" i="245"/>
  <c r="H19" i="245"/>
  <c r="B20" i="245"/>
  <c r="J20" i="245" s="1"/>
  <c r="C20" i="245"/>
  <c r="E20" i="245"/>
  <c r="F20" i="245"/>
  <c r="G20" i="245"/>
  <c r="H20" i="245" s="1"/>
  <c r="B21" i="245"/>
  <c r="E21" i="245" s="1"/>
  <c r="C21" i="245"/>
  <c r="D21" i="245"/>
  <c r="F21" i="245"/>
  <c r="G21" i="245"/>
  <c r="B22" i="245"/>
  <c r="C22" i="245"/>
  <c r="F22" i="245"/>
  <c r="G22" i="245"/>
  <c r="J22" i="245"/>
  <c r="B23" i="245"/>
  <c r="E23" i="245" s="1"/>
  <c r="C23" i="245"/>
  <c r="D23" i="245"/>
  <c r="F23" i="245"/>
  <c r="G23" i="245"/>
  <c r="H23" i="245" s="1"/>
  <c r="B24" i="245"/>
  <c r="C24" i="245"/>
  <c r="F24" i="245"/>
  <c r="G24" i="245"/>
  <c r="J24" i="245"/>
  <c r="B25" i="245"/>
  <c r="C25" i="245"/>
  <c r="D25" i="245" s="1"/>
  <c r="F25" i="245"/>
  <c r="G25" i="245"/>
  <c r="H25" i="245"/>
  <c r="K25" i="245"/>
  <c r="B26" i="245"/>
  <c r="C26" i="245"/>
  <c r="F26" i="245"/>
  <c r="G26" i="245"/>
  <c r="I26" i="245"/>
  <c r="K26" i="245"/>
  <c r="B27" i="245"/>
  <c r="C27" i="245"/>
  <c r="F27" i="245"/>
  <c r="I27" i="245" s="1"/>
  <c r="G27" i="245"/>
  <c r="H27" i="245"/>
  <c r="B28" i="245"/>
  <c r="J28" i="245" s="1"/>
  <c r="C28" i="245"/>
  <c r="E28" i="245"/>
  <c r="F28" i="245"/>
  <c r="G28" i="245"/>
  <c r="H28" i="245" s="1"/>
  <c r="B29" i="245"/>
  <c r="E29" i="245" s="1"/>
  <c r="C29" i="245"/>
  <c r="D29" i="245"/>
  <c r="F29" i="245"/>
  <c r="G29" i="245"/>
  <c r="J29" i="245"/>
  <c r="B30" i="245"/>
  <c r="C30" i="245"/>
  <c r="F30" i="245"/>
  <c r="G30" i="245"/>
  <c r="J30" i="245"/>
  <c r="B31" i="245"/>
  <c r="E31" i="245" s="1"/>
  <c r="C31" i="245"/>
  <c r="D31" i="245"/>
  <c r="F31" i="245"/>
  <c r="G31" i="245"/>
  <c r="H31" i="245" s="1"/>
  <c r="K31" i="245"/>
  <c r="B32" i="245"/>
  <c r="C32" i="245"/>
  <c r="F32" i="245"/>
  <c r="G32" i="245"/>
  <c r="J32" i="245"/>
  <c r="B33" i="245"/>
  <c r="C33" i="245"/>
  <c r="D33" i="245" s="1"/>
  <c r="F33" i="245"/>
  <c r="G33" i="245"/>
  <c r="H33" i="245"/>
  <c r="K33" i="245"/>
  <c r="B35" i="245"/>
  <c r="J35" i="245" s="1"/>
  <c r="C35" i="245"/>
  <c r="E35" i="245"/>
  <c r="F35" i="245"/>
  <c r="G35" i="245"/>
  <c r="B36" i="245"/>
  <c r="E36" i="245" s="1"/>
  <c r="C36" i="245"/>
  <c r="D36" i="245"/>
  <c r="F36" i="245"/>
  <c r="G36" i="245"/>
  <c r="B38" i="245"/>
  <c r="C38" i="245"/>
  <c r="D38" i="245" s="1"/>
  <c r="F38" i="245"/>
  <c r="G38" i="245"/>
  <c r="H38" i="245"/>
  <c r="K38" i="245"/>
  <c r="B39" i="245"/>
  <c r="C39" i="245"/>
  <c r="E39" i="245"/>
  <c r="F39" i="245"/>
  <c r="G39" i="245"/>
  <c r="J39" i="245"/>
  <c r="B40" i="245"/>
  <c r="E40" i="245" s="1"/>
  <c r="C40" i="245"/>
  <c r="D40" i="245"/>
  <c r="F40" i="245"/>
  <c r="G40" i="245"/>
  <c r="J40" i="245"/>
  <c r="B41" i="245"/>
  <c r="C41" i="245"/>
  <c r="F41" i="245"/>
  <c r="J41" i="245" s="1"/>
  <c r="G41" i="245"/>
  <c r="I41" i="245"/>
  <c r="K41" i="245"/>
  <c r="B42" i="245"/>
  <c r="C42" i="245"/>
  <c r="D42" i="245" s="1"/>
  <c r="F42" i="245"/>
  <c r="G42" i="245"/>
  <c r="H42" i="245"/>
  <c r="K42" i="245"/>
  <c r="B43" i="245"/>
  <c r="J43" i="245" s="1"/>
  <c r="C43" i="245"/>
  <c r="E43" i="245"/>
  <c r="F43" i="245"/>
  <c r="G43" i="245"/>
  <c r="B44" i="245"/>
  <c r="E44" i="245" s="1"/>
  <c r="C44" i="245"/>
  <c r="D44" i="245"/>
  <c r="F44" i="245"/>
  <c r="G44" i="245"/>
  <c r="B45" i="245"/>
  <c r="C45" i="245"/>
  <c r="F45" i="245"/>
  <c r="J45" i="245" s="1"/>
  <c r="G45" i="245"/>
  <c r="I45" i="245"/>
  <c r="K45" i="245"/>
  <c r="L45" i="245" s="1"/>
  <c r="B46" i="245"/>
  <c r="C46" i="245"/>
  <c r="D46" i="245" s="1"/>
  <c r="F46" i="245"/>
  <c r="G46" i="245"/>
  <c r="H46" i="245"/>
  <c r="K46" i="245"/>
  <c r="B47" i="245"/>
  <c r="C47" i="245"/>
  <c r="E47" i="245"/>
  <c r="F47" i="245"/>
  <c r="G47" i="245"/>
  <c r="J47" i="245"/>
  <c r="B48" i="245"/>
  <c r="E48" i="245" s="1"/>
  <c r="C48" i="245"/>
  <c r="D48" i="245"/>
  <c r="F48" i="245"/>
  <c r="G48" i="245"/>
  <c r="J48" i="245"/>
  <c r="B49" i="245"/>
  <c r="C49" i="245"/>
  <c r="F49" i="245"/>
  <c r="J49" i="245" s="1"/>
  <c r="G49" i="245"/>
  <c r="I49" i="245"/>
  <c r="K49" i="245"/>
  <c r="B50" i="245"/>
  <c r="C50" i="245"/>
  <c r="D50" i="245" s="1"/>
  <c r="F50" i="245"/>
  <c r="G50" i="245"/>
  <c r="H50" i="245"/>
  <c r="K50" i="245"/>
  <c r="B51" i="245"/>
  <c r="J51" i="245" s="1"/>
  <c r="C51" i="245"/>
  <c r="E51" i="245"/>
  <c r="F51" i="245"/>
  <c r="G51" i="245"/>
  <c r="B52" i="245"/>
  <c r="E52" i="245" s="1"/>
  <c r="C52" i="245"/>
  <c r="D52" i="245"/>
  <c r="F52" i="245"/>
  <c r="G52" i="245"/>
  <c r="B53" i="245"/>
  <c r="C53" i="245"/>
  <c r="F53" i="245"/>
  <c r="J53" i="245" s="1"/>
  <c r="G53" i="245"/>
  <c r="I53" i="245"/>
  <c r="K53" i="245"/>
  <c r="L53" i="245" s="1"/>
  <c r="B54" i="245"/>
  <c r="C54" i="245"/>
  <c r="D54" i="245" s="1"/>
  <c r="F54" i="245"/>
  <c r="G54" i="245"/>
  <c r="H54" i="245"/>
  <c r="K54" i="245"/>
  <c r="B55" i="245"/>
  <c r="C55" i="245"/>
  <c r="E55" i="245"/>
  <c r="F55" i="245"/>
  <c r="G55" i="245"/>
  <c r="J55" i="245"/>
  <c r="B56" i="245"/>
  <c r="E56" i="245" s="1"/>
  <c r="C56" i="245"/>
  <c r="D56" i="245"/>
  <c r="F56" i="245"/>
  <c r="G56" i="245"/>
  <c r="J56" i="245"/>
  <c r="B57" i="245"/>
  <c r="C57" i="245"/>
  <c r="F57" i="245"/>
  <c r="J57" i="245" s="1"/>
  <c r="G57" i="245"/>
  <c r="I57" i="245"/>
  <c r="K57" i="245"/>
  <c r="F4" i="244"/>
  <c r="G4" i="244"/>
  <c r="J4" i="244"/>
  <c r="K4" i="244"/>
  <c r="B7" i="244"/>
  <c r="F7" i="244"/>
  <c r="J7" i="244"/>
  <c r="B8" i="244"/>
  <c r="C8" i="244"/>
  <c r="E8" i="244"/>
  <c r="F8" i="244"/>
  <c r="G8" i="244"/>
  <c r="J8" i="244"/>
  <c r="D9" i="244"/>
  <c r="E9" i="244"/>
  <c r="H9" i="244"/>
  <c r="I9" i="244"/>
  <c r="J9" i="244"/>
  <c r="K9" i="244"/>
  <c r="L9" i="244"/>
  <c r="D10" i="244"/>
  <c r="E10" i="244"/>
  <c r="H10" i="244"/>
  <c r="I10" i="244"/>
  <c r="J10" i="244"/>
  <c r="K10" i="244"/>
  <c r="L10" i="244" s="1"/>
  <c r="D11" i="244"/>
  <c r="E11" i="244"/>
  <c r="H11" i="244"/>
  <c r="I11" i="244"/>
  <c r="J11" i="244"/>
  <c r="K11" i="244"/>
  <c r="L11" i="244"/>
  <c r="D12" i="244"/>
  <c r="E12" i="244"/>
  <c r="H12" i="244"/>
  <c r="I12" i="244"/>
  <c r="J12" i="244"/>
  <c r="K12" i="244"/>
  <c r="L12" i="244" s="1"/>
  <c r="D13" i="244"/>
  <c r="E13" i="244"/>
  <c r="H13" i="244"/>
  <c r="I13" i="244"/>
  <c r="J13" i="244"/>
  <c r="K13" i="244"/>
  <c r="L13" i="244"/>
  <c r="D14" i="244"/>
  <c r="E14" i="244"/>
  <c r="H14" i="244"/>
  <c r="I14" i="244"/>
  <c r="J14" i="244"/>
  <c r="K14" i="244"/>
  <c r="L14" i="244" s="1"/>
  <c r="D15" i="244"/>
  <c r="E15" i="244"/>
  <c r="H15" i="244"/>
  <c r="I15" i="244"/>
  <c r="J15" i="244"/>
  <c r="K15" i="244"/>
  <c r="L15" i="244"/>
  <c r="D16" i="244"/>
  <c r="E16" i="244"/>
  <c r="H16" i="244"/>
  <c r="I16" i="244"/>
  <c r="J16" i="244"/>
  <c r="K16" i="244"/>
  <c r="L16" i="244" s="1"/>
  <c r="D17" i="244"/>
  <c r="E17" i="244"/>
  <c r="H17" i="244"/>
  <c r="I17" i="244"/>
  <c r="J17" i="244"/>
  <c r="K17" i="244"/>
  <c r="L17" i="244"/>
  <c r="B18" i="244"/>
  <c r="C18" i="244"/>
  <c r="D18" i="244" s="1"/>
  <c r="F18" i="244"/>
  <c r="G18" i="244"/>
  <c r="H18" i="244" s="1"/>
  <c r="I18" i="244"/>
  <c r="J18" i="244"/>
  <c r="K18" i="244"/>
  <c r="L18" i="244" s="1"/>
  <c r="D19" i="244"/>
  <c r="E19" i="244"/>
  <c r="H19" i="244"/>
  <c r="I19" i="244"/>
  <c r="J19" i="244"/>
  <c r="K19" i="244"/>
  <c r="L19" i="244"/>
  <c r="D20" i="244"/>
  <c r="E20" i="244"/>
  <c r="H20" i="244"/>
  <c r="I20" i="244"/>
  <c r="J20" i="244"/>
  <c r="K20" i="244"/>
  <c r="L20" i="244" s="1"/>
  <c r="D21" i="244"/>
  <c r="E21" i="244"/>
  <c r="H21" i="244"/>
  <c r="I21" i="244"/>
  <c r="J21" i="244"/>
  <c r="K21" i="244"/>
  <c r="L21" i="244"/>
  <c r="D22" i="244"/>
  <c r="E22" i="244"/>
  <c r="H22" i="244"/>
  <c r="I22" i="244"/>
  <c r="J22" i="244"/>
  <c r="K22" i="244"/>
  <c r="L22" i="244" s="1"/>
  <c r="D23" i="244"/>
  <c r="E23" i="244"/>
  <c r="H23" i="244"/>
  <c r="I23" i="244"/>
  <c r="J23" i="244"/>
  <c r="K23" i="244"/>
  <c r="L23" i="244"/>
  <c r="D24" i="244"/>
  <c r="E24" i="244"/>
  <c r="H24" i="244"/>
  <c r="I24" i="244"/>
  <c r="J24" i="244"/>
  <c r="K24" i="244"/>
  <c r="L24" i="244" s="1"/>
  <c r="D25" i="244"/>
  <c r="E25" i="244"/>
  <c r="H25" i="244"/>
  <c r="I25" i="244"/>
  <c r="J25" i="244"/>
  <c r="K25" i="244"/>
  <c r="L25" i="244"/>
  <c r="D26" i="244"/>
  <c r="E26" i="244"/>
  <c r="H26" i="244"/>
  <c r="I26" i="244"/>
  <c r="J26" i="244"/>
  <c r="K26" i="244"/>
  <c r="L26" i="244" s="1"/>
  <c r="D27" i="244"/>
  <c r="E27" i="244"/>
  <c r="H27" i="244"/>
  <c r="I27" i="244"/>
  <c r="J27" i="244"/>
  <c r="K27" i="244"/>
  <c r="L27" i="244"/>
  <c r="D28" i="244"/>
  <c r="E28" i="244"/>
  <c r="H28" i="244"/>
  <c r="I28" i="244"/>
  <c r="J28" i="244"/>
  <c r="K28" i="244"/>
  <c r="L28" i="244" s="1"/>
  <c r="D29" i="244"/>
  <c r="E29" i="244"/>
  <c r="H29" i="244"/>
  <c r="I29" i="244"/>
  <c r="J29" i="244"/>
  <c r="K29" i="244"/>
  <c r="L29" i="244"/>
  <c r="D30" i="244"/>
  <c r="E30" i="244"/>
  <c r="H30" i="244"/>
  <c r="I30" i="244"/>
  <c r="J30" i="244"/>
  <c r="K30" i="244"/>
  <c r="L30" i="244" s="1"/>
  <c r="D31" i="244"/>
  <c r="E31" i="244"/>
  <c r="H31" i="244"/>
  <c r="I31" i="244"/>
  <c r="J31" i="244"/>
  <c r="K31" i="244"/>
  <c r="L31" i="244"/>
  <c r="D32" i="244"/>
  <c r="E32" i="244"/>
  <c r="H32" i="244"/>
  <c r="I32" i="244"/>
  <c r="J32" i="244"/>
  <c r="K32" i="244"/>
  <c r="L32" i="244" s="1"/>
  <c r="D33" i="244"/>
  <c r="E33" i="244"/>
  <c r="H33" i="244"/>
  <c r="I33" i="244"/>
  <c r="J33" i="244"/>
  <c r="K33" i="244"/>
  <c r="L33" i="244"/>
  <c r="B34" i="244"/>
  <c r="C34" i="244"/>
  <c r="D34" i="244" s="1"/>
  <c r="F34" i="244"/>
  <c r="G34" i="244"/>
  <c r="H34" i="244" s="1"/>
  <c r="I34" i="244"/>
  <c r="J34" i="244"/>
  <c r="K34" i="244"/>
  <c r="L34" i="244" s="1"/>
  <c r="D35" i="244"/>
  <c r="E35" i="244"/>
  <c r="H35" i="244"/>
  <c r="I35" i="244"/>
  <c r="J35" i="244"/>
  <c r="K35" i="244"/>
  <c r="L35" i="244"/>
  <c r="D36" i="244"/>
  <c r="E36" i="244"/>
  <c r="H36" i="244"/>
  <c r="I36" i="244"/>
  <c r="J36" i="244"/>
  <c r="K36" i="244"/>
  <c r="L36" i="244" s="1"/>
  <c r="B37" i="244"/>
  <c r="E37" i="244" s="1"/>
  <c r="C37" i="244"/>
  <c r="D37" i="244"/>
  <c r="F37" i="244"/>
  <c r="I37" i="244" s="1"/>
  <c r="G37" i="244"/>
  <c r="H37" i="244"/>
  <c r="J37" i="244"/>
  <c r="K37" i="244"/>
  <c r="L37" i="244"/>
  <c r="D38" i="244"/>
  <c r="E38" i="244"/>
  <c r="H38" i="244"/>
  <c r="I38" i="244"/>
  <c r="J38" i="244"/>
  <c r="K38" i="244"/>
  <c r="L38" i="244" s="1"/>
  <c r="D39" i="244"/>
  <c r="E39" i="244"/>
  <c r="H39" i="244"/>
  <c r="I39" i="244"/>
  <c r="J39" i="244"/>
  <c r="K39" i="244"/>
  <c r="L39" i="244"/>
  <c r="D40" i="244"/>
  <c r="E40" i="244"/>
  <c r="H40" i="244"/>
  <c r="I40" i="244"/>
  <c r="J40" i="244"/>
  <c r="K40" i="244"/>
  <c r="L40" i="244" s="1"/>
  <c r="D41" i="244"/>
  <c r="E41" i="244"/>
  <c r="H41" i="244"/>
  <c r="I41" i="244"/>
  <c r="J41" i="244"/>
  <c r="K41" i="244"/>
  <c r="L41" i="244"/>
  <c r="D42" i="244"/>
  <c r="E42" i="244"/>
  <c r="H42" i="244"/>
  <c r="I42" i="244"/>
  <c r="J42" i="244"/>
  <c r="K42" i="244"/>
  <c r="L42" i="244" s="1"/>
  <c r="D43" i="244"/>
  <c r="E43" i="244"/>
  <c r="H43" i="244"/>
  <c r="I43" i="244"/>
  <c r="J43" i="244"/>
  <c r="K43" i="244"/>
  <c r="L43" i="244"/>
  <c r="D44" i="244"/>
  <c r="E44" i="244"/>
  <c r="H44" i="244"/>
  <c r="I44" i="244"/>
  <c r="J44" i="244"/>
  <c r="K44" i="244"/>
  <c r="L44" i="244" s="1"/>
  <c r="D45" i="244"/>
  <c r="E45" i="244"/>
  <c r="H45" i="244"/>
  <c r="I45" i="244"/>
  <c r="J45" i="244"/>
  <c r="K45" i="244"/>
  <c r="L45" i="244"/>
  <c r="D46" i="244"/>
  <c r="E46" i="244"/>
  <c r="H46" i="244"/>
  <c r="I46" i="244"/>
  <c r="J46" i="244"/>
  <c r="K46" i="244"/>
  <c r="L46" i="244" s="1"/>
  <c r="D47" i="244"/>
  <c r="E47" i="244"/>
  <c r="H47" i="244"/>
  <c r="I47" i="244"/>
  <c r="J47" i="244"/>
  <c r="K47" i="244"/>
  <c r="L47" i="244"/>
  <c r="D48" i="244"/>
  <c r="E48" i="244"/>
  <c r="H48" i="244"/>
  <c r="I48" i="244"/>
  <c r="J48" i="244"/>
  <c r="K48" i="244"/>
  <c r="L48" i="244" s="1"/>
  <c r="D49" i="244"/>
  <c r="E49" i="244"/>
  <c r="H49" i="244"/>
  <c r="I49" i="244"/>
  <c r="J49" i="244"/>
  <c r="K49" i="244"/>
  <c r="L49" i="244"/>
  <c r="D50" i="244"/>
  <c r="E50" i="244"/>
  <c r="H50" i="244"/>
  <c r="I50" i="244"/>
  <c r="J50" i="244"/>
  <c r="K50" i="244"/>
  <c r="L50" i="244" s="1"/>
  <c r="D51" i="244"/>
  <c r="E51" i="244"/>
  <c r="H51" i="244"/>
  <c r="I51" i="244"/>
  <c r="J51" i="244"/>
  <c r="K51" i="244"/>
  <c r="L51" i="244"/>
  <c r="D52" i="244"/>
  <c r="E52" i="244"/>
  <c r="H52" i="244"/>
  <c r="I52" i="244"/>
  <c r="J52" i="244"/>
  <c r="K52" i="244"/>
  <c r="L52" i="244" s="1"/>
  <c r="D53" i="244"/>
  <c r="E53" i="244"/>
  <c r="H53" i="244"/>
  <c r="I53" i="244"/>
  <c r="J53" i="244"/>
  <c r="K53" i="244"/>
  <c r="L53" i="244"/>
  <c r="D54" i="244"/>
  <c r="E54" i="244"/>
  <c r="H54" i="244"/>
  <c r="I54" i="244"/>
  <c r="J54" i="244"/>
  <c r="K54" i="244"/>
  <c r="L54" i="244" s="1"/>
  <c r="D55" i="244"/>
  <c r="E55" i="244"/>
  <c r="H55" i="244"/>
  <c r="I55" i="244"/>
  <c r="J55" i="244"/>
  <c r="K55" i="244"/>
  <c r="L55" i="244"/>
  <c r="D56" i="244"/>
  <c r="E56" i="244"/>
  <c r="H56" i="244"/>
  <c r="I56" i="244"/>
  <c r="J56" i="244"/>
  <c r="K56" i="244"/>
  <c r="L56" i="244" s="1"/>
  <c r="D57" i="244"/>
  <c r="E57" i="244"/>
  <c r="H57" i="244"/>
  <c r="I57" i="244"/>
  <c r="J57" i="244"/>
  <c r="K57" i="244"/>
  <c r="L57" i="244"/>
  <c r="F4" i="243"/>
  <c r="G4" i="243"/>
  <c r="J4" i="243"/>
  <c r="K4" i="243"/>
  <c r="B7" i="243"/>
  <c r="F7" i="243"/>
  <c r="J7" i="243"/>
  <c r="B8" i="243"/>
  <c r="C8" i="243"/>
  <c r="E8" i="243"/>
  <c r="F8" i="243"/>
  <c r="G8" i="243"/>
  <c r="J8" i="243"/>
  <c r="D9" i="243"/>
  <c r="E9" i="243"/>
  <c r="H9" i="243"/>
  <c r="I9" i="243"/>
  <c r="J9" i="243"/>
  <c r="K9" i="243"/>
  <c r="L9" i="243"/>
  <c r="D10" i="243"/>
  <c r="E10" i="243"/>
  <c r="H10" i="243"/>
  <c r="I10" i="243"/>
  <c r="J10" i="243"/>
  <c r="K10" i="243"/>
  <c r="L10" i="243" s="1"/>
  <c r="D11" i="243"/>
  <c r="E11" i="243"/>
  <c r="H11" i="243"/>
  <c r="I11" i="243"/>
  <c r="J11" i="243"/>
  <c r="K11" i="243"/>
  <c r="L11" i="243"/>
  <c r="D12" i="243"/>
  <c r="E12" i="243"/>
  <c r="H12" i="243"/>
  <c r="I12" i="243"/>
  <c r="J12" i="243"/>
  <c r="K12" i="243"/>
  <c r="L12" i="243" s="1"/>
  <c r="D13" i="243"/>
  <c r="E13" i="243"/>
  <c r="H13" i="243"/>
  <c r="I13" i="243"/>
  <c r="J13" i="243"/>
  <c r="K13" i="243"/>
  <c r="L13" i="243"/>
  <c r="D14" i="243"/>
  <c r="E14" i="243"/>
  <c r="H14" i="243"/>
  <c r="I14" i="243"/>
  <c r="J14" i="243"/>
  <c r="K14" i="243"/>
  <c r="L14" i="243" s="1"/>
  <c r="D15" i="243"/>
  <c r="E15" i="243"/>
  <c r="H15" i="243"/>
  <c r="I15" i="243"/>
  <c r="J15" i="243"/>
  <c r="K15" i="243"/>
  <c r="L15" i="243"/>
  <c r="D16" i="243"/>
  <c r="E16" i="243"/>
  <c r="H16" i="243"/>
  <c r="I16" i="243"/>
  <c r="J16" i="243"/>
  <c r="K16" i="243"/>
  <c r="L16" i="243" s="1"/>
  <c r="D17" i="243"/>
  <c r="E17" i="243"/>
  <c r="H17" i="243"/>
  <c r="I17" i="243"/>
  <c r="J17" i="243"/>
  <c r="K17" i="243"/>
  <c r="L17" i="243"/>
  <c r="B18" i="243"/>
  <c r="C18" i="243"/>
  <c r="D18" i="243" s="1"/>
  <c r="F18" i="243"/>
  <c r="G18" i="243"/>
  <c r="H18" i="243" s="1"/>
  <c r="I18" i="243"/>
  <c r="J18" i="243"/>
  <c r="K18" i="243"/>
  <c r="L18" i="243" s="1"/>
  <c r="D19" i="243"/>
  <c r="E19" i="243"/>
  <c r="H19" i="243"/>
  <c r="I19" i="243"/>
  <c r="J19" i="243"/>
  <c r="K19" i="243"/>
  <c r="L19" i="243"/>
  <c r="D20" i="243"/>
  <c r="E20" i="243"/>
  <c r="H20" i="243"/>
  <c r="I20" i="243"/>
  <c r="J20" i="243"/>
  <c r="K20" i="243"/>
  <c r="L20" i="243" s="1"/>
  <c r="D21" i="243"/>
  <c r="E21" i="243"/>
  <c r="H21" i="243"/>
  <c r="I21" i="243"/>
  <c r="J21" i="243"/>
  <c r="K21" i="243"/>
  <c r="L21" i="243"/>
  <c r="D22" i="243"/>
  <c r="E22" i="243"/>
  <c r="H22" i="243"/>
  <c r="I22" i="243"/>
  <c r="J22" i="243"/>
  <c r="K22" i="243"/>
  <c r="L22" i="243" s="1"/>
  <c r="D23" i="243"/>
  <c r="E23" i="243"/>
  <c r="H23" i="243"/>
  <c r="I23" i="243"/>
  <c r="J23" i="243"/>
  <c r="K23" i="243"/>
  <c r="L23" i="243"/>
  <c r="D24" i="243"/>
  <c r="E24" i="243"/>
  <c r="H24" i="243"/>
  <c r="I24" i="243"/>
  <c r="J24" i="243"/>
  <c r="K24" i="243"/>
  <c r="L24" i="243" s="1"/>
  <c r="D25" i="243"/>
  <c r="E25" i="243"/>
  <c r="H25" i="243"/>
  <c r="I25" i="243"/>
  <c r="J25" i="243"/>
  <c r="K25" i="243"/>
  <c r="L25" i="243"/>
  <c r="D26" i="243"/>
  <c r="E26" i="243"/>
  <c r="H26" i="243"/>
  <c r="I26" i="243"/>
  <c r="J26" i="243"/>
  <c r="K26" i="243"/>
  <c r="L26" i="243" s="1"/>
  <c r="D27" i="243"/>
  <c r="E27" i="243"/>
  <c r="H27" i="243"/>
  <c r="I27" i="243"/>
  <c r="J27" i="243"/>
  <c r="K27" i="243"/>
  <c r="L27" i="243"/>
  <c r="D28" i="243"/>
  <c r="E28" i="243"/>
  <c r="H28" i="243"/>
  <c r="I28" i="243"/>
  <c r="J28" i="243"/>
  <c r="K28" i="243"/>
  <c r="L28" i="243" s="1"/>
  <c r="D29" i="243"/>
  <c r="E29" i="243"/>
  <c r="H29" i="243"/>
  <c r="I29" i="243"/>
  <c r="J29" i="243"/>
  <c r="K29" i="243"/>
  <c r="L29" i="243"/>
  <c r="D30" i="243"/>
  <c r="E30" i="243"/>
  <c r="H30" i="243"/>
  <c r="I30" i="243"/>
  <c r="J30" i="243"/>
  <c r="K30" i="243"/>
  <c r="L30" i="243" s="1"/>
  <c r="D31" i="243"/>
  <c r="E31" i="243"/>
  <c r="H31" i="243"/>
  <c r="I31" i="243"/>
  <c r="J31" i="243"/>
  <c r="K31" i="243"/>
  <c r="L31" i="243"/>
  <c r="D32" i="243"/>
  <c r="E32" i="243"/>
  <c r="H32" i="243"/>
  <c r="I32" i="243"/>
  <c r="J32" i="243"/>
  <c r="K32" i="243"/>
  <c r="L32" i="243" s="1"/>
  <c r="D33" i="243"/>
  <c r="E33" i="243"/>
  <c r="H33" i="243"/>
  <c r="I33" i="243"/>
  <c r="J33" i="243"/>
  <c r="K33" i="243"/>
  <c r="L33" i="243"/>
  <c r="B34" i="243"/>
  <c r="C34" i="243"/>
  <c r="D34" i="243" s="1"/>
  <c r="F34" i="243"/>
  <c r="G34" i="243"/>
  <c r="H34" i="243" s="1"/>
  <c r="I34" i="243"/>
  <c r="J34" i="243"/>
  <c r="K34" i="243"/>
  <c r="L34" i="243" s="1"/>
  <c r="D35" i="243"/>
  <c r="E35" i="243"/>
  <c r="H35" i="243"/>
  <c r="I35" i="243"/>
  <c r="J35" i="243"/>
  <c r="K35" i="243"/>
  <c r="L35" i="243"/>
  <c r="D36" i="243"/>
  <c r="E36" i="243"/>
  <c r="H36" i="243"/>
  <c r="I36" i="243"/>
  <c r="J36" i="243"/>
  <c r="K36" i="243"/>
  <c r="L36" i="243" s="1"/>
  <c r="B37" i="243"/>
  <c r="E37" i="243" s="1"/>
  <c r="C37" i="243"/>
  <c r="D37" i="243"/>
  <c r="F37" i="243"/>
  <c r="I37" i="243" s="1"/>
  <c r="G37" i="243"/>
  <c r="H37" i="243"/>
  <c r="J37" i="243"/>
  <c r="K37" i="243"/>
  <c r="L37" i="243"/>
  <c r="D38" i="243"/>
  <c r="E38" i="243"/>
  <c r="H38" i="243"/>
  <c r="I38" i="243"/>
  <c r="J38" i="243"/>
  <c r="K38" i="243"/>
  <c r="L38" i="243" s="1"/>
  <c r="D39" i="243"/>
  <c r="E39" i="243"/>
  <c r="H39" i="243"/>
  <c r="I39" i="243"/>
  <c r="J39" i="243"/>
  <c r="K39" i="243"/>
  <c r="L39" i="243"/>
  <c r="D40" i="243"/>
  <c r="E40" i="243"/>
  <c r="H40" i="243"/>
  <c r="I40" i="243"/>
  <c r="J40" i="243"/>
  <c r="K40" i="243"/>
  <c r="L40" i="243" s="1"/>
  <c r="D41" i="243"/>
  <c r="E41" i="243"/>
  <c r="H41" i="243"/>
  <c r="I41" i="243"/>
  <c r="J41" i="243"/>
  <c r="K41" i="243"/>
  <c r="L41" i="243"/>
  <c r="D42" i="243"/>
  <c r="E42" i="243"/>
  <c r="H42" i="243"/>
  <c r="I42" i="243"/>
  <c r="J42" i="243"/>
  <c r="K42" i="243"/>
  <c r="L42" i="243" s="1"/>
  <c r="D43" i="243"/>
  <c r="E43" i="243"/>
  <c r="H43" i="243"/>
  <c r="I43" i="243"/>
  <c r="J43" i="243"/>
  <c r="K43" i="243"/>
  <c r="L43" i="243"/>
  <c r="D44" i="243"/>
  <c r="E44" i="243"/>
  <c r="H44" i="243"/>
  <c r="I44" i="243"/>
  <c r="J44" i="243"/>
  <c r="K44" i="243"/>
  <c r="L44" i="243" s="1"/>
  <c r="D45" i="243"/>
  <c r="E45" i="243"/>
  <c r="H45" i="243"/>
  <c r="I45" i="243"/>
  <c r="J45" i="243"/>
  <c r="K45" i="243"/>
  <c r="L45" i="243"/>
  <c r="D46" i="243"/>
  <c r="E46" i="243"/>
  <c r="H46" i="243"/>
  <c r="I46" i="243"/>
  <c r="J46" i="243"/>
  <c r="K46" i="243"/>
  <c r="L46" i="243" s="1"/>
  <c r="D47" i="243"/>
  <c r="E47" i="243"/>
  <c r="H47" i="243"/>
  <c r="I47" i="243"/>
  <c r="J47" i="243"/>
  <c r="K47" i="243"/>
  <c r="L47" i="243"/>
  <c r="D48" i="243"/>
  <c r="E48" i="243"/>
  <c r="H48" i="243"/>
  <c r="I48" i="243"/>
  <c r="J48" i="243"/>
  <c r="K48" i="243"/>
  <c r="L48" i="243" s="1"/>
  <c r="D49" i="243"/>
  <c r="E49" i="243"/>
  <c r="H49" i="243"/>
  <c r="I49" i="243"/>
  <c r="J49" i="243"/>
  <c r="K49" i="243"/>
  <c r="L49" i="243"/>
  <c r="D50" i="243"/>
  <c r="E50" i="243"/>
  <c r="H50" i="243"/>
  <c r="I50" i="243"/>
  <c r="J50" i="243"/>
  <c r="K50" i="243"/>
  <c r="L50" i="243" s="1"/>
  <c r="D51" i="243"/>
  <c r="E51" i="243"/>
  <c r="H51" i="243"/>
  <c r="I51" i="243"/>
  <c r="J51" i="243"/>
  <c r="K51" i="243"/>
  <c r="L51" i="243"/>
  <c r="D52" i="243"/>
  <c r="E52" i="243"/>
  <c r="H52" i="243"/>
  <c r="I52" i="243"/>
  <c r="J52" i="243"/>
  <c r="K52" i="243"/>
  <c r="L52" i="243" s="1"/>
  <c r="D53" i="243"/>
  <c r="E53" i="243"/>
  <c r="H53" i="243"/>
  <c r="I53" i="243"/>
  <c r="J53" i="243"/>
  <c r="K53" i="243"/>
  <c r="L53" i="243"/>
  <c r="D54" i="243"/>
  <c r="E54" i="243"/>
  <c r="H54" i="243"/>
  <c r="I54" i="243"/>
  <c r="J54" i="243"/>
  <c r="K54" i="243"/>
  <c r="L54" i="243" s="1"/>
  <c r="D55" i="243"/>
  <c r="E55" i="243"/>
  <c r="H55" i="243"/>
  <c r="I55" i="243"/>
  <c r="J55" i="243"/>
  <c r="K55" i="243"/>
  <c r="L55" i="243"/>
  <c r="D56" i="243"/>
  <c r="E56" i="243"/>
  <c r="H56" i="243"/>
  <c r="I56" i="243"/>
  <c r="J56" i="243"/>
  <c r="K56" i="243"/>
  <c r="L56" i="243" s="1"/>
  <c r="D57" i="243"/>
  <c r="E57" i="243"/>
  <c r="H57" i="243"/>
  <c r="I57" i="243"/>
  <c r="J57" i="243"/>
  <c r="K57" i="243"/>
  <c r="L57" i="243"/>
  <c r="F4" i="242"/>
  <c r="G4" i="242"/>
  <c r="J4" i="242"/>
  <c r="K4" i="242"/>
  <c r="B9" i="242"/>
  <c r="C9" i="242"/>
  <c r="F9" i="242"/>
  <c r="G9" i="242"/>
  <c r="H9" i="242"/>
  <c r="B10" i="242"/>
  <c r="J10" i="242" s="1"/>
  <c r="C10" i="242"/>
  <c r="E10" i="242"/>
  <c r="F10" i="242"/>
  <c r="G10" i="242"/>
  <c r="H10" i="242" s="1"/>
  <c r="B11" i="242"/>
  <c r="E11" i="242" s="1"/>
  <c r="C11" i="242"/>
  <c r="D11" i="242"/>
  <c r="F11" i="242"/>
  <c r="G11" i="242"/>
  <c r="B12" i="242"/>
  <c r="C12" i="242"/>
  <c r="F12" i="242"/>
  <c r="G12" i="242"/>
  <c r="J12" i="242"/>
  <c r="B13" i="242"/>
  <c r="E13" i="242" s="1"/>
  <c r="C13" i="242"/>
  <c r="D13" i="242"/>
  <c r="F13" i="242"/>
  <c r="G13" i="242"/>
  <c r="H13" i="242" s="1"/>
  <c r="B14" i="242"/>
  <c r="C14" i="242"/>
  <c r="F14" i="242"/>
  <c r="G14" i="242"/>
  <c r="J14" i="242"/>
  <c r="B15" i="242"/>
  <c r="C15" i="242"/>
  <c r="D15" i="242" s="1"/>
  <c r="F15" i="242"/>
  <c r="G15" i="242"/>
  <c r="H15" i="242"/>
  <c r="K15" i="242"/>
  <c r="D16" i="242"/>
  <c r="E16" i="242"/>
  <c r="H16" i="242"/>
  <c r="I16" i="242"/>
  <c r="J16" i="242"/>
  <c r="K16" i="242"/>
  <c r="L16" i="242" s="1"/>
  <c r="D17" i="242"/>
  <c r="H17" i="242"/>
  <c r="J17" i="242"/>
  <c r="K17" i="242"/>
  <c r="L17" i="242"/>
  <c r="B19" i="242"/>
  <c r="C19" i="242"/>
  <c r="F19" i="242"/>
  <c r="G19" i="242"/>
  <c r="H19" i="242"/>
  <c r="B20" i="242"/>
  <c r="J20" i="242" s="1"/>
  <c r="C20" i="242"/>
  <c r="E20" i="242"/>
  <c r="F20" i="242"/>
  <c r="G20" i="242"/>
  <c r="H20" i="242" s="1"/>
  <c r="B21" i="242"/>
  <c r="E21" i="242" s="1"/>
  <c r="C21" i="242"/>
  <c r="D21" i="242"/>
  <c r="F21" i="242"/>
  <c r="G21" i="242"/>
  <c r="B22" i="242"/>
  <c r="C22" i="242"/>
  <c r="F22" i="242"/>
  <c r="G22" i="242"/>
  <c r="J22" i="242"/>
  <c r="B23" i="242"/>
  <c r="E23" i="242" s="1"/>
  <c r="C23" i="242"/>
  <c r="D23" i="242"/>
  <c r="F23" i="242"/>
  <c r="G23" i="242"/>
  <c r="H23" i="242" s="1"/>
  <c r="B24" i="242"/>
  <c r="C24" i="242"/>
  <c r="F24" i="242"/>
  <c r="G24" i="242"/>
  <c r="J24" i="242"/>
  <c r="B25" i="242"/>
  <c r="C25" i="242"/>
  <c r="D25" i="242" s="1"/>
  <c r="F25" i="242"/>
  <c r="G25" i="242"/>
  <c r="H25" i="242"/>
  <c r="K25" i="242"/>
  <c r="B26" i="242"/>
  <c r="C26" i="242"/>
  <c r="F26" i="242"/>
  <c r="G26" i="242"/>
  <c r="I26" i="242"/>
  <c r="K26" i="242"/>
  <c r="B27" i="242"/>
  <c r="C27" i="242"/>
  <c r="F27" i="242"/>
  <c r="I27" i="242" s="1"/>
  <c r="G27" i="242"/>
  <c r="H27" i="242"/>
  <c r="B28" i="242"/>
  <c r="J28" i="242" s="1"/>
  <c r="C28" i="242"/>
  <c r="E28" i="242"/>
  <c r="F28" i="242"/>
  <c r="G28" i="242"/>
  <c r="H28" i="242" s="1"/>
  <c r="B29" i="242"/>
  <c r="E29" i="242" s="1"/>
  <c r="C29" i="242"/>
  <c r="D29" i="242"/>
  <c r="F29" i="242"/>
  <c r="G29" i="242"/>
  <c r="J29" i="242"/>
  <c r="B30" i="242"/>
  <c r="C30" i="242"/>
  <c r="F30" i="242"/>
  <c r="G30" i="242"/>
  <c r="J30" i="242"/>
  <c r="B31" i="242"/>
  <c r="E31" i="242" s="1"/>
  <c r="C31" i="242"/>
  <c r="D31" i="242"/>
  <c r="F31" i="242"/>
  <c r="G31" i="242"/>
  <c r="H31" i="242" s="1"/>
  <c r="K31" i="242"/>
  <c r="B32" i="242"/>
  <c r="C32" i="242"/>
  <c r="F32" i="242"/>
  <c r="G32" i="242"/>
  <c r="J32" i="242"/>
  <c r="B34" i="242"/>
  <c r="J34" i="242" s="1"/>
  <c r="C34" i="242"/>
  <c r="E34" i="242"/>
  <c r="F34" i="242"/>
  <c r="F33" i="242" s="1"/>
  <c r="G34" i="242"/>
  <c r="B35" i="242"/>
  <c r="E35" i="242" s="1"/>
  <c r="C35" i="242"/>
  <c r="D35" i="242"/>
  <c r="F35" i="242"/>
  <c r="G35" i="242"/>
  <c r="K35" i="242"/>
  <c r="B37" i="242"/>
  <c r="C37" i="242"/>
  <c r="F37" i="242"/>
  <c r="J37" i="242" s="1"/>
  <c r="G37" i="242"/>
  <c r="I37" i="242"/>
  <c r="K37" i="242"/>
  <c r="L37" i="242" s="1"/>
  <c r="B38" i="242"/>
  <c r="C38" i="242"/>
  <c r="D38" i="242" s="1"/>
  <c r="F38" i="242"/>
  <c r="G38" i="242"/>
  <c r="H38" i="242"/>
  <c r="K38" i="242"/>
  <c r="B39" i="242"/>
  <c r="C39" i="242"/>
  <c r="E39" i="242"/>
  <c r="F39" i="242"/>
  <c r="G39" i="242"/>
  <c r="J39" i="242"/>
  <c r="B40" i="242"/>
  <c r="E40" i="242" s="1"/>
  <c r="C40" i="242"/>
  <c r="D40" i="242"/>
  <c r="F40" i="242"/>
  <c r="G40" i="242"/>
  <c r="J40" i="242"/>
  <c r="B41" i="242"/>
  <c r="C41" i="242"/>
  <c r="F41" i="242"/>
  <c r="J41" i="242" s="1"/>
  <c r="G41" i="242"/>
  <c r="I41" i="242"/>
  <c r="K41" i="242"/>
  <c r="B42" i="242"/>
  <c r="C42" i="242"/>
  <c r="D42" i="242" s="1"/>
  <c r="F42" i="242"/>
  <c r="G42" i="242"/>
  <c r="H42" i="242"/>
  <c r="K42" i="242"/>
  <c r="B43" i="242"/>
  <c r="J43" i="242" s="1"/>
  <c r="C43" i="242"/>
  <c r="E43" i="242"/>
  <c r="F43" i="242"/>
  <c r="G43" i="242"/>
  <c r="B44" i="242"/>
  <c r="E44" i="242" s="1"/>
  <c r="C44" i="242"/>
  <c r="D44" i="242"/>
  <c r="F44" i="242"/>
  <c r="G44" i="242"/>
  <c r="B45" i="242"/>
  <c r="C45" i="242"/>
  <c r="F45" i="242"/>
  <c r="J45" i="242" s="1"/>
  <c r="G45" i="242"/>
  <c r="I45" i="242"/>
  <c r="K45" i="242"/>
  <c r="L45" i="242" s="1"/>
  <c r="B46" i="242"/>
  <c r="C46" i="242"/>
  <c r="D46" i="242" s="1"/>
  <c r="F46" i="242"/>
  <c r="G46" i="242"/>
  <c r="H46" i="242"/>
  <c r="K46" i="242"/>
  <c r="B47" i="242"/>
  <c r="C47" i="242"/>
  <c r="E47" i="242"/>
  <c r="F47" i="242"/>
  <c r="G47" i="242"/>
  <c r="J47" i="242"/>
  <c r="B48" i="242"/>
  <c r="E48" i="242" s="1"/>
  <c r="C48" i="242"/>
  <c r="D48" i="242"/>
  <c r="F48" i="242"/>
  <c r="G48" i="242"/>
  <c r="J48" i="242"/>
  <c r="B49" i="242"/>
  <c r="C49" i="242"/>
  <c r="F49" i="242"/>
  <c r="J49" i="242" s="1"/>
  <c r="G49" i="242"/>
  <c r="I49" i="242"/>
  <c r="K49" i="242"/>
  <c r="B50" i="242"/>
  <c r="C50" i="242"/>
  <c r="D50" i="242" s="1"/>
  <c r="F50" i="242"/>
  <c r="G50" i="242"/>
  <c r="H50" i="242"/>
  <c r="K50" i="242"/>
  <c r="B51" i="242"/>
  <c r="J51" i="242" s="1"/>
  <c r="C51" i="242"/>
  <c r="E51" i="242"/>
  <c r="F51" i="242"/>
  <c r="G51" i="242"/>
  <c r="B52" i="242"/>
  <c r="E52" i="242" s="1"/>
  <c r="C52" i="242"/>
  <c r="D52" i="242"/>
  <c r="F52" i="242"/>
  <c r="G52" i="242"/>
  <c r="B53" i="242"/>
  <c r="C53" i="242"/>
  <c r="F53" i="242"/>
  <c r="J53" i="242" s="1"/>
  <c r="G53" i="242"/>
  <c r="I53" i="242"/>
  <c r="K53" i="242"/>
  <c r="L53" i="242" s="1"/>
  <c r="B54" i="242"/>
  <c r="C54" i="242"/>
  <c r="D54" i="242" s="1"/>
  <c r="F54" i="242"/>
  <c r="G54" i="242"/>
  <c r="H54" i="242"/>
  <c r="K54" i="242"/>
  <c r="B55" i="242"/>
  <c r="C55" i="242"/>
  <c r="E55" i="242"/>
  <c r="F55" i="242"/>
  <c r="G55" i="242"/>
  <c r="J55" i="242"/>
  <c r="B56" i="242"/>
  <c r="E56" i="242" s="1"/>
  <c r="C56" i="242"/>
  <c r="D56" i="242"/>
  <c r="F56" i="242"/>
  <c r="G56" i="242"/>
  <c r="J56" i="242"/>
  <c r="F4" i="241"/>
  <c r="G4" i="241"/>
  <c r="J4" i="241"/>
  <c r="K4" i="241"/>
  <c r="B9" i="241"/>
  <c r="C9" i="241"/>
  <c r="F9" i="241"/>
  <c r="G9" i="241"/>
  <c r="H9" i="241"/>
  <c r="B10" i="241"/>
  <c r="J10" i="241" s="1"/>
  <c r="C10" i="241"/>
  <c r="E10" i="241"/>
  <c r="F10" i="241"/>
  <c r="G10" i="241"/>
  <c r="H10" i="241" s="1"/>
  <c r="B11" i="241"/>
  <c r="E11" i="241" s="1"/>
  <c r="C11" i="241"/>
  <c r="D11" i="241"/>
  <c r="F11" i="241"/>
  <c r="G11" i="241"/>
  <c r="B12" i="241"/>
  <c r="C12" i="241"/>
  <c r="F12" i="241"/>
  <c r="G12" i="241"/>
  <c r="J12" i="241"/>
  <c r="B13" i="241"/>
  <c r="E13" i="241" s="1"/>
  <c r="C13" i="241"/>
  <c r="D13" i="241"/>
  <c r="F13" i="241"/>
  <c r="G13" i="241"/>
  <c r="H13" i="241" s="1"/>
  <c r="B14" i="241"/>
  <c r="C14" i="241"/>
  <c r="F14" i="241"/>
  <c r="G14" i="241"/>
  <c r="J14" i="241"/>
  <c r="B15" i="241"/>
  <c r="C15" i="241"/>
  <c r="D15" i="241" s="1"/>
  <c r="F15" i="241"/>
  <c r="G15" i="241"/>
  <c r="H15" i="241"/>
  <c r="K15" i="241"/>
  <c r="B19" i="241"/>
  <c r="C19" i="241"/>
  <c r="D19" i="241"/>
  <c r="F19" i="241"/>
  <c r="G19" i="241"/>
  <c r="J19" i="241"/>
  <c r="B20" i="241"/>
  <c r="C20" i="241"/>
  <c r="F20" i="241"/>
  <c r="G20" i="241"/>
  <c r="J20" i="241"/>
  <c r="B21" i="241"/>
  <c r="E21" i="241" s="1"/>
  <c r="C21" i="241"/>
  <c r="D21" i="241"/>
  <c r="F21" i="241"/>
  <c r="G21" i="241"/>
  <c r="H21" i="241" s="1"/>
  <c r="K21" i="241"/>
  <c r="B22" i="241"/>
  <c r="C22" i="241"/>
  <c r="F22" i="241"/>
  <c r="G22" i="241"/>
  <c r="J22" i="241"/>
  <c r="B23" i="241"/>
  <c r="C23" i="241"/>
  <c r="D23" i="241" s="1"/>
  <c r="F23" i="241"/>
  <c r="G23" i="241"/>
  <c r="H23" i="241"/>
  <c r="K23" i="241"/>
  <c r="B24" i="241"/>
  <c r="C24" i="241"/>
  <c r="F24" i="241"/>
  <c r="G24" i="241"/>
  <c r="I24" i="241"/>
  <c r="K24" i="241"/>
  <c r="B25" i="241"/>
  <c r="C25" i="241"/>
  <c r="F25" i="241"/>
  <c r="I25" i="241" s="1"/>
  <c r="G25" i="241"/>
  <c r="H25" i="241"/>
  <c r="B26" i="241"/>
  <c r="J26" i="241" s="1"/>
  <c r="C26" i="241"/>
  <c r="E26" i="241"/>
  <c r="F26" i="241"/>
  <c r="G26" i="241"/>
  <c r="H26" i="241" s="1"/>
  <c r="B27" i="241"/>
  <c r="E27" i="241" s="1"/>
  <c r="C27" i="241"/>
  <c r="D27" i="241"/>
  <c r="F27" i="241"/>
  <c r="G27" i="241"/>
  <c r="B28" i="241"/>
  <c r="C28" i="241"/>
  <c r="F28" i="241"/>
  <c r="G28" i="241"/>
  <c r="J28" i="241"/>
  <c r="B29" i="241"/>
  <c r="E29" i="241" s="1"/>
  <c r="C29" i="241"/>
  <c r="D29" i="241"/>
  <c r="F29" i="241"/>
  <c r="G29" i="241"/>
  <c r="H29" i="241" s="1"/>
  <c r="B30" i="241"/>
  <c r="C30" i="241"/>
  <c r="F30" i="241"/>
  <c r="G30" i="241"/>
  <c r="J30" i="241"/>
  <c r="B31" i="241"/>
  <c r="C31" i="241"/>
  <c r="D31" i="241" s="1"/>
  <c r="F31" i="241"/>
  <c r="G31" i="241"/>
  <c r="H31" i="241"/>
  <c r="K31" i="241"/>
  <c r="B32" i="241"/>
  <c r="C32" i="241"/>
  <c r="F32" i="241"/>
  <c r="G32" i="241"/>
  <c r="I32" i="241"/>
  <c r="K32" i="241"/>
  <c r="B34" i="241"/>
  <c r="C34" i="241"/>
  <c r="F34" i="241"/>
  <c r="G34" i="241"/>
  <c r="I34" i="241" s="1"/>
  <c r="J34" i="241"/>
  <c r="B35" i="241"/>
  <c r="E35" i="241" s="1"/>
  <c r="C35" i="241"/>
  <c r="D35" i="241"/>
  <c r="F35" i="241"/>
  <c r="G35" i="241"/>
  <c r="H35" i="241" s="1"/>
  <c r="B37" i="241"/>
  <c r="C37" i="241"/>
  <c r="F37" i="241"/>
  <c r="J37" i="241" s="1"/>
  <c r="G37" i="241"/>
  <c r="I37" i="241"/>
  <c r="K37" i="241"/>
  <c r="B38" i="241"/>
  <c r="C38" i="241"/>
  <c r="D38" i="241" s="1"/>
  <c r="F38" i="241"/>
  <c r="G38" i="241"/>
  <c r="H38" i="241"/>
  <c r="K38" i="241"/>
  <c r="B39" i="241"/>
  <c r="J39" i="241" s="1"/>
  <c r="C39" i="241"/>
  <c r="E39" i="241"/>
  <c r="F39" i="241"/>
  <c r="G39" i="241"/>
  <c r="B40" i="241"/>
  <c r="E40" i="241" s="1"/>
  <c r="C40" i="241"/>
  <c r="D40" i="241"/>
  <c r="F40" i="241"/>
  <c r="G40" i="241"/>
  <c r="B41" i="241"/>
  <c r="C41" i="241"/>
  <c r="F41" i="241"/>
  <c r="J41" i="241" s="1"/>
  <c r="G41" i="241"/>
  <c r="I41" i="241"/>
  <c r="K41" i="241"/>
  <c r="L41" i="241" s="1"/>
  <c r="B42" i="241"/>
  <c r="C42" i="241"/>
  <c r="D42" i="241" s="1"/>
  <c r="F42" i="241"/>
  <c r="G42" i="241"/>
  <c r="H42" i="241"/>
  <c r="K42" i="241"/>
  <c r="B43" i="241"/>
  <c r="C43" i="241"/>
  <c r="E43" i="241"/>
  <c r="F43" i="241"/>
  <c r="G43" i="241"/>
  <c r="J43" i="241"/>
  <c r="B44" i="241"/>
  <c r="C44" i="241"/>
  <c r="D44" i="241" s="1"/>
  <c r="F44" i="241"/>
  <c r="I44" i="241" s="1"/>
  <c r="G44" i="241"/>
  <c r="H44" i="241"/>
  <c r="K44" i="241"/>
  <c r="B45" i="241"/>
  <c r="C45" i="241"/>
  <c r="E45" i="241"/>
  <c r="F45" i="241"/>
  <c r="G45" i="241"/>
  <c r="H45" i="241" s="1"/>
  <c r="J45" i="241"/>
  <c r="B46" i="241"/>
  <c r="E46" i="241" s="1"/>
  <c r="C46" i="241"/>
  <c r="D46" i="241"/>
  <c r="F46" i="241"/>
  <c r="G46" i="241"/>
  <c r="H46" i="241" s="1"/>
  <c r="J46" i="241"/>
  <c r="B47" i="241"/>
  <c r="C47" i="241"/>
  <c r="D47" i="241" s="1"/>
  <c r="F47" i="241"/>
  <c r="J47" i="241" s="1"/>
  <c r="G47" i="241"/>
  <c r="I47" i="241"/>
  <c r="K47" i="241"/>
  <c r="B48" i="241"/>
  <c r="C48" i="241"/>
  <c r="D48" i="241" s="1"/>
  <c r="F48" i="241"/>
  <c r="I48" i="241" s="1"/>
  <c r="G48" i="241"/>
  <c r="H48" i="241"/>
  <c r="K48" i="241"/>
  <c r="B49" i="241"/>
  <c r="C49" i="241"/>
  <c r="E49" i="241"/>
  <c r="F49" i="241"/>
  <c r="G49" i="241"/>
  <c r="H49" i="241" s="1"/>
  <c r="J49" i="241"/>
  <c r="B50" i="241"/>
  <c r="E50" i="241" s="1"/>
  <c r="C50" i="241"/>
  <c r="D50" i="241"/>
  <c r="F50" i="241"/>
  <c r="G50" i="241"/>
  <c r="H50" i="241" s="1"/>
  <c r="J50" i="241"/>
  <c r="B51" i="241"/>
  <c r="C51" i="241"/>
  <c r="D51" i="241" s="1"/>
  <c r="F51" i="241"/>
  <c r="J51" i="241" s="1"/>
  <c r="G51" i="241"/>
  <c r="I51" i="241"/>
  <c r="K51" i="241"/>
  <c r="B52" i="241"/>
  <c r="C52" i="241"/>
  <c r="D52" i="241" s="1"/>
  <c r="F52" i="241"/>
  <c r="I52" i="241" s="1"/>
  <c r="G52" i="241"/>
  <c r="H52" i="241"/>
  <c r="K52" i="241"/>
  <c r="B53" i="241"/>
  <c r="C53" i="241"/>
  <c r="E53" i="241"/>
  <c r="F53" i="241"/>
  <c r="G53" i="241"/>
  <c r="H53" i="241" s="1"/>
  <c r="J53" i="241"/>
  <c r="B54" i="241"/>
  <c r="E54" i="241" s="1"/>
  <c r="C54" i="241"/>
  <c r="D54" i="241"/>
  <c r="F54" i="241"/>
  <c r="G54" i="241"/>
  <c r="H54" i="241" s="1"/>
  <c r="J54" i="241"/>
  <c r="B55" i="241"/>
  <c r="C55" i="241"/>
  <c r="D55" i="241" s="1"/>
  <c r="F55" i="241"/>
  <c r="J55" i="241" s="1"/>
  <c r="G55" i="241"/>
  <c r="I55" i="241"/>
  <c r="K55" i="241"/>
  <c r="B56" i="241"/>
  <c r="C56" i="241"/>
  <c r="D56" i="241" s="1"/>
  <c r="F56" i="241"/>
  <c r="I56" i="241" s="1"/>
  <c r="G56" i="241"/>
  <c r="H56" i="241"/>
  <c r="K56" i="241"/>
  <c r="F4" i="240"/>
  <c r="G4" i="240"/>
  <c r="J4" i="240"/>
  <c r="K4" i="240"/>
  <c r="B7" i="240"/>
  <c r="B8" i="240"/>
  <c r="C8" i="240"/>
  <c r="E8" i="240"/>
  <c r="F8" i="240"/>
  <c r="G8" i="240"/>
  <c r="J8" i="240"/>
  <c r="D9" i="240"/>
  <c r="E9" i="240"/>
  <c r="H9" i="240"/>
  <c r="I9" i="240"/>
  <c r="J9" i="240"/>
  <c r="K9" i="240"/>
  <c r="L9" i="240"/>
  <c r="D10" i="240"/>
  <c r="E10" i="240"/>
  <c r="H10" i="240"/>
  <c r="I10" i="240"/>
  <c r="J10" i="240"/>
  <c r="K10" i="240"/>
  <c r="L10" i="240" s="1"/>
  <c r="D11" i="240"/>
  <c r="E11" i="240"/>
  <c r="H11" i="240"/>
  <c r="I11" i="240"/>
  <c r="J11" i="240"/>
  <c r="K11" i="240"/>
  <c r="L11" i="240"/>
  <c r="D12" i="240"/>
  <c r="E12" i="240"/>
  <c r="H12" i="240"/>
  <c r="I12" i="240"/>
  <c r="J12" i="240"/>
  <c r="K12" i="240"/>
  <c r="L12" i="240" s="1"/>
  <c r="D13" i="240"/>
  <c r="E13" i="240"/>
  <c r="H13" i="240"/>
  <c r="I13" i="240"/>
  <c r="J13" i="240"/>
  <c r="K13" i="240"/>
  <c r="L13" i="240"/>
  <c r="D14" i="240"/>
  <c r="E14" i="240"/>
  <c r="H14" i="240"/>
  <c r="I14" i="240"/>
  <c r="J14" i="240"/>
  <c r="K14" i="240"/>
  <c r="L14" i="240" s="1"/>
  <c r="D15" i="240"/>
  <c r="E15" i="240"/>
  <c r="H15" i="240"/>
  <c r="I15" i="240"/>
  <c r="J15" i="240"/>
  <c r="K15" i="240"/>
  <c r="L15" i="240"/>
  <c r="B18" i="240"/>
  <c r="C18" i="240"/>
  <c r="D18" i="240" s="1"/>
  <c r="E18" i="240"/>
  <c r="F18" i="240"/>
  <c r="G18" i="240"/>
  <c r="H18" i="240" s="1"/>
  <c r="J18" i="240"/>
  <c r="D19" i="240"/>
  <c r="E19" i="240"/>
  <c r="H19" i="240"/>
  <c r="I19" i="240"/>
  <c r="J19" i="240"/>
  <c r="K19" i="240"/>
  <c r="L19" i="240"/>
  <c r="D20" i="240"/>
  <c r="E20" i="240"/>
  <c r="H20" i="240"/>
  <c r="I20" i="240"/>
  <c r="J20" i="240"/>
  <c r="K20" i="240"/>
  <c r="L20" i="240" s="1"/>
  <c r="D21" i="240"/>
  <c r="E21" i="240"/>
  <c r="H21" i="240"/>
  <c r="I21" i="240"/>
  <c r="J21" i="240"/>
  <c r="K21" i="240"/>
  <c r="L21" i="240"/>
  <c r="D22" i="240"/>
  <c r="E22" i="240"/>
  <c r="H22" i="240"/>
  <c r="I22" i="240"/>
  <c r="J22" i="240"/>
  <c r="K22" i="240"/>
  <c r="L22" i="240" s="1"/>
  <c r="D23" i="240"/>
  <c r="E23" i="240"/>
  <c r="H23" i="240"/>
  <c r="I23" i="240"/>
  <c r="J23" i="240"/>
  <c r="K23" i="240"/>
  <c r="L23" i="240"/>
  <c r="D24" i="240"/>
  <c r="E24" i="240"/>
  <c r="H24" i="240"/>
  <c r="I24" i="240"/>
  <c r="J24" i="240"/>
  <c r="K24" i="240"/>
  <c r="L24" i="240" s="1"/>
  <c r="D25" i="240"/>
  <c r="E25" i="240"/>
  <c r="H25" i="240"/>
  <c r="I25" i="240"/>
  <c r="J25" i="240"/>
  <c r="K25" i="240"/>
  <c r="L25" i="240"/>
  <c r="D26" i="240"/>
  <c r="E26" i="240"/>
  <c r="H26" i="240"/>
  <c r="I26" i="240"/>
  <c r="J26" i="240"/>
  <c r="K26" i="240"/>
  <c r="L26" i="240" s="1"/>
  <c r="D27" i="240"/>
  <c r="E27" i="240"/>
  <c r="H27" i="240"/>
  <c r="I27" i="240"/>
  <c r="J27" i="240"/>
  <c r="K27" i="240"/>
  <c r="L27" i="240"/>
  <c r="D28" i="240"/>
  <c r="E28" i="240"/>
  <c r="H28" i="240"/>
  <c r="I28" i="240"/>
  <c r="J28" i="240"/>
  <c r="K28" i="240"/>
  <c r="L28" i="240" s="1"/>
  <c r="D29" i="240"/>
  <c r="E29" i="240"/>
  <c r="H29" i="240"/>
  <c r="I29" i="240"/>
  <c r="J29" i="240"/>
  <c r="K29" i="240"/>
  <c r="L29" i="240"/>
  <c r="D30" i="240"/>
  <c r="E30" i="240"/>
  <c r="H30" i="240"/>
  <c r="I30" i="240"/>
  <c r="J30" i="240"/>
  <c r="K30" i="240"/>
  <c r="L30" i="240" s="1"/>
  <c r="D31" i="240"/>
  <c r="E31" i="240"/>
  <c r="H31" i="240"/>
  <c r="I31" i="240"/>
  <c r="J31" i="240"/>
  <c r="K31" i="240"/>
  <c r="L31" i="240"/>
  <c r="D32" i="240"/>
  <c r="E32" i="240"/>
  <c r="H32" i="240"/>
  <c r="I32" i="240"/>
  <c r="J32" i="240"/>
  <c r="K32" i="240"/>
  <c r="L32" i="240" s="1"/>
  <c r="B33" i="240"/>
  <c r="E33" i="240" s="1"/>
  <c r="C33" i="240"/>
  <c r="D33" i="240"/>
  <c r="F33" i="240"/>
  <c r="I33" i="240" s="1"/>
  <c r="G33" i="240"/>
  <c r="H33" i="240"/>
  <c r="K33" i="240"/>
  <c r="D34" i="240"/>
  <c r="E34" i="240"/>
  <c r="H34" i="240"/>
  <c r="I34" i="240"/>
  <c r="J34" i="240"/>
  <c r="K34" i="240"/>
  <c r="L34" i="240" s="1"/>
  <c r="D35" i="240"/>
  <c r="E35" i="240"/>
  <c r="H35" i="240"/>
  <c r="I35" i="240"/>
  <c r="J35" i="240"/>
  <c r="K35" i="240"/>
  <c r="L35" i="240"/>
  <c r="B36" i="240"/>
  <c r="C36" i="240"/>
  <c r="D36" i="240" s="1"/>
  <c r="F36" i="240"/>
  <c r="G36" i="240"/>
  <c r="H36" i="240" s="1"/>
  <c r="I36" i="240"/>
  <c r="J36" i="240"/>
  <c r="K36" i="240"/>
  <c r="L36" i="240" s="1"/>
  <c r="D37" i="240"/>
  <c r="E37" i="240"/>
  <c r="H37" i="240"/>
  <c r="I37" i="240"/>
  <c r="J37" i="240"/>
  <c r="K37" i="240"/>
  <c r="L37" i="240"/>
  <c r="D38" i="240"/>
  <c r="E38" i="240"/>
  <c r="H38" i="240"/>
  <c r="I38" i="240"/>
  <c r="J38" i="240"/>
  <c r="K38" i="240"/>
  <c r="L38" i="240" s="1"/>
  <c r="D39" i="240"/>
  <c r="E39" i="240"/>
  <c r="H39" i="240"/>
  <c r="I39" i="240"/>
  <c r="J39" i="240"/>
  <c r="K39" i="240"/>
  <c r="L39" i="240"/>
  <c r="D41" i="240"/>
  <c r="E41" i="240"/>
  <c r="H41" i="240"/>
  <c r="I41" i="240"/>
  <c r="J41" i="240"/>
  <c r="K41" i="240"/>
  <c r="L41" i="240" s="1"/>
  <c r="D42" i="240"/>
  <c r="E42" i="240"/>
  <c r="H42" i="240"/>
  <c r="I42" i="240"/>
  <c r="J42" i="240"/>
  <c r="K42" i="240"/>
  <c r="L42" i="240"/>
  <c r="D43" i="240"/>
  <c r="E43" i="240"/>
  <c r="H43" i="240"/>
  <c r="I43" i="240"/>
  <c r="J43" i="240"/>
  <c r="K43" i="240"/>
  <c r="L43" i="240" s="1"/>
  <c r="D44" i="240"/>
  <c r="E44" i="240"/>
  <c r="H44" i="240"/>
  <c r="I44" i="240"/>
  <c r="J44" i="240"/>
  <c r="K44" i="240"/>
  <c r="L44" i="240"/>
  <c r="D45" i="240"/>
  <c r="E45" i="240"/>
  <c r="H45" i="240"/>
  <c r="I45" i="240"/>
  <c r="J45" i="240"/>
  <c r="K45" i="240"/>
  <c r="L45" i="240" s="1"/>
  <c r="D46" i="240"/>
  <c r="E46" i="240"/>
  <c r="H46" i="240"/>
  <c r="I46" i="240"/>
  <c r="J46" i="240"/>
  <c r="K46" i="240"/>
  <c r="L46" i="240"/>
  <c r="D47" i="240"/>
  <c r="E47" i="240"/>
  <c r="H47" i="240"/>
  <c r="I47" i="240"/>
  <c r="J47" i="240"/>
  <c r="K47" i="240"/>
  <c r="L47" i="240" s="1"/>
  <c r="D48" i="240"/>
  <c r="E48" i="240"/>
  <c r="H48" i="240"/>
  <c r="I48" i="240"/>
  <c r="J48" i="240"/>
  <c r="K48" i="240"/>
  <c r="L48" i="240"/>
  <c r="D49" i="240"/>
  <c r="E49" i="240"/>
  <c r="H49" i="240"/>
  <c r="I49" i="240"/>
  <c r="J49" i="240"/>
  <c r="K49" i="240"/>
  <c r="L49" i="240" s="1"/>
  <c r="D50" i="240"/>
  <c r="E50" i="240"/>
  <c r="H50" i="240"/>
  <c r="I50" i="240"/>
  <c r="J50" i="240"/>
  <c r="K50" i="240"/>
  <c r="L50" i="240"/>
  <c r="D51" i="240"/>
  <c r="E51" i="240"/>
  <c r="H51" i="240"/>
  <c r="I51" i="240"/>
  <c r="J51" i="240"/>
  <c r="K51" i="240"/>
  <c r="L51" i="240" s="1"/>
  <c r="D52" i="240"/>
  <c r="E52" i="240"/>
  <c r="H52" i="240"/>
  <c r="I52" i="240"/>
  <c r="J52" i="240"/>
  <c r="K52" i="240"/>
  <c r="L52" i="240"/>
  <c r="D53" i="240"/>
  <c r="E53" i="240"/>
  <c r="H53" i="240"/>
  <c r="I53" i="240"/>
  <c r="J53" i="240"/>
  <c r="K53" i="240"/>
  <c r="L53" i="240" s="1"/>
  <c r="D54" i="240"/>
  <c r="E54" i="240"/>
  <c r="H54" i="240"/>
  <c r="I54" i="240"/>
  <c r="J54" i="240"/>
  <c r="K54" i="240"/>
  <c r="L54" i="240"/>
  <c r="D55" i="240"/>
  <c r="E55" i="240"/>
  <c r="H55" i="240"/>
  <c r="I55" i="240"/>
  <c r="J55" i="240"/>
  <c r="K55" i="240"/>
  <c r="L55" i="240" s="1"/>
  <c r="D56" i="240"/>
  <c r="E56" i="240"/>
  <c r="H56" i="240"/>
  <c r="I56" i="240"/>
  <c r="J56" i="240"/>
  <c r="K56" i="240"/>
  <c r="L56" i="240"/>
  <c r="F4" i="239"/>
  <c r="G4" i="239"/>
  <c r="J4" i="239"/>
  <c r="K4" i="239"/>
  <c r="F7" i="239"/>
  <c r="B8" i="239"/>
  <c r="C8" i="239"/>
  <c r="E8" i="239"/>
  <c r="F8" i="239"/>
  <c r="G8" i="239"/>
  <c r="J8" i="239"/>
  <c r="D9" i="239"/>
  <c r="E9" i="239"/>
  <c r="H9" i="239"/>
  <c r="I9" i="239"/>
  <c r="J9" i="239"/>
  <c r="K9" i="239"/>
  <c r="L9" i="239"/>
  <c r="D10" i="239"/>
  <c r="E10" i="239"/>
  <c r="H10" i="239"/>
  <c r="I10" i="239"/>
  <c r="J10" i="239"/>
  <c r="K10" i="239"/>
  <c r="L10" i="239" s="1"/>
  <c r="D11" i="239"/>
  <c r="E11" i="239"/>
  <c r="H11" i="239"/>
  <c r="I11" i="239"/>
  <c r="J11" i="239"/>
  <c r="K11" i="239"/>
  <c r="L11" i="239"/>
  <c r="D12" i="239"/>
  <c r="E12" i="239"/>
  <c r="H12" i="239"/>
  <c r="I12" i="239"/>
  <c r="J12" i="239"/>
  <c r="K12" i="239"/>
  <c r="L12" i="239" s="1"/>
  <c r="D13" i="239"/>
  <c r="E13" i="239"/>
  <c r="H13" i="239"/>
  <c r="I13" i="239"/>
  <c r="J13" i="239"/>
  <c r="K13" i="239"/>
  <c r="L13" i="239"/>
  <c r="D14" i="239"/>
  <c r="E14" i="239"/>
  <c r="H14" i="239"/>
  <c r="I14" i="239"/>
  <c r="J14" i="239"/>
  <c r="K14" i="239"/>
  <c r="L14" i="239" s="1"/>
  <c r="D15" i="239"/>
  <c r="E15" i="239"/>
  <c r="H15" i="239"/>
  <c r="I15" i="239"/>
  <c r="J15" i="239"/>
  <c r="K15" i="239"/>
  <c r="L15" i="239"/>
  <c r="D16" i="239"/>
  <c r="E16" i="239"/>
  <c r="H16" i="239"/>
  <c r="I16" i="239"/>
  <c r="J16" i="239"/>
  <c r="K16" i="239"/>
  <c r="L16" i="239" s="1"/>
  <c r="D17" i="239"/>
  <c r="E17" i="239"/>
  <c r="H17" i="239"/>
  <c r="I17" i="239"/>
  <c r="J17" i="239"/>
  <c r="K17" i="239"/>
  <c r="L17" i="239"/>
  <c r="B18" i="239"/>
  <c r="C18" i="239"/>
  <c r="D18" i="239" s="1"/>
  <c r="F18" i="239"/>
  <c r="G18" i="239"/>
  <c r="H18" i="239" s="1"/>
  <c r="I18" i="239"/>
  <c r="J18" i="239"/>
  <c r="K18" i="239"/>
  <c r="L18" i="239" s="1"/>
  <c r="D19" i="239"/>
  <c r="E19" i="239"/>
  <c r="H19" i="239"/>
  <c r="I19" i="239"/>
  <c r="J19" i="239"/>
  <c r="K19" i="239"/>
  <c r="L19" i="239"/>
  <c r="D20" i="239"/>
  <c r="E20" i="239"/>
  <c r="H20" i="239"/>
  <c r="I20" i="239"/>
  <c r="J20" i="239"/>
  <c r="K20" i="239"/>
  <c r="L20" i="239" s="1"/>
  <c r="D21" i="239"/>
  <c r="E21" i="239"/>
  <c r="H21" i="239"/>
  <c r="I21" i="239"/>
  <c r="J21" i="239"/>
  <c r="K21" i="239"/>
  <c r="L21" i="239"/>
  <c r="D22" i="239"/>
  <c r="E22" i="239"/>
  <c r="H22" i="239"/>
  <c r="I22" i="239"/>
  <c r="J22" i="239"/>
  <c r="K22" i="239"/>
  <c r="L22" i="239" s="1"/>
  <c r="D23" i="239"/>
  <c r="E23" i="239"/>
  <c r="H23" i="239"/>
  <c r="I23" i="239"/>
  <c r="J23" i="239"/>
  <c r="K23" i="239"/>
  <c r="L23" i="239"/>
  <c r="D24" i="239"/>
  <c r="E24" i="239"/>
  <c r="H24" i="239"/>
  <c r="I24" i="239"/>
  <c r="J24" i="239"/>
  <c r="K24" i="239"/>
  <c r="L24" i="239" s="1"/>
  <c r="D25" i="239"/>
  <c r="E25" i="239"/>
  <c r="H25" i="239"/>
  <c r="I25" i="239"/>
  <c r="J25" i="239"/>
  <c r="K25" i="239"/>
  <c r="L25" i="239"/>
  <c r="D26" i="239"/>
  <c r="E26" i="239"/>
  <c r="H26" i="239"/>
  <c r="I26" i="239"/>
  <c r="J26" i="239"/>
  <c r="K26" i="239"/>
  <c r="L26" i="239" s="1"/>
  <c r="D27" i="239"/>
  <c r="E27" i="239"/>
  <c r="H27" i="239"/>
  <c r="I27" i="239"/>
  <c r="J27" i="239"/>
  <c r="K27" i="239"/>
  <c r="L27" i="239"/>
  <c r="D28" i="239"/>
  <c r="E28" i="239"/>
  <c r="H28" i="239"/>
  <c r="I28" i="239"/>
  <c r="J28" i="239"/>
  <c r="K28" i="239"/>
  <c r="L28" i="239" s="1"/>
  <c r="D29" i="239"/>
  <c r="E29" i="239"/>
  <c r="H29" i="239"/>
  <c r="I29" i="239"/>
  <c r="J29" i="239"/>
  <c r="K29" i="239"/>
  <c r="L29" i="239"/>
  <c r="D30" i="239"/>
  <c r="E30" i="239"/>
  <c r="H30" i="239"/>
  <c r="I30" i="239"/>
  <c r="J30" i="239"/>
  <c r="K30" i="239"/>
  <c r="L30" i="239" s="1"/>
  <c r="D31" i="239"/>
  <c r="E31" i="239"/>
  <c r="H31" i="239"/>
  <c r="I31" i="239"/>
  <c r="J31" i="239"/>
  <c r="K31" i="239"/>
  <c r="L31" i="239"/>
  <c r="D32" i="239"/>
  <c r="E32" i="239"/>
  <c r="H32" i="239"/>
  <c r="I32" i="239"/>
  <c r="J32" i="239"/>
  <c r="K32" i="239"/>
  <c r="L32" i="239" s="1"/>
  <c r="B33" i="239"/>
  <c r="E33" i="239" s="1"/>
  <c r="C33" i="239"/>
  <c r="D33" i="239"/>
  <c r="F33" i="239"/>
  <c r="I33" i="239" s="1"/>
  <c r="G33" i="239"/>
  <c r="H33" i="239"/>
  <c r="J33" i="239"/>
  <c r="K33" i="239"/>
  <c r="L33" i="239"/>
  <c r="D34" i="239"/>
  <c r="E34" i="239"/>
  <c r="H34" i="239"/>
  <c r="I34" i="239"/>
  <c r="J34" i="239"/>
  <c r="K34" i="239"/>
  <c r="L34" i="239" s="1"/>
  <c r="D35" i="239"/>
  <c r="E35" i="239"/>
  <c r="H35" i="239"/>
  <c r="I35" i="239"/>
  <c r="J35" i="239"/>
  <c r="K35" i="239"/>
  <c r="L35" i="239"/>
  <c r="B36" i="239"/>
  <c r="C36" i="239"/>
  <c r="D36" i="239" s="1"/>
  <c r="E36" i="239"/>
  <c r="F36" i="239"/>
  <c r="G36" i="239"/>
  <c r="H36" i="239" s="1"/>
  <c r="J36" i="239"/>
  <c r="D37" i="239"/>
  <c r="E37" i="239"/>
  <c r="H37" i="239"/>
  <c r="I37" i="239"/>
  <c r="J37" i="239"/>
  <c r="K37" i="239"/>
  <c r="L37" i="239"/>
  <c r="D38" i="239"/>
  <c r="E38" i="239"/>
  <c r="H38" i="239"/>
  <c r="I38" i="239"/>
  <c r="J38" i="239"/>
  <c r="K38" i="239"/>
  <c r="L38" i="239" s="1"/>
  <c r="D39" i="239"/>
  <c r="E39" i="239"/>
  <c r="H39" i="239"/>
  <c r="I39" i="239"/>
  <c r="J39" i="239"/>
  <c r="K39" i="239"/>
  <c r="L39" i="239"/>
  <c r="D40" i="239"/>
  <c r="E40" i="239"/>
  <c r="H40" i="239"/>
  <c r="I40" i="239"/>
  <c r="J40" i="239"/>
  <c r="K40" i="239"/>
  <c r="L40" i="239" s="1"/>
  <c r="D41" i="239"/>
  <c r="E41" i="239"/>
  <c r="H41" i="239"/>
  <c r="I41" i="239"/>
  <c r="J41" i="239"/>
  <c r="K41" i="239"/>
  <c r="L41" i="239"/>
  <c r="D42" i="239"/>
  <c r="E42" i="239"/>
  <c r="H42" i="239"/>
  <c r="I42" i="239"/>
  <c r="J42" i="239"/>
  <c r="K42" i="239"/>
  <c r="L42" i="239" s="1"/>
  <c r="D43" i="239"/>
  <c r="E43" i="239"/>
  <c r="H43" i="239"/>
  <c r="I43" i="239"/>
  <c r="J43" i="239"/>
  <c r="K43" i="239"/>
  <c r="L43" i="239"/>
  <c r="D44" i="239"/>
  <c r="E44" i="239"/>
  <c r="H44" i="239"/>
  <c r="I44" i="239"/>
  <c r="J44" i="239"/>
  <c r="K44" i="239"/>
  <c r="L44" i="239" s="1"/>
  <c r="D45" i="239"/>
  <c r="E45" i="239"/>
  <c r="H45" i="239"/>
  <c r="I45" i="239"/>
  <c r="J45" i="239"/>
  <c r="K45" i="239"/>
  <c r="L45" i="239"/>
  <c r="D46" i="239"/>
  <c r="E46" i="239"/>
  <c r="H46" i="239"/>
  <c r="I46" i="239"/>
  <c r="J46" i="239"/>
  <c r="K46" i="239"/>
  <c r="L46" i="239" s="1"/>
  <c r="D47" i="239"/>
  <c r="E47" i="239"/>
  <c r="H47" i="239"/>
  <c r="I47" i="239"/>
  <c r="J47" i="239"/>
  <c r="K47" i="239"/>
  <c r="L47" i="239"/>
  <c r="D48" i="239"/>
  <c r="E48" i="239"/>
  <c r="H48" i="239"/>
  <c r="I48" i="239"/>
  <c r="J48" i="239"/>
  <c r="K48" i="239"/>
  <c r="L48" i="239" s="1"/>
  <c r="D49" i="239"/>
  <c r="E49" i="239"/>
  <c r="H49" i="239"/>
  <c r="I49" i="239"/>
  <c r="J49" i="239"/>
  <c r="K49" i="239"/>
  <c r="L49" i="239"/>
  <c r="D50" i="239"/>
  <c r="E50" i="239"/>
  <c r="H50" i="239"/>
  <c r="I50" i="239"/>
  <c r="J50" i="239"/>
  <c r="K50" i="239"/>
  <c r="L50" i="239" s="1"/>
  <c r="D51" i="239"/>
  <c r="E51" i="239"/>
  <c r="H51" i="239"/>
  <c r="I51" i="239"/>
  <c r="J51" i="239"/>
  <c r="K51" i="239"/>
  <c r="L51" i="239"/>
  <c r="D52" i="239"/>
  <c r="E52" i="239"/>
  <c r="H52" i="239"/>
  <c r="I52" i="239"/>
  <c r="J52" i="239"/>
  <c r="K52" i="239"/>
  <c r="L52" i="239" s="1"/>
  <c r="D53" i="239"/>
  <c r="E53" i="239"/>
  <c r="H53" i="239"/>
  <c r="I53" i="239"/>
  <c r="J53" i="239"/>
  <c r="K53" i="239"/>
  <c r="L53" i="239"/>
  <c r="D54" i="239"/>
  <c r="E54" i="239"/>
  <c r="H54" i="239"/>
  <c r="I54" i="239"/>
  <c r="J54" i="239"/>
  <c r="K54" i="239"/>
  <c r="L54" i="239" s="1"/>
  <c r="D55" i="239"/>
  <c r="E55" i="239"/>
  <c r="H55" i="239"/>
  <c r="I55" i="239"/>
  <c r="J55" i="239"/>
  <c r="K55" i="239"/>
  <c r="L55" i="239"/>
  <c r="D56" i="239"/>
  <c r="E56" i="239"/>
  <c r="H56" i="239"/>
  <c r="I56" i="239"/>
  <c r="J56" i="239"/>
  <c r="K56" i="239"/>
  <c r="L56" i="239" s="1"/>
  <c r="F4" i="238"/>
  <c r="G4" i="238"/>
  <c r="J4" i="238"/>
  <c r="K4" i="238"/>
  <c r="B9" i="238"/>
  <c r="C9" i="238"/>
  <c r="D9" i="238" s="1"/>
  <c r="F9" i="238"/>
  <c r="G9" i="238"/>
  <c r="H9" i="238"/>
  <c r="B10" i="238"/>
  <c r="J10" i="238" s="1"/>
  <c r="C10" i="238"/>
  <c r="E10" i="238"/>
  <c r="F10" i="238"/>
  <c r="G10" i="238"/>
  <c r="H10" i="238" s="1"/>
  <c r="B11" i="238"/>
  <c r="E11" i="238" s="1"/>
  <c r="C11" i="238"/>
  <c r="D11" i="238"/>
  <c r="F11" i="238"/>
  <c r="G11" i="238"/>
  <c r="H11" i="238" s="1"/>
  <c r="J11" i="238"/>
  <c r="B12" i="238"/>
  <c r="C12" i="238"/>
  <c r="D12" i="238" s="1"/>
  <c r="F12" i="238"/>
  <c r="G12" i="238"/>
  <c r="H12" i="238" s="1"/>
  <c r="J12" i="238"/>
  <c r="B13" i="238"/>
  <c r="E13" i="238" s="1"/>
  <c r="C13" i="238"/>
  <c r="D13" i="238"/>
  <c r="F13" i="238"/>
  <c r="G13" i="238"/>
  <c r="H13" i="238" s="1"/>
  <c r="K13" i="238"/>
  <c r="B14" i="238"/>
  <c r="C14" i="238"/>
  <c r="D14" i="238" s="1"/>
  <c r="F14" i="238"/>
  <c r="G14" i="238"/>
  <c r="J14" i="238"/>
  <c r="B15" i="238"/>
  <c r="C15" i="238"/>
  <c r="D15" i="238" s="1"/>
  <c r="F15" i="238"/>
  <c r="I15" i="238" s="1"/>
  <c r="G15" i="238"/>
  <c r="H15" i="238"/>
  <c r="K15" i="238"/>
  <c r="B17" i="238"/>
  <c r="C17" i="238"/>
  <c r="D17" i="238"/>
  <c r="F17" i="238"/>
  <c r="G17" i="238"/>
  <c r="H17" i="238" s="1"/>
  <c r="J17" i="238"/>
  <c r="B18" i="238"/>
  <c r="C18" i="238"/>
  <c r="D18" i="238" s="1"/>
  <c r="F18" i="238"/>
  <c r="G18" i="238"/>
  <c r="H18" i="238" s="1"/>
  <c r="J18" i="238"/>
  <c r="B19" i="238"/>
  <c r="E19" i="238" s="1"/>
  <c r="C19" i="238"/>
  <c r="D19" i="238"/>
  <c r="F19" i="238"/>
  <c r="G19" i="238"/>
  <c r="H19" i="238" s="1"/>
  <c r="K19" i="238"/>
  <c r="B20" i="238"/>
  <c r="C20" i="238"/>
  <c r="D20" i="238" s="1"/>
  <c r="F20" i="238"/>
  <c r="G20" i="238"/>
  <c r="J20" i="238"/>
  <c r="B21" i="238"/>
  <c r="C21" i="238"/>
  <c r="D21" i="238" s="1"/>
  <c r="F21" i="238"/>
  <c r="I21" i="238" s="1"/>
  <c r="G21" i="238"/>
  <c r="H21" i="238"/>
  <c r="K21" i="238"/>
  <c r="B22" i="238"/>
  <c r="J22" i="238" s="1"/>
  <c r="C22" i="238"/>
  <c r="F22" i="238"/>
  <c r="G22" i="238"/>
  <c r="I22" i="238"/>
  <c r="K22" i="238"/>
  <c r="B23" i="238"/>
  <c r="C23" i="238"/>
  <c r="D23" i="238" s="1"/>
  <c r="F23" i="238"/>
  <c r="I23" i="238" s="1"/>
  <c r="G23" i="238"/>
  <c r="H23" i="238"/>
  <c r="B24" i="238"/>
  <c r="J24" i="238" s="1"/>
  <c r="C24" i="238"/>
  <c r="E24" i="238"/>
  <c r="F24" i="238"/>
  <c r="G24" i="238"/>
  <c r="H24" i="238" s="1"/>
  <c r="B25" i="238"/>
  <c r="E25" i="238" s="1"/>
  <c r="C25" i="238"/>
  <c r="D25" i="238"/>
  <c r="F25" i="238"/>
  <c r="G25" i="238"/>
  <c r="H25" i="238" s="1"/>
  <c r="J25" i="238"/>
  <c r="B26" i="238"/>
  <c r="C26" i="238"/>
  <c r="D26" i="238" s="1"/>
  <c r="F26" i="238"/>
  <c r="G26" i="238"/>
  <c r="H26" i="238" s="1"/>
  <c r="J26" i="238"/>
  <c r="B27" i="238"/>
  <c r="E27" i="238" s="1"/>
  <c r="C27" i="238"/>
  <c r="D27" i="238"/>
  <c r="F27" i="238"/>
  <c r="G27" i="238"/>
  <c r="H27" i="238" s="1"/>
  <c r="K27" i="238"/>
  <c r="B28" i="238"/>
  <c r="C28" i="238"/>
  <c r="D28" i="238" s="1"/>
  <c r="F28" i="238"/>
  <c r="G28" i="238"/>
  <c r="J28" i="238"/>
  <c r="B29" i="238"/>
  <c r="C29" i="238"/>
  <c r="D29" i="238" s="1"/>
  <c r="F29" i="238"/>
  <c r="I29" i="238" s="1"/>
  <c r="G29" i="238"/>
  <c r="H29" i="238"/>
  <c r="K29" i="238"/>
  <c r="B30" i="238"/>
  <c r="J30" i="238" s="1"/>
  <c r="C30" i="238"/>
  <c r="F30" i="238"/>
  <c r="G30" i="238"/>
  <c r="I30" i="238"/>
  <c r="K30" i="238"/>
  <c r="B32" i="238"/>
  <c r="C32" i="238"/>
  <c r="K32" i="238" s="1"/>
  <c r="L32" i="238" s="1"/>
  <c r="F32" i="238"/>
  <c r="G32" i="238"/>
  <c r="I32" i="238" s="1"/>
  <c r="J32" i="238"/>
  <c r="B33" i="238"/>
  <c r="E33" i="238" s="1"/>
  <c r="C33" i="238"/>
  <c r="D33" i="238"/>
  <c r="F33" i="238"/>
  <c r="G33" i="238"/>
  <c r="H33" i="238" s="1"/>
  <c r="K33" i="238"/>
  <c r="B35" i="238"/>
  <c r="C35" i="238"/>
  <c r="F35" i="238"/>
  <c r="J35" i="238" s="1"/>
  <c r="G35" i="238"/>
  <c r="I35" i="238"/>
  <c r="K35" i="238"/>
  <c r="B36" i="238"/>
  <c r="C36" i="238"/>
  <c r="D36" i="238" s="1"/>
  <c r="F36" i="238"/>
  <c r="I36" i="238" s="1"/>
  <c r="G36" i="238"/>
  <c r="H36" i="238"/>
  <c r="K36" i="238"/>
  <c r="B37" i="238"/>
  <c r="C37" i="238"/>
  <c r="E37" i="238"/>
  <c r="F37" i="238"/>
  <c r="G37" i="238"/>
  <c r="H37" i="238" s="1"/>
  <c r="J37" i="238"/>
  <c r="B38" i="238"/>
  <c r="E38" i="238" s="1"/>
  <c r="C38" i="238"/>
  <c r="D38" i="238"/>
  <c r="F38" i="238"/>
  <c r="G38" i="238"/>
  <c r="H38" i="238" s="1"/>
  <c r="J38" i="238"/>
  <c r="B39" i="238"/>
  <c r="C39" i="238"/>
  <c r="D39" i="238" s="1"/>
  <c r="F39" i="238"/>
  <c r="J39" i="238" s="1"/>
  <c r="G39" i="238"/>
  <c r="I39" i="238"/>
  <c r="K39" i="238"/>
  <c r="B40" i="238"/>
  <c r="C40" i="238"/>
  <c r="D40" i="238" s="1"/>
  <c r="F40" i="238"/>
  <c r="I40" i="238" s="1"/>
  <c r="G40" i="238"/>
  <c r="H40" i="238"/>
  <c r="K40" i="238"/>
  <c r="B41" i="238"/>
  <c r="C41" i="238"/>
  <c r="E41" i="238"/>
  <c r="F41" i="238"/>
  <c r="G41" i="238"/>
  <c r="H41" i="238" s="1"/>
  <c r="J41" i="238"/>
  <c r="B42" i="238"/>
  <c r="E42" i="238" s="1"/>
  <c r="C42" i="238"/>
  <c r="D42" i="238"/>
  <c r="F42" i="238"/>
  <c r="G42" i="238"/>
  <c r="H42" i="238" s="1"/>
  <c r="J42" i="238"/>
  <c r="B43" i="238"/>
  <c r="C43" i="238"/>
  <c r="D43" i="238" s="1"/>
  <c r="F43" i="238"/>
  <c r="J43" i="238" s="1"/>
  <c r="G43" i="238"/>
  <c r="I43" i="238"/>
  <c r="K43" i="238"/>
  <c r="B44" i="238"/>
  <c r="C44" i="238"/>
  <c r="D44" i="238" s="1"/>
  <c r="F44" i="238"/>
  <c r="I44" i="238" s="1"/>
  <c r="G44" i="238"/>
  <c r="H44" i="238"/>
  <c r="K44" i="238"/>
  <c r="B45" i="238"/>
  <c r="C45" i="238"/>
  <c r="E45" i="238"/>
  <c r="F45" i="238"/>
  <c r="G45" i="238"/>
  <c r="H45" i="238" s="1"/>
  <c r="J45" i="238"/>
  <c r="B46" i="238"/>
  <c r="E46" i="238" s="1"/>
  <c r="C46" i="238"/>
  <c r="D46" i="238"/>
  <c r="F46" i="238"/>
  <c r="G46" i="238"/>
  <c r="H46" i="238" s="1"/>
  <c r="J46" i="238"/>
  <c r="B47" i="238"/>
  <c r="C47" i="238"/>
  <c r="D47" i="238" s="1"/>
  <c r="F47" i="238"/>
  <c r="J47" i="238" s="1"/>
  <c r="G47" i="238"/>
  <c r="I47" i="238"/>
  <c r="K47" i="238"/>
  <c r="B48" i="238"/>
  <c r="C48" i="238"/>
  <c r="D48" i="238" s="1"/>
  <c r="F48" i="238"/>
  <c r="I48" i="238" s="1"/>
  <c r="G48" i="238"/>
  <c r="H48" i="238"/>
  <c r="K48" i="238"/>
  <c r="B49" i="238"/>
  <c r="C49" i="238"/>
  <c r="E49" i="238"/>
  <c r="F49" i="238"/>
  <c r="G49" i="238"/>
  <c r="H49" i="238" s="1"/>
  <c r="J49" i="238"/>
  <c r="B50" i="238"/>
  <c r="E50" i="238" s="1"/>
  <c r="C50" i="238"/>
  <c r="D50" i="238"/>
  <c r="F50" i="238"/>
  <c r="G50" i="238"/>
  <c r="H50" i="238" s="1"/>
  <c r="J50" i="238"/>
  <c r="B51" i="238"/>
  <c r="C51" i="238"/>
  <c r="D51" i="238" s="1"/>
  <c r="F51" i="238"/>
  <c r="J51" i="238" s="1"/>
  <c r="G51" i="238"/>
  <c r="I51" i="238"/>
  <c r="K51" i="238"/>
  <c r="B52" i="238"/>
  <c r="C52" i="238"/>
  <c r="D52" i="238" s="1"/>
  <c r="F52" i="238"/>
  <c r="I52" i="238" s="1"/>
  <c r="G52" i="238"/>
  <c r="H52" i="238"/>
  <c r="K52" i="238"/>
  <c r="B53" i="238"/>
  <c r="C53" i="238"/>
  <c r="E53" i="238"/>
  <c r="F53" i="238"/>
  <c r="G53" i="238"/>
  <c r="H53" i="238" s="1"/>
  <c r="J53" i="238"/>
  <c r="F4" i="237"/>
  <c r="G4" i="237"/>
  <c r="J4" i="237"/>
  <c r="K4" i="237"/>
  <c r="B9" i="237"/>
  <c r="C9" i="237"/>
  <c r="D9" i="237"/>
  <c r="F9" i="237"/>
  <c r="G9" i="237"/>
  <c r="H9" i="237" s="1"/>
  <c r="K9" i="237"/>
  <c r="B10" i="237"/>
  <c r="C10" i="237"/>
  <c r="D10" i="237" s="1"/>
  <c r="F10" i="237"/>
  <c r="G10" i="237"/>
  <c r="J10" i="237"/>
  <c r="B11" i="237"/>
  <c r="C11" i="237"/>
  <c r="D11" i="237" s="1"/>
  <c r="F11" i="237"/>
  <c r="I11" i="237" s="1"/>
  <c r="G11" i="237"/>
  <c r="H11" i="237"/>
  <c r="K11" i="237"/>
  <c r="B12" i="237"/>
  <c r="J12" i="237" s="1"/>
  <c r="C12" i="237"/>
  <c r="F12" i="237"/>
  <c r="G12" i="237"/>
  <c r="I12" i="237"/>
  <c r="K12" i="237"/>
  <c r="B13" i="237"/>
  <c r="C13" i="237"/>
  <c r="D13" i="237" s="1"/>
  <c r="F13" i="237"/>
  <c r="I13" i="237" s="1"/>
  <c r="G13" i="237"/>
  <c r="H13" i="237"/>
  <c r="B14" i="237"/>
  <c r="J14" i="237" s="1"/>
  <c r="C14" i="237"/>
  <c r="E14" i="237"/>
  <c r="F14" i="237"/>
  <c r="G14" i="237"/>
  <c r="H14" i="237" s="1"/>
  <c r="B15" i="237"/>
  <c r="E15" i="237" s="1"/>
  <c r="C15" i="237"/>
  <c r="D15" i="237"/>
  <c r="F15" i="237"/>
  <c r="G15" i="237"/>
  <c r="H15" i="237" s="1"/>
  <c r="J15" i="237"/>
  <c r="B17" i="237"/>
  <c r="C17" i="237"/>
  <c r="D17" i="237" s="1"/>
  <c r="F17" i="237"/>
  <c r="J17" i="237" s="1"/>
  <c r="L17" i="237" s="1"/>
  <c r="G17" i="237"/>
  <c r="H17" i="237"/>
  <c r="K17" i="237"/>
  <c r="B18" i="237"/>
  <c r="J18" i="237" s="1"/>
  <c r="C18" i="237"/>
  <c r="F18" i="237"/>
  <c r="G18" i="237"/>
  <c r="I18" i="237"/>
  <c r="K18" i="237"/>
  <c r="B19" i="237"/>
  <c r="C19" i="237"/>
  <c r="D19" i="237" s="1"/>
  <c r="F19" i="237"/>
  <c r="I19" i="237" s="1"/>
  <c r="G19" i="237"/>
  <c r="H19" i="237"/>
  <c r="B20" i="237"/>
  <c r="J20" i="237" s="1"/>
  <c r="C20" i="237"/>
  <c r="E20" i="237"/>
  <c r="F20" i="237"/>
  <c r="G20" i="237"/>
  <c r="H20" i="237" s="1"/>
  <c r="B21" i="237"/>
  <c r="E21" i="237" s="1"/>
  <c r="C21" i="237"/>
  <c r="D21" i="237"/>
  <c r="F21" i="237"/>
  <c r="G21" i="237"/>
  <c r="H21" i="237" s="1"/>
  <c r="J21" i="237"/>
  <c r="B22" i="237"/>
  <c r="C22" i="237"/>
  <c r="D22" i="237" s="1"/>
  <c r="F22" i="237"/>
  <c r="G22" i="237"/>
  <c r="H22" i="237" s="1"/>
  <c r="J22" i="237"/>
  <c r="B23" i="237"/>
  <c r="E23" i="237" s="1"/>
  <c r="C23" i="237"/>
  <c r="D23" i="237"/>
  <c r="F23" i="237"/>
  <c r="G23" i="237"/>
  <c r="H23" i="237" s="1"/>
  <c r="K23" i="237"/>
  <c r="B24" i="237"/>
  <c r="C24" i="237"/>
  <c r="D24" i="237" s="1"/>
  <c r="F24" i="237"/>
  <c r="G24" i="237"/>
  <c r="J24" i="237"/>
  <c r="B25" i="237"/>
  <c r="C25" i="237"/>
  <c r="D25" i="237" s="1"/>
  <c r="F25" i="237"/>
  <c r="I25" i="237" s="1"/>
  <c r="G25" i="237"/>
  <c r="H25" i="237"/>
  <c r="K25" i="237"/>
  <c r="B26" i="237"/>
  <c r="J26" i="237" s="1"/>
  <c r="C26" i="237"/>
  <c r="F26" i="237"/>
  <c r="G26" i="237"/>
  <c r="I26" i="237"/>
  <c r="K26" i="237"/>
  <c r="B27" i="237"/>
  <c r="C27" i="237"/>
  <c r="D27" i="237" s="1"/>
  <c r="F27" i="237"/>
  <c r="I27" i="237" s="1"/>
  <c r="G27" i="237"/>
  <c r="H27" i="237"/>
  <c r="B28" i="237"/>
  <c r="J28" i="237" s="1"/>
  <c r="C28" i="237"/>
  <c r="E28" i="237"/>
  <c r="F28" i="237"/>
  <c r="G28" i="237"/>
  <c r="H28" i="237" s="1"/>
  <c r="B29" i="237"/>
  <c r="E29" i="237" s="1"/>
  <c r="C29" i="237"/>
  <c r="D29" i="237"/>
  <c r="F29" i="237"/>
  <c r="G29" i="237"/>
  <c r="H29" i="237" s="1"/>
  <c r="J29" i="237"/>
  <c r="B30" i="237"/>
  <c r="C30" i="237"/>
  <c r="D30" i="237" s="1"/>
  <c r="F30" i="237"/>
  <c r="G30" i="237"/>
  <c r="H30" i="237" s="1"/>
  <c r="J30" i="237"/>
  <c r="B32" i="237"/>
  <c r="J32" i="237" s="1"/>
  <c r="C32" i="237"/>
  <c r="F32" i="237"/>
  <c r="G32" i="237"/>
  <c r="I32" i="237"/>
  <c r="K32" i="237"/>
  <c r="B33" i="237"/>
  <c r="C33" i="237"/>
  <c r="D33" i="237" s="1"/>
  <c r="F33" i="237"/>
  <c r="I33" i="237" s="1"/>
  <c r="G33" i="237"/>
  <c r="H33" i="237"/>
  <c r="B35" i="237"/>
  <c r="C35" i="237"/>
  <c r="E35" i="237"/>
  <c r="F35" i="237"/>
  <c r="G35" i="237"/>
  <c r="J35" i="237"/>
  <c r="B36" i="237"/>
  <c r="E36" i="237" s="1"/>
  <c r="C36" i="237"/>
  <c r="D36" i="237"/>
  <c r="F36" i="237"/>
  <c r="G36" i="237"/>
  <c r="H36" i="237" s="1"/>
  <c r="J36" i="237"/>
  <c r="B37" i="237"/>
  <c r="C37" i="237"/>
  <c r="D37" i="237" s="1"/>
  <c r="F37" i="237"/>
  <c r="J37" i="237" s="1"/>
  <c r="G37" i="237"/>
  <c r="I37" i="237"/>
  <c r="K37" i="237"/>
  <c r="B38" i="237"/>
  <c r="C38" i="237"/>
  <c r="D38" i="237" s="1"/>
  <c r="F38" i="237"/>
  <c r="I38" i="237" s="1"/>
  <c r="G38" i="237"/>
  <c r="H38" i="237"/>
  <c r="K38" i="237"/>
  <c r="B39" i="237"/>
  <c r="C39" i="237"/>
  <c r="E39" i="237"/>
  <c r="F39" i="237"/>
  <c r="G39" i="237"/>
  <c r="H39" i="237" s="1"/>
  <c r="J39" i="237"/>
  <c r="B40" i="237"/>
  <c r="E40" i="237" s="1"/>
  <c r="C40" i="237"/>
  <c r="D40" i="237"/>
  <c r="F40" i="237"/>
  <c r="G40" i="237"/>
  <c r="H40" i="237" s="1"/>
  <c r="J40" i="237"/>
  <c r="B41" i="237"/>
  <c r="C41" i="237"/>
  <c r="D41" i="237" s="1"/>
  <c r="F41" i="237"/>
  <c r="J41" i="237" s="1"/>
  <c r="G41" i="237"/>
  <c r="I41" i="237"/>
  <c r="K41" i="237"/>
  <c r="B42" i="237"/>
  <c r="C42" i="237"/>
  <c r="D42" i="237" s="1"/>
  <c r="F42" i="237"/>
  <c r="I42" i="237" s="1"/>
  <c r="G42" i="237"/>
  <c r="H42" i="237"/>
  <c r="K42" i="237"/>
  <c r="B43" i="237"/>
  <c r="C43" i="237"/>
  <c r="E43" i="237"/>
  <c r="F43" i="237"/>
  <c r="G43" i="237"/>
  <c r="H43" i="237" s="1"/>
  <c r="J43" i="237"/>
  <c r="B44" i="237"/>
  <c r="E44" i="237" s="1"/>
  <c r="C44" i="237"/>
  <c r="D44" i="237"/>
  <c r="F44" i="237"/>
  <c r="G44" i="237"/>
  <c r="H44" i="237" s="1"/>
  <c r="J44" i="237"/>
  <c r="B45" i="237"/>
  <c r="C45" i="237"/>
  <c r="D45" i="237" s="1"/>
  <c r="F45" i="237"/>
  <c r="J45" i="237" s="1"/>
  <c r="G45" i="237"/>
  <c r="I45" i="237"/>
  <c r="K45" i="237"/>
  <c r="B46" i="237"/>
  <c r="C46" i="237"/>
  <c r="D46" i="237" s="1"/>
  <c r="F46" i="237"/>
  <c r="I46" i="237" s="1"/>
  <c r="G46" i="237"/>
  <c r="H46" i="237"/>
  <c r="K46" i="237"/>
  <c r="B47" i="237"/>
  <c r="C47" i="237"/>
  <c r="E47" i="237"/>
  <c r="F47" i="237"/>
  <c r="G47" i="237"/>
  <c r="H47" i="237" s="1"/>
  <c r="J47" i="237"/>
  <c r="B48" i="237"/>
  <c r="E48" i="237" s="1"/>
  <c r="C48" i="237"/>
  <c r="D48" i="237"/>
  <c r="F48" i="237"/>
  <c r="G48" i="237"/>
  <c r="H48" i="237" s="1"/>
  <c r="J48" i="237"/>
  <c r="B49" i="237"/>
  <c r="C49" i="237"/>
  <c r="D49" i="237" s="1"/>
  <c r="F49" i="237"/>
  <c r="J49" i="237" s="1"/>
  <c r="G49" i="237"/>
  <c r="I49" i="237"/>
  <c r="K49" i="237"/>
  <c r="B50" i="237"/>
  <c r="C50" i="237"/>
  <c r="D50" i="237" s="1"/>
  <c r="F50" i="237"/>
  <c r="I50" i="237" s="1"/>
  <c r="G50" i="237"/>
  <c r="H50" i="237"/>
  <c r="K50" i="237"/>
  <c r="B51" i="237"/>
  <c r="C51" i="237"/>
  <c r="E51" i="237"/>
  <c r="F51" i="237"/>
  <c r="G51" i="237"/>
  <c r="H51" i="237" s="1"/>
  <c r="J51" i="237"/>
  <c r="B52" i="237"/>
  <c r="E52" i="237" s="1"/>
  <c r="C52" i="237"/>
  <c r="D52" i="237"/>
  <c r="F52" i="237"/>
  <c r="G52" i="237"/>
  <c r="H52" i="237" s="1"/>
  <c r="J52" i="237"/>
  <c r="B53" i="237"/>
  <c r="C53" i="237"/>
  <c r="D53" i="237" s="1"/>
  <c r="F53" i="237"/>
  <c r="J53" i="237" s="1"/>
  <c r="G53" i="237"/>
  <c r="I53" i="237"/>
  <c r="K53" i="237"/>
  <c r="F4" i="236"/>
  <c r="G4" i="236"/>
  <c r="J4" i="236"/>
  <c r="K4" i="236"/>
  <c r="B7" i="236"/>
  <c r="B8" i="236"/>
  <c r="C8" i="236"/>
  <c r="E8" i="236"/>
  <c r="F8" i="236"/>
  <c r="G8" i="236"/>
  <c r="J8" i="236"/>
  <c r="D9" i="236"/>
  <c r="E9" i="236"/>
  <c r="H9" i="236"/>
  <c r="I9" i="236"/>
  <c r="J9" i="236"/>
  <c r="K9" i="236"/>
  <c r="L9" i="236"/>
  <c r="D10" i="236"/>
  <c r="E10" i="236"/>
  <c r="H10" i="236"/>
  <c r="I10" i="236"/>
  <c r="J10" i="236"/>
  <c r="K10" i="236"/>
  <c r="L10" i="236" s="1"/>
  <c r="D11" i="236"/>
  <c r="E11" i="236"/>
  <c r="H11" i="236"/>
  <c r="I11" i="236"/>
  <c r="J11" i="236"/>
  <c r="K11" i="236"/>
  <c r="L11" i="236"/>
  <c r="D12" i="236"/>
  <c r="E12" i="236"/>
  <c r="H12" i="236"/>
  <c r="I12" i="236"/>
  <c r="J12" i="236"/>
  <c r="K12" i="236"/>
  <c r="L12" i="236" s="1"/>
  <c r="D13" i="236"/>
  <c r="E13" i="236"/>
  <c r="H13" i="236"/>
  <c r="I13" i="236"/>
  <c r="J13" i="236"/>
  <c r="K13" i="236"/>
  <c r="L13" i="236"/>
  <c r="D14" i="236"/>
  <c r="E14" i="236"/>
  <c r="H14" i="236"/>
  <c r="I14" i="236"/>
  <c r="J14" i="236"/>
  <c r="K14" i="236"/>
  <c r="L14" i="236" s="1"/>
  <c r="D15" i="236"/>
  <c r="E15" i="236"/>
  <c r="H15" i="236"/>
  <c r="I15" i="236"/>
  <c r="J15" i="236"/>
  <c r="K15" i="236"/>
  <c r="L15" i="236"/>
  <c r="B16" i="236"/>
  <c r="C16" i="236"/>
  <c r="D16" i="236" s="1"/>
  <c r="E16" i="236"/>
  <c r="F16" i="236"/>
  <c r="G16" i="236"/>
  <c r="H16" i="236" s="1"/>
  <c r="J16" i="236"/>
  <c r="D17" i="236"/>
  <c r="E17" i="236"/>
  <c r="H17" i="236"/>
  <c r="I17" i="236"/>
  <c r="J17" i="236"/>
  <c r="K17" i="236"/>
  <c r="L17" i="236"/>
  <c r="D18" i="236"/>
  <c r="E18" i="236"/>
  <c r="H18" i="236"/>
  <c r="I18" i="236"/>
  <c r="J18" i="236"/>
  <c r="K18" i="236"/>
  <c r="L18" i="236" s="1"/>
  <c r="D19" i="236"/>
  <c r="E19" i="236"/>
  <c r="H19" i="236"/>
  <c r="I19" i="236"/>
  <c r="J19" i="236"/>
  <c r="K19" i="236"/>
  <c r="L19" i="236"/>
  <c r="D20" i="236"/>
  <c r="E20" i="236"/>
  <c r="H20" i="236"/>
  <c r="I20" i="236"/>
  <c r="J20" i="236"/>
  <c r="K20" i="236"/>
  <c r="L20" i="236" s="1"/>
  <c r="D21" i="236"/>
  <c r="E21" i="236"/>
  <c r="H21" i="236"/>
  <c r="I21" i="236"/>
  <c r="J21" i="236"/>
  <c r="K21" i="236"/>
  <c r="L21" i="236"/>
  <c r="D22" i="236"/>
  <c r="E22" i="236"/>
  <c r="H22" i="236"/>
  <c r="I22" i="236"/>
  <c r="J22" i="236"/>
  <c r="K22" i="236"/>
  <c r="L22" i="236" s="1"/>
  <c r="D23" i="236"/>
  <c r="E23" i="236"/>
  <c r="H23" i="236"/>
  <c r="I23" i="236"/>
  <c r="J23" i="236"/>
  <c r="K23" i="236"/>
  <c r="L23" i="236"/>
  <c r="D24" i="236"/>
  <c r="E24" i="236"/>
  <c r="H24" i="236"/>
  <c r="I24" i="236"/>
  <c r="J24" i="236"/>
  <c r="K24" i="236"/>
  <c r="L24" i="236" s="1"/>
  <c r="D25" i="236"/>
  <c r="E25" i="236"/>
  <c r="H25" i="236"/>
  <c r="I25" i="236"/>
  <c r="J25" i="236"/>
  <c r="K25" i="236"/>
  <c r="L25" i="236"/>
  <c r="D26" i="236"/>
  <c r="E26" i="236"/>
  <c r="H26" i="236"/>
  <c r="I26" i="236"/>
  <c r="J26" i="236"/>
  <c r="K26" i="236"/>
  <c r="L26" i="236" s="1"/>
  <c r="D27" i="236"/>
  <c r="E27" i="236"/>
  <c r="H27" i="236"/>
  <c r="I27" i="236"/>
  <c r="J27" i="236"/>
  <c r="K27" i="236"/>
  <c r="L27" i="236"/>
  <c r="D28" i="236"/>
  <c r="E28" i="236"/>
  <c r="H28" i="236"/>
  <c r="I28" i="236"/>
  <c r="J28" i="236"/>
  <c r="K28" i="236"/>
  <c r="L28" i="236" s="1"/>
  <c r="D29" i="236"/>
  <c r="E29" i="236"/>
  <c r="H29" i="236"/>
  <c r="I29" i="236"/>
  <c r="J29" i="236"/>
  <c r="K29" i="236"/>
  <c r="L29" i="236"/>
  <c r="D30" i="236"/>
  <c r="E30" i="236"/>
  <c r="H30" i="236"/>
  <c r="I30" i="236"/>
  <c r="J30" i="236"/>
  <c r="K30" i="236"/>
  <c r="L30" i="236" s="1"/>
  <c r="B31" i="236"/>
  <c r="E31" i="236" s="1"/>
  <c r="C31" i="236"/>
  <c r="D31" i="236"/>
  <c r="F31" i="236"/>
  <c r="I31" i="236" s="1"/>
  <c r="G31" i="236"/>
  <c r="H31" i="236"/>
  <c r="K31" i="236"/>
  <c r="D32" i="236"/>
  <c r="E32" i="236"/>
  <c r="H32" i="236"/>
  <c r="I32" i="236"/>
  <c r="J32" i="236"/>
  <c r="K32" i="236"/>
  <c r="L32" i="236" s="1"/>
  <c r="D33" i="236"/>
  <c r="E33" i="236"/>
  <c r="H33" i="236"/>
  <c r="I33" i="236"/>
  <c r="J33" i="236"/>
  <c r="K33" i="236"/>
  <c r="L33" i="236"/>
  <c r="B34" i="236"/>
  <c r="C34" i="236"/>
  <c r="D34" i="236" s="1"/>
  <c r="F34" i="236"/>
  <c r="G34" i="236"/>
  <c r="H34" i="236" s="1"/>
  <c r="I34" i="236"/>
  <c r="J34" i="236"/>
  <c r="K34" i="236"/>
  <c r="L34" i="236" s="1"/>
  <c r="D35" i="236"/>
  <c r="E35" i="236"/>
  <c r="H35" i="236"/>
  <c r="I35" i="236"/>
  <c r="J35" i="236"/>
  <c r="K35" i="236"/>
  <c r="L35" i="236"/>
  <c r="D36" i="236"/>
  <c r="E36" i="236"/>
  <c r="H36" i="236"/>
  <c r="I36" i="236"/>
  <c r="J36" i="236"/>
  <c r="K36" i="236"/>
  <c r="L36" i="236" s="1"/>
  <c r="D37" i="236"/>
  <c r="E37" i="236"/>
  <c r="H37" i="236"/>
  <c r="I37" i="236"/>
  <c r="J37" i="236"/>
  <c r="K37" i="236"/>
  <c r="L37" i="236"/>
  <c r="D38" i="236"/>
  <c r="E38" i="236"/>
  <c r="H38" i="236"/>
  <c r="I38" i="236"/>
  <c r="J38" i="236"/>
  <c r="K38" i="236"/>
  <c r="L38" i="236" s="1"/>
  <c r="D39" i="236"/>
  <c r="E39" i="236"/>
  <c r="H39" i="236"/>
  <c r="I39" i="236"/>
  <c r="J39" i="236"/>
  <c r="K39" i="236"/>
  <c r="L39" i="236"/>
  <c r="D40" i="236"/>
  <c r="E40" i="236"/>
  <c r="H40" i="236"/>
  <c r="I40" i="236"/>
  <c r="J40" i="236"/>
  <c r="K40" i="236"/>
  <c r="L40" i="236" s="1"/>
  <c r="D41" i="236"/>
  <c r="E41" i="236"/>
  <c r="H41" i="236"/>
  <c r="I41" i="236"/>
  <c r="J41" i="236"/>
  <c r="K41" i="236"/>
  <c r="L41" i="236"/>
  <c r="D42" i="236"/>
  <c r="E42" i="236"/>
  <c r="H42" i="236"/>
  <c r="I42" i="236"/>
  <c r="J42" i="236"/>
  <c r="K42" i="236"/>
  <c r="L42" i="236" s="1"/>
  <c r="D43" i="236"/>
  <c r="E43" i="236"/>
  <c r="H43" i="236"/>
  <c r="I43" i="236"/>
  <c r="J43" i="236"/>
  <c r="K43" i="236"/>
  <c r="L43" i="236"/>
  <c r="D44" i="236"/>
  <c r="E44" i="236"/>
  <c r="H44" i="236"/>
  <c r="I44" i="236"/>
  <c r="J44" i="236"/>
  <c r="K44" i="236"/>
  <c r="L44" i="236" s="1"/>
  <c r="D45" i="236"/>
  <c r="E45" i="236"/>
  <c r="H45" i="236"/>
  <c r="I45" i="236"/>
  <c r="J45" i="236"/>
  <c r="K45" i="236"/>
  <c r="L45" i="236"/>
  <c r="D46" i="236"/>
  <c r="E46" i="236"/>
  <c r="H46" i="236"/>
  <c r="I46" i="236"/>
  <c r="J46" i="236"/>
  <c r="K46" i="236"/>
  <c r="L46" i="236" s="1"/>
  <c r="D47" i="236"/>
  <c r="E47" i="236"/>
  <c r="H47" i="236"/>
  <c r="I47" i="236"/>
  <c r="J47" i="236"/>
  <c r="K47" i="236"/>
  <c r="L47" i="236"/>
  <c r="D48" i="236"/>
  <c r="E48" i="236"/>
  <c r="H48" i="236"/>
  <c r="I48" i="236"/>
  <c r="J48" i="236"/>
  <c r="K48" i="236"/>
  <c r="L48" i="236" s="1"/>
  <c r="D49" i="236"/>
  <c r="E49" i="236"/>
  <c r="H49" i="236"/>
  <c r="I49" i="236"/>
  <c r="J49" i="236"/>
  <c r="K49" i="236"/>
  <c r="L49" i="236"/>
  <c r="D50" i="236"/>
  <c r="E50" i="236"/>
  <c r="H50" i="236"/>
  <c r="I50" i="236"/>
  <c r="J50" i="236"/>
  <c r="K50" i="236"/>
  <c r="L50" i="236" s="1"/>
  <c r="D51" i="236"/>
  <c r="E51" i="236"/>
  <c r="H51" i="236"/>
  <c r="I51" i="236"/>
  <c r="J51" i="236"/>
  <c r="K51" i="236"/>
  <c r="L51" i="236"/>
  <c r="D52" i="236"/>
  <c r="E52" i="236"/>
  <c r="H52" i="236"/>
  <c r="I52" i="236"/>
  <c r="J52" i="236"/>
  <c r="K52" i="236"/>
  <c r="L52" i="236" s="1"/>
  <c r="D53" i="236"/>
  <c r="E53" i="236"/>
  <c r="H53" i="236"/>
  <c r="I53" i="236"/>
  <c r="J53" i="236"/>
  <c r="K53" i="236"/>
  <c r="L53" i="236"/>
  <c r="F4" i="235"/>
  <c r="G4" i="235"/>
  <c r="J4" i="235"/>
  <c r="K4" i="235"/>
  <c r="B8" i="235"/>
  <c r="C8" i="235"/>
  <c r="F8" i="235"/>
  <c r="G8" i="235"/>
  <c r="I8" i="235"/>
  <c r="J8" i="235"/>
  <c r="D9" i="235"/>
  <c r="E9" i="235"/>
  <c r="H9" i="235"/>
  <c r="I9" i="235"/>
  <c r="J9" i="235"/>
  <c r="K9" i="235"/>
  <c r="L9" i="235"/>
  <c r="D10" i="235"/>
  <c r="E10" i="235"/>
  <c r="H10" i="235"/>
  <c r="I10" i="235"/>
  <c r="J10" i="235"/>
  <c r="K10" i="235"/>
  <c r="L10" i="235" s="1"/>
  <c r="D11" i="235"/>
  <c r="E11" i="235"/>
  <c r="H11" i="235"/>
  <c r="I11" i="235"/>
  <c r="J11" i="235"/>
  <c r="K11" i="235"/>
  <c r="L11" i="235"/>
  <c r="D12" i="235"/>
  <c r="E12" i="235"/>
  <c r="H12" i="235"/>
  <c r="I12" i="235"/>
  <c r="J12" i="235"/>
  <c r="K12" i="235"/>
  <c r="L12" i="235" s="1"/>
  <c r="D13" i="235"/>
  <c r="E13" i="235"/>
  <c r="H13" i="235"/>
  <c r="I13" i="235"/>
  <c r="J13" i="235"/>
  <c r="K13" i="235"/>
  <c r="L13" i="235"/>
  <c r="D14" i="235"/>
  <c r="E14" i="235"/>
  <c r="H14" i="235"/>
  <c r="I14" i="235"/>
  <c r="J14" i="235"/>
  <c r="K14" i="235"/>
  <c r="L14" i="235" s="1"/>
  <c r="D15" i="235"/>
  <c r="E15" i="235"/>
  <c r="H15" i="235"/>
  <c r="I15" i="235"/>
  <c r="J15" i="235"/>
  <c r="K15" i="235"/>
  <c r="L15" i="235"/>
  <c r="B16" i="235"/>
  <c r="C16" i="235"/>
  <c r="F16" i="235"/>
  <c r="G16" i="235"/>
  <c r="H16" i="235" s="1"/>
  <c r="I16" i="235"/>
  <c r="J16" i="235"/>
  <c r="K16" i="235"/>
  <c r="L16" i="235" s="1"/>
  <c r="D17" i="235"/>
  <c r="E17" i="235"/>
  <c r="H17" i="235"/>
  <c r="I17" i="235"/>
  <c r="J17" i="235"/>
  <c r="K17" i="235"/>
  <c r="L17" i="235"/>
  <c r="D18" i="235"/>
  <c r="E18" i="235"/>
  <c r="H18" i="235"/>
  <c r="I18" i="235"/>
  <c r="J18" i="235"/>
  <c r="K18" i="235"/>
  <c r="L18" i="235" s="1"/>
  <c r="D19" i="235"/>
  <c r="E19" i="235"/>
  <c r="H19" i="235"/>
  <c r="I19" i="235"/>
  <c r="J19" i="235"/>
  <c r="K19" i="235"/>
  <c r="L19" i="235"/>
  <c r="D20" i="235"/>
  <c r="E20" i="235"/>
  <c r="H20" i="235"/>
  <c r="I20" i="235"/>
  <c r="J20" i="235"/>
  <c r="K20" i="235"/>
  <c r="L20" i="235" s="1"/>
  <c r="D21" i="235"/>
  <c r="E21" i="235"/>
  <c r="H21" i="235"/>
  <c r="I21" i="235"/>
  <c r="J21" i="235"/>
  <c r="K21" i="235"/>
  <c r="L21" i="235"/>
  <c r="D22" i="235"/>
  <c r="E22" i="235"/>
  <c r="H22" i="235"/>
  <c r="I22" i="235"/>
  <c r="J22" i="235"/>
  <c r="K22" i="235"/>
  <c r="L22" i="235" s="1"/>
  <c r="D23" i="235"/>
  <c r="E23" i="235"/>
  <c r="H23" i="235"/>
  <c r="I23" i="235"/>
  <c r="J23" i="235"/>
  <c r="K23" i="235"/>
  <c r="L23" i="235"/>
  <c r="D24" i="235"/>
  <c r="E24" i="235"/>
  <c r="H24" i="235"/>
  <c r="I24" i="235"/>
  <c r="J24" i="235"/>
  <c r="K24" i="235"/>
  <c r="L24" i="235" s="1"/>
  <c r="D25" i="235"/>
  <c r="E25" i="235"/>
  <c r="H25" i="235"/>
  <c r="I25" i="235"/>
  <c r="J25" i="235"/>
  <c r="K25" i="235"/>
  <c r="L25" i="235"/>
  <c r="D26" i="235"/>
  <c r="E26" i="235"/>
  <c r="H26" i="235"/>
  <c r="I26" i="235"/>
  <c r="J26" i="235"/>
  <c r="K26" i="235"/>
  <c r="L26" i="235" s="1"/>
  <c r="D27" i="235"/>
  <c r="E27" i="235"/>
  <c r="H27" i="235"/>
  <c r="I27" i="235"/>
  <c r="J27" i="235"/>
  <c r="K27" i="235"/>
  <c r="L27" i="235"/>
  <c r="D28" i="235"/>
  <c r="E28" i="235"/>
  <c r="H28" i="235"/>
  <c r="I28" i="235"/>
  <c r="J28" i="235"/>
  <c r="K28" i="235"/>
  <c r="L28" i="235" s="1"/>
  <c r="D29" i="235"/>
  <c r="E29" i="235"/>
  <c r="H29" i="235"/>
  <c r="I29" i="235"/>
  <c r="J29" i="235"/>
  <c r="K29" i="235"/>
  <c r="L29" i="235"/>
  <c r="D30" i="235"/>
  <c r="E30" i="235"/>
  <c r="H30" i="235"/>
  <c r="I30" i="235"/>
  <c r="J30" i="235"/>
  <c r="K30" i="235"/>
  <c r="L30" i="235" s="1"/>
  <c r="B31" i="235"/>
  <c r="C31" i="235"/>
  <c r="D31" i="235"/>
  <c r="F31" i="235"/>
  <c r="I31" i="235" s="1"/>
  <c r="G31" i="235"/>
  <c r="H31" i="235"/>
  <c r="J31" i="235"/>
  <c r="K31" i="235"/>
  <c r="L31" i="235"/>
  <c r="D32" i="235"/>
  <c r="E32" i="235"/>
  <c r="H32" i="235"/>
  <c r="I32" i="235"/>
  <c r="J32" i="235"/>
  <c r="K32" i="235"/>
  <c r="L32" i="235" s="1"/>
  <c r="D33" i="235"/>
  <c r="E33" i="235"/>
  <c r="H33" i="235"/>
  <c r="I33" i="235"/>
  <c r="J33" i="235"/>
  <c r="K33" i="235"/>
  <c r="L33" i="235"/>
  <c r="B34" i="235"/>
  <c r="C34" i="235"/>
  <c r="D34" i="235" s="1"/>
  <c r="E34" i="235"/>
  <c r="F34" i="235"/>
  <c r="G34" i="235"/>
  <c r="J34" i="235"/>
  <c r="D35" i="235"/>
  <c r="E35" i="235"/>
  <c r="H35" i="235"/>
  <c r="I35" i="235"/>
  <c r="J35" i="235"/>
  <c r="K35" i="235"/>
  <c r="L35" i="235"/>
  <c r="D36" i="235"/>
  <c r="E36" i="235"/>
  <c r="H36" i="235"/>
  <c r="I36" i="235"/>
  <c r="J36" i="235"/>
  <c r="K36" i="235"/>
  <c r="L36" i="235" s="1"/>
  <c r="D37" i="235"/>
  <c r="E37" i="235"/>
  <c r="H37" i="235"/>
  <c r="I37" i="235"/>
  <c r="J37" i="235"/>
  <c r="K37" i="235"/>
  <c r="L37" i="235"/>
  <c r="D38" i="235"/>
  <c r="E38" i="235"/>
  <c r="H38" i="235"/>
  <c r="I38" i="235"/>
  <c r="J38" i="235"/>
  <c r="K38" i="235"/>
  <c r="L38" i="235" s="1"/>
  <c r="D39" i="235"/>
  <c r="E39" i="235"/>
  <c r="H39" i="235"/>
  <c r="I39" i="235"/>
  <c r="J39" i="235"/>
  <c r="K39" i="235"/>
  <c r="L39" i="235"/>
  <c r="D40" i="235"/>
  <c r="E40" i="235"/>
  <c r="H40" i="235"/>
  <c r="I40" i="235"/>
  <c r="J40" i="235"/>
  <c r="K40" i="235"/>
  <c r="L40" i="235" s="1"/>
  <c r="D41" i="235"/>
  <c r="E41" i="235"/>
  <c r="H41" i="235"/>
  <c r="I41" i="235"/>
  <c r="J41" i="235"/>
  <c r="K41" i="235"/>
  <c r="L41" i="235"/>
  <c r="D42" i="235"/>
  <c r="E42" i="235"/>
  <c r="H42" i="235"/>
  <c r="I42" i="235"/>
  <c r="J42" i="235"/>
  <c r="K42" i="235"/>
  <c r="L42" i="235" s="1"/>
  <c r="D43" i="235"/>
  <c r="E43" i="235"/>
  <c r="H43" i="235"/>
  <c r="I43" i="235"/>
  <c r="J43" i="235"/>
  <c r="K43" i="235"/>
  <c r="L43" i="235"/>
  <c r="D44" i="235"/>
  <c r="E44" i="235"/>
  <c r="H44" i="235"/>
  <c r="I44" i="235"/>
  <c r="J44" i="235"/>
  <c r="K44" i="235"/>
  <c r="L44" i="235" s="1"/>
  <c r="D45" i="235"/>
  <c r="E45" i="235"/>
  <c r="H45" i="235"/>
  <c r="I45" i="235"/>
  <c r="J45" i="235"/>
  <c r="K45" i="235"/>
  <c r="L45" i="235"/>
  <c r="D46" i="235"/>
  <c r="E46" i="235"/>
  <c r="H46" i="235"/>
  <c r="I46" i="235"/>
  <c r="J46" i="235"/>
  <c r="K46" i="235"/>
  <c r="L46" i="235" s="1"/>
  <c r="D47" i="235"/>
  <c r="E47" i="235"/>
  <c r="H47" i="235"/>
  <c r="I47" i="235"/>
  <c r="J47" i="235"/>
  <c r="K47" i="235"/>
  <c r="L47" i="235"/>
  <c r="D48" i="235"/>
  <c r="E48" i="235"/>
  <c r="H48" i="235"/>
  <c r="I48" i="235"/>
  <c r="J48" i="235"/>
  <c r="K48" i="235"/>
  <c r="L48" i="235" s="1"/>
  <c r="D49" i="235"/>
  <c r="E49" i="235"/>
  <c r="H49" i="235"/>
  <c r="I49" i="235"/>
  <c r="J49" i="235"/>
  <c r="K49" i="235"/>
  <c r="L49" i="235"/>
  <c r="D50" i="235"/>
  <c r="E50" i="235"/>
  <c r="H50" i="235"/>
  <c r="I50" i="235"/>
  <c r="J50" i="235"/>
  <c r="K50" i="235"/>
  <c r="L50" i="235" s="1"/>
  <c r="D51" i="235"/>
  <c r="E51" i="235"/>
  <c r="H51" i="235"/>
  <c r="I51" i="235"/>
  <c r="J51" i="235"/>
  <c r="K51" i="235"/>
  <c r="L51" i="235"/>
  <c r="D52" i="235"/>
  <c r="E52" i="235"/>
  <c r="H52" i="235"/>
  <c r="I52" i="235"/>
  <c r="J52" i="235"/>
  <c r="K52" i="235"/>
  <c r="L52" i="235" s="1"/>
  <c r="D53" i="235"/>
  <c r="E53" i="235"/>
  <c r="H53" i="235"/>
  <c r="I53" i="235"/>
  <c r="J53" i="235"/>
  <c r="K53" i="235"/>
  <c r="L53" i="235"/>
  <c r="L33" i="246" l="1"/>
  <c r="L36" i="249"/>
  <c r="L56" i="242"/>
  <c r="L40" i="242"/>
  <c r="L48" i="245"/>
  <c r="L53" i="237"/>
  <c r="L49" i="237"/>
  <c r="L45" i="237"/>
  <c r="L41" i="237"/>
  <c r="L37" i="237"/>
  <c r="G34" i="237"/>
  <c r="L32" i="237"/>
  <c r="L26" i="237"/>
  <c r="L18" i="237"/>
  <c r="L12" i="237"/>
  <c r="L51" i="238"/>
  <c r="L47" i="238"/>
  <c r="L43" i="238"/>
  <c r="L39" i="238"/>
  <c r="L35" i="238"/>
  <c r="C34" i="238"/>
  <c r="L30" i="238"/>
  <c r="L22" i="238"/>
  <c r="L55" i="241"/>
  <c r="L51" i="241"/>
  <c r="L47" i="241"/>
  <c r="D41" i="241"/>
  <c r="E41" i="241"/>
  <c r="H40" i="241"/>
  <c r="K40" i="241"/>
  <c r="H39" i="241"/>
  <c r="I39" i="241"/>
  <c r="K39" i="241"/>
  <c r="L39" i="241" s="1"/>
  <c r="I38" i="241"/>
  <c r="J38" i="241"/>
  <c r="L38" i="241" s="1"/>
  <c r="K34" i="241"/>
  <c r="L34" i="241" s="1"/>
  <c r="H28" i="241"/>
  <c r="I28" i="241"/>
  <c r="D28" i="241"/>
  <c r="K28" i="241"/>
  <c r="L28" i="241" s="1"/>
  <c r="H27" i="241"/>
  <c r="K27" i="241"/>
  <c r="J24" i="241"/>
  <c r="L24" i="241" s="1"/>
  <c r="I23" i="241"/>
  <c r="J23" i="241"/>
  <c r="L23" i="241" s="1"/>
  <c r="D22" i="241"/>
  <c r="E22" i="241"/>
  <c r="H12" i="241"/>
  <c r="I12" i="241"/>
  <c r="D12" i="241"/>
  <c r="K12" i="241"/>
  <c r="L12" i="241" s="1"/>
  <c r="H11" i="241"/>
  <c r="K11" i="241"/>
  <c r="D53" i="242"/>
  <c r="E53" i="242"/>
  <c r="H52" i="242"/>
  <c r="K52" i="242"/>
  <c r="H51" i="242"/>
  <c r="I51" i="242"/>
  <c r="K51" i="242"/>
  <c r="L51" i="242" s="1"/>
  <c r="I50" i="242"/>
  <c r="J50" i="242"/>
  <c r="L50" i="242" s="1"/>
  <c r="D45" i="242"/>
  <c r="E45" i="242"/>
  <c r="H44" i="242"/>
  <c r="K44" i="242"/>
  <c r="H43" i="242"/>
  <c r="I43" i="242"/>
  <c r="K43" i="242"/>
  <c r="L43" i="242" s="1"/>
  <c r="I42" i="242"/>
  <c r="J42" i="242"/>
  <c r="L42" i="242" s="1"/>
  <c r="C36" i="242"/>
  <c r="E37" i="242"/>
  <c r="D32" i="242"/>
  <c r="E32" i="242"/>
  <c r="D27" i="242"/>
  <c r="K27" i="242"/>
  <c r="H22" i="242"/>
  <c r="I22" i="242"/>
  <c r="D22" i="242"/>
  <c r="K22" i="242"/>
  <c r="L22" i="242" s="1"/>
  <c r="H21" i="242"/>
  <c r="K21" i="242"/>
  <c r="H12" i="242"/>
  <c r="I12" i="242"/>
  <c r="D12" i="242"/>
  <c r="K12" i="242"/>
  <c r="L12" i="242" s="1"/>
  <c r="H11" i="242"/>
  <c r="K11" i="242"/>
  <c r="D53" i="245"/>
  <c r="E53" i="245"/>
  <c r="H52" i="245"/>
  <c r="K52" i="245"/>
  <c r="H51" i="245"/>
  <c r="I51" i="245"/>
  <c r="K51" i="245"/>
  <c r="L51" i="245" s="1"/>
  <c r="I50" i="245"/>
  <c r="J50" i="245"/>
  <c r="L50" i="245" s="1"/>
  <c r="D45" i="245"/>
  <c r="E45" i="245"/>
  <c r="H44" i="245"/>
  <c r="K44" i="245"/>
  <c r="H43" i="245"/>
  <c r="I43" i="245"/>
  <c r="K43" i="245"/>
  <c r="L43" i="245" s="1"/>
  <c r="I42" i="245"/>
  <c r="J42" i="245"/>
  <c r="L42" i="245" s="1"/>
  <c r="H36" i="245"/>
  <c r="K36" i="245"/>
  <c r="G34" i="245"/>
  <c r="I35" i="245"/>
  <c r="K35" i="245"/>
  <c r="L35" i="245" s="1"/>
  <c r="I33" i="245"/>
  <c r="J33" i="245"/>
  <c r="L33" i="245" s="1"/>
  <c r="D32" i="245"/>
  <c r="E32" i="245"/>
  <c r="D27" i="245"/>
  <c r="K27" i="245"/>
  <c r="H22" i="245"/>
  <c r="I22" i="245"/>
  <c r="D22" i="245"/>
  <c r="K22" i="245"/>
  <c r="L22" i="245" s="1"/>
  <c r="H21" i="245"/>
  <c r="K21" i="245"/>
  <c r="H16" i="245"/>
  <c r="I16" i="245"/>
  <c r="D16" i="245"/>
  <c r="K16" i="245"/>
  <c r="L16" i="245" s="1"/>
  <c r="H15" i="245"/>
  <c r="K15" i="245"/>
  <c r="J12" i="245"/>
  <c r="I11" i="245"/>
  <c r="J11" i="245"/>
  <c r="L11" i="245" s="1"/>
  <c r="D10" i="245"/>
  <c r="E10" i="245"/>
  <c r="D55" i="246"/>
  <c r="E55" i="246"/>
  <c r="H54" i="246"/>
  <c r="K54" i="246"/>
  <c r="H53" i="246"/>
  <c r="I53" i="246"/>
  <c r="K53" i="246"/>
  <c r="L53" i="246" s="1"/>
  <c r="I52" i="246"/>
  <c r="J52" i="246"/>
  <c r="L52" i="246" s="1"/>
  <c r="D47" i="246"/>
  <c r="E47" i="246"/>
  <c r="H46" i="246"/>
  <c r="K46" i="246"/>
  <c r="H45" i="246"/>
  <c r="I45" i="246"/>
  <c r="K45" i="246"/>
  <c r="L45" i="246" s="1"/>
  <c r="I44" i="246"/>
  <c r="J44" i="246"/>
  <c r="L44" i="246" s="1"/>
  <c r="D39" i="246"/>
  <c r="E39" i="246"/>
  <c r="H38" i="246"/>
  <c r="K38" i="246"/>
  <c r="B37" i="246"/>
  <c r="I36" i="246"/>
  <c r="J36" i="246"/>
  <c r="L36" i="246" s="1"/>
  <c r="D31" i="246"/>
  <c r="K31" i="246"/>
  <c r="H26" i="246"/>
  <c r="I26" i="246"/>
  <c r="D26" i="246"/>
  <c r="K26" i="246"/>
  <c r="L26" i="246" s="1"/>
  <c r="H25" i="246"/>
  <c r="K25" i="246"/>
  <c r="J22" i="246"/>
  <c r="I21" i="246"/>
  <c r="J21" i="246"/>
  <c r="L21" i="246" s="1"/>
  <c r="D20" i="246"/>
  <c r="E20" i="246"/>
  <c r="J16" i="246"/>
  <c r="I15" i="246"/>
  <c r="J15" i="246"/>
  <c r="L15" i="246" s="1"/>
  <c r="D14" i="246"/>
  <c r="E14" i="246"/>
  <c r="D9" i="246"/>
  <c r="K9" i="246"/>
  <c r="D57" i="249"/>
  <c r="E57" i="249"/>
  <c r="H56" i="249"/>
  <c r="K56" i="249"/>
  <c r="H55" i="249"/>
  <c r="I55" i="249"/>
  <c r="K55" i="249"/>
  <c r="L55" i="249" s="1"/>
  <c r="I54" i="249"/>
  <c r="J54" i="249"/>
  <c r="L54" i="249" s="1"/>
  <c r="D49" i="249"/>
  <c r="E49" i="249"/>
  <c r="H48" i="249"/>
  <c r="K48" i="249"/>
  <c r="H47" i="249"/>
  <c r="I47" i="249"/>
  <c r="K47" i="249"/>
  <c r="L47" i="249" s="1"/>
  <c r="I46" i="249"/>
  <c r="J46" i="249"/>
  <c r="L46" i="249" s="1"/>
  <c r="D41" i="249"/>
  <c r="E41" i="249"/>
  <c r="H40" i="249"/>
  <c r="K40" i="249"/>
  <c r="H39" i="249"/>
  <c r="I39" i="249"/>
  <c r="K39" i="249"/>
  <c r="L39" i="249" s="1"/>
  <c r="F37" i="249"/>
  <c r="J38" i="249"/>
  <c r="L38" i="249" s="1"/>
  <c r="H30" i="249"/>
  <c r="I30" i="249"/>
  <c r="D30" i="249"/>
  <c r="K30" i="249"/>
  <c r="L30" i="249" s="1"/>
  <c r="H29" i="249"/>
  <c r="K29" i="249"/>
  <c r="J26" i="249"/>
  <c r="L26" i="249" s="1"/>
  <c r="I25" i="249"/>
  <c r="J25" i="249"/>
  <c r="L25" i="249" s="1"/>
  <c r="D24" i="249"/>
  <c r="E24" i="249"/>
  <c r="D19" i="249"/>
  <c r="K19" i="249"/>
  <c r="D13" i="249"/>
  <c r="K13" i="249"/>
  <c r="H57" i="250"/>
  <c r="I57" i="250"/>
  <c r="K57" i="250"/>
  <c r="L57" i="250" s="1"/>
  <c r="I56" i="250"/>
  <c r="J56" i="250"/>
  <c r="L56" i="250" s="1"/>
  <c r="D53" i="250"/>
  <c r="E53" i="250"/>
  <c r="K53" i="250"/>
  <c r="L53" i="250" s="1"/>
  <c r="H51" i="250"/>
  <c r="I51" i="250"/>
  <c r="K51" i="250"/>
  <c r="L51" i="250" s="1"/>
  <c r="I50" i="250"/>
  <c r="J50" i="250"/>
  <c r="L50" i="250" s="1"/>
  <c r="H44" i="250"/>
  <c r="K44" i="250"/>
  <c r="E44" i="250"/>
  <c r="J44" i="250"/>
  <c r="L44" i="250" s="1"/>
  <c r="G34" i="250"/>
  <c r="I35" i="250"/>
  <c r="K35" i="250"/>
  <c r="L35" i="250" s="1"/>
  <c r="I33" i="250"/>
  <c r="J33" i="250"/>
  <c r="L33" i="250" s="1"/>
  <c r="D32" i="250"/>
  <c r="E32" i="250"/>
  <c r="H23" i="250"/>
  <c r="K23" i="250"/>
  <c r="H22" i="250"/>
  <c r="I22" i="250"/>
  <c r="D22" i="250"/>
  <c r="K22" i="250"/>
  <c r="L22" i="250" s="1"/>
  <c r="H17" i="250"/>
  <c r="K17" i="250"/>
  <c r="H16" i="250"/>
  <c r="I16" i="250"/>
  <c r="D16" i="250"/>
  <c r="K16" i="250"/>
  <c r="L16" i="250" s="1"/>
  <c r="H54" i="253"/>
  <c r="K54" i="253"/>
  <c r="E54" i="253"/>
  <c r="J54" i="253"/>
  <c r="L54" i="253" s="1"/>
  <c r="D47" i="253"/>
  <c r="E47" i="253"/>
  <c r="H45" i="253"/>
  <c r="I45" i="253"/>
  <c r="K45" i="253"/>
  <c r="L45" i="253" s="1"/>
  <c r="I44" i="253"/>
  <c r="J44" i="253"/>
  <c r="L44" i="253" s="1"/>
  <c r="H38" i="253"/>
  <c r="K38" i="253"/>
  <c r="B37" i="253"/>
  <c r="J38" i="253"/>
  <c r="L38" i="253" s="1"/>
  <c r="I36" i="253"/>
  <c r="J36" i="253"/>
  <c r="L36" i="253" s="1"/>
  <c r="H27" i="253"/>
  <c r="K27" i="253"/>
  <c r="H26" i="253"/>
  <c r="I26" i="253"/>
  <c r="D26" i="253"/>
  <c r="K26" i="253"/>
  <c r="L26" i="253" s="1"/>
  <c r="D9" i="253"/>
  <c r="K9" i="253"/>
  <c r="D57" i="254"/>
  <c r="E57" i="254"/>
  <c r="H55" i="254"/>
  <c r="I55" i="254"/>
  <c r="K55" i="254"/>
  <c r="L55" i="254" s="1"/>
  <c r="I54" i="254"/>
  <c r="J54" i="254"/>
  <c r="L54" i="254" s="1"/>
  <c r="H48" i="254"/>
  <c r="K48" i="254"/>
  <c r="E48" i="254"/>
  <c r="J48" i="254"/>
  <c r="L48" i="254" s="1"/>
  <c r="H42" i="257"/>
  <c r="K42" i="257"/>
  <c r="E42" i="257"/>
  <c r="J42" i="257"/>
  <c r="L42" i="257" s="1"/>
  <c r="C34" i="257"/>
  <c r="E35" i="257"/>
  <c r="H54" i="258"/>
  <c r="K54" i="258"/>
  <c r="E54" i="258"/>
  <c r="J54" i="258"/>
  <c r="L54" i="258" s="1"/>
  <c r="H53" i="237"/>
  <c r="E53" i="237"/>
  <c r="K52" i="237"/>
  <c r="L52" i="237" s="1"/>
  <c r="I52" i="237"/>
  <c r="K51" i="237"/>
  <c r="L51" i="237" s="1"/>
  <c r="I51" i="237"/>
  <c r="D51" i="237"/>
  <c r="J50" i="237"/>
  <c r="L50" i="237" s="1"/>
  <c r="E50" i="237"/>
  <c r="H49" i="237"/>
  <c r="E49" i="237"/>
  <c r="K48" i="237"/>
  <c r="L48" i="237" s="1"/>
  <c r="I48" i="237"/>
  <c r="K47" i="237"/>
  <c r="L47" i="237" s="1"/>
  <c r="I47" i="237"/>
  <c r="D47" i="237"/>
  <c r="J46" i="237"/>
  <c r="L46" i="237" s="1"/>
  <c r="E46" i="237"/>
  <c r="H45" i="237"/>
  <c r="E45" i="237"/>
  <c r="K44" i="237"/>
  <c r="L44" i="237" s="1"/>
  <c r="I44" i="237"/>
  <c r="K43" i="237"/>
  <c r="L43" i="237" s="1"/>
  <c r="I43" i="237"/>
  <c r="D43" i="237"/>
  <c r="J42" i="237"/>
  <c r="L42" i="237" s="1"/>
  <c r="E42" i="237"/>
  <c r="H41" i="237"/>
  <c r="E41" i="237"/>
  <c r="K40" i="237"/>
  <c r="L40" i="237" s="1"/>
  <c r="I40" i="237"/>
  <c r="K39" i="237"/>
  <c r="L39" i="237" s="1"/>
  <c r="I39" i="237"/>
  <c r="D39" i="237"/>
  <c r="J38" i="237"/>
  <c r="L38" i="237" s="1"/>
  <c r="E38" i="237"/>
  <c r="H37" i="237"/>
  <c r="E37" i="237"/>
  <c r="K36" i="237"/>
  <c r="L36" i="237" s="1"/>
  <c r="I36" i="237"/>
  <c r="K35" i="237"/>
  <c r="L35" i="237" s="1"/>
  <c r="I35" i="237"/>
  <c r="C34" i="237"/>
  <c r="K34" i="237" s="1"/>
  <c r="K33" i="237"/>
  <c r="E33" i="237"/>
  <c r="K30" i="237"/>
  <c r="L30" i="237" s="1"/>
  <c r="I30" i="237"/>
  <c r="K29" i="237"/>
  <c r="L29" i="237" s="1"/>
  <c r="I29" i="237"/>
  <c r="D28" i="237"/>
  <c r="K27" i="237"/>
  <c r="E27" i="237"/>
  <c r="H26" i="237"/>
  <c r="D26" i="237"/>
  <c r="J25" i="237"/>
  <c r="L25" i="237" s="1"/>
  <c r="E25" i="237"/>
  <c r="H24" i="237"/>
  <c r="E24" i="237"/>
  <c r="I23" i="237"/>
  <c r="K22" i="237"/>
  <c r="L22" i="237" s="1"/>
  <c r="I22" i="237"/>
  <c r="K21" i="237"/>
  <c r="L21" i="237" s="1"/>
  <c r="I21" i="237"/>
  <c r="D20" i="237"/>
  <c r="K19" i="237"/>
  <c r="E19" i="237"/>
  <c r="H18" i="237"/>
  <c r="D18" i="237"/>
  <c r="K15" i="237"/>
  <c r="L15" i="237" s="1"/>
  <c r="I15" i="237"/>
  <c r="D14" i="237"/>
  <c r="K13" i="237"/>
  <c r="E13" i="237"/>
  <c r="H12" i="237"/>
  <c r="D12" i="237"/>
  <c r="J11" i="237"/>
  <c r="L11" i="237" s="1"/>
  <c r="E11" i="237"/>
  <c r="H10" i="237"/>
  <c r="E10" i="237"/>
  <c r="K53" i="238"/>
  <c r="L53" i="238" s="1"/>
  <c r="I53" i="238"/>
  <c r="D53" i="238"/>
  <c r="J52" i="238"/>
  <c r="L52" i="238" s="1"/>
  <c r="E52" i="238"/>
  <c r="H51" i="238"/>
  <c r="E51" i="238"/>
  <c r="K50" i="238"/>
  <c r="L50" i="238" s="1"/>
  <c r="I50" i="238"/>
  <c r="K49" i="238"/>
  <c r="L49" i="238" s="1"/>
  <c r="I49" i="238"/>
  <c r="D49" i="238"/>
  <c r="J48" i="238"/>
  <c r="L48" i="238" s="1"/>
  <c r="E48" i="238"/>
  <c r="H47" i="238"/>
  <c r="E47" i="238"/>
  <c r="K46" i="238"/>
  <c r="L46" i="238" s="1"/>
  <c r="I46" i="238"/>
  <c r="K45" i="238"/>
  <c r="L45" i="238" s="1"/>
  <c r="I45" i="238"/>
  <c r="D45" i="238"/>
  <c r="J44" i="238"/>
  <c r="L44" i="238" s="1"/>
  <c r="E44" i="238"/>
  <c r="H43" i="238"/>
  <c r="E43" i="238"/>
  <c r="K42" i="238"/>
  <c r="L42" i="238" s="1"/>
  <c r="I42" i="238"/>
  <c r="K41" i="238"/>
  <c r="L41" i="238" s="1"/>
  <c r="I41" i="238"/>
  <c r="D41" i="238"/>
  <c r="J40" i="238"/>
  <c r="L40" i="238" s="1"/>
  <c r="E40" i="238"/>
  <c r="H39" i="238"/>
  <c r="E39" i="238"/>
  <c r="K38" i="238"/>
  <c r="L38" i="238" s="1"/>
  <c r="I38" i="238"/>
  <c r="K37" i="238"/>
  <c r="L37" i="238" s="1"/>
  <c r="I37" i="238"/>
  <c r="D37" i="238"/>
  <c r="J36" i="238"/>
  <c r="L36" i="238" s="1"/>
  <c r="E36" i="238"/>
  <c r="G34" i="238"/>
  <c r="E35" i="238"/>
  <c r="I33" i="238"/>
  <c r="H30" i="238"/>
  <c r="D30" i="238"/>
  <c r="J29" i="238"/>
  <c r="L29" i="238" s="1"/>
  <c r="E29" i="238"/>
  <c r="H28" i="238"/>
  <c r="E28" i="238"/>
  <c r="I27" i="238"/>
  <c r="K26" i="238"/>
  <c r="L26" i="238" s="1"/>
  <c r="I26" i="238"/>
  <c r="K25" i="238"/>
  <c r="L25" i="238" s="1"/>
  <c r="I25" i="238"/>
  <c r="D24" i="238"/>
  <c r="K23" i="238"/>
  <c r="E23" i="238"/>
  <c r="H22" i="238"/>
  <c r="D22" i="238"/>
  <c r="J21" i="238"/>
  <c r="L21" i="238" s="1"/>
  <c r="E21" i="238"/>
  <c r="H20" i="238"/>
  <c r="E20" i="238"/>
  <c r="I19" i="238"/>
  <c r="K18" i="238"/>
  <c r="L18" i="238" s="1"/>
  <c r="I18" i="238"/>
  <c r="K17" i="238"/>
  <c r="L17" i="238" s="1"/>
  <c r="J15" i="238"/>
  <c r="L15" i="238" s="1"/>
  <c r="E15" i="238"/>
  <c r="H14" i="238"/>
  <c r="E14" i="238"/>
  <c r="I13" i="238"/>
  <c r="K12" i="238"/>
  <c r="L12" i="238" s="1"/>
  <c r="I12" i="238"/>
  <c r="K11" i="238"/>
  <c r="L11" i="238" s="1"/>
  <c r="I11" i="238"/>
  <c r="D10" i="238"/>
  <c r="K9" i="238"/>
  <c r="J56" i="241"/>
  <c r="L56" i="241" s="1"/>
  <c r="E56" i="241"/>
  <c r="H55" i="241"/>
  <c r="E55" i="241"/>
  <c r="K54" i="241"/>
  <c r="L54" i="241" s="1"/>
  <c r="I54" i="241"/>
  <c r="K53" i="241"/>
  <c r="L53" i="241" s="1"/>
  <c r="I53" i="241"/>
  <c r="D53" i="241"/>
  <c r="J52" i="241"/>
  <c r="L52" i="241" s="1"/>
  <c r="E52" i="241"/>
  <c r="H51" i="241"/>
  <c r="E51" i="241"/>
  <c r="K50" i="241"/>
  <c r="L50" i="241" s="1"/>
  <c r="I50" i="241"/>
  <c r="K49" i="241"/>
  <c r="L49" i="241" s="1"/>
  <c r="I49" i="241"/>
  <c r="D49" i="241"/>
  <c r="J48" i="241"/>
  <c r="L48" i="241" s="1"/>
  <c r="E48" i="241"/>
  <c r="H47" i="241"/>
  <c r="E47" i="241"/>
  <c r="K46" i="241"/>
  <c r="L46" i="241" s="1"/>
  <c r="I46" i="241"/>
  <c r="K45" i="241"/>
  <c r="L45" i="241" s="1"/>
  <c r="I45" i="241"/>
  <c r="D45" i="241"/>
  <c r="J44" i="241"/>
  <c r="L44" i="241" s="1"/>
  <c r="E44" i="241"/>
  <c r="H43" i="241"/>
  <c r="I43" i="241"/>
  <c r="K43" i="241"/>
  <c r="L43" i="241" s="1"/>
  <c r="I42" i="241"/>
  <c r="J42" i="241"/>
  <c r="L42" i="241" s="1"/>
  <c r="J40" i="241"/>
  <c r="L37" i="241"/>
  <c r="C36" i="241"/>
  <c r="E37" i="241"/>
  <c r="K35" i="241"/>
  <c r="J32" i="241"/>
  <c r="L32" i="241" s="1"/>
  <c r="I31" i="241"/>
  <c r="J31" i="241"/>
  <c r="L31" i="241" s="1"/>
  <c r="D30" i="241"/>
  <c r="E30" i="241"/>
  <c r="K29" i="241"/>
  <c r="J27" i="241"/>
  <c r="L27" i="241" s="1"/>
  <c r="D25" i="241"/>
  <c r="K25" i="241"/>
  <c r="H20" i="241"/>
  <c r="I20" i="241"/>
  <c r="D20" i="241"/>
  <c r="K20" i="241"/>
  <c r="L20" i="241" s="1"/>
  <c r="H19" i="241"/>
  <c r="K19" i="241"/>
  <c r="L19" i="241" s="1"/>
  <c r="I15" i="241"/>
  <c r="J15" i="241"/>
  <c r="L15" i="241" s="1"/>
  <c r="D14" i="241"/>
  <c r="E14" i="241"/>
  <c r="K13" i="241"/>
  <c r="J11" i="241"/>
  <c r="D9" i="241"/>
  <c r="K9" i="241"/>
  <c r="H56" i="242"/>
  <c r="K56" i="242"/>
  <c r="H55" i="242"/>
  <c r="I55" i="242"/>
  <c r="K55" i="242"/>
  <c r="L55" i="242" s="1"/>
  <c r="I54" i="242"/>
  <c r="J54" i="242"/>
  <c r="L54" i="242" s="1"/>
  <c r="J52" i="242"/>
  <c r="L49" i="242"/>
  <c r="D49" i="242"/>
  <c r="E49" i="242"/>
  <c r="H48" i="242"/>
  <c r="K48" i="242"/>
  <c r="L48" i="242" s="1"/>
  <c r="H47" i="242"/>
  <c r="I47" i="242"/>
  <c r="K47" i="242"/>
  <c r="L47" i="242" s="1"/>
  <c r="I46" i="242"/>
  <c r="J46" i="242"/>
  <c r="L46" i="242" s="1"/>
  <c r="J44" i="242"/>
  <c r="L44" i="242" s="1"/>
  <c r="L41" i="242"/>
  <c r="D41" i="242"/>
  <c r="E41" i="242"/>
  <c r="H40" i="242"/>
  <c r="K40" i="242"/>
  <c r="H39" i="242"/>
  <c r="I39" i="242"/>
  <c r="K39" i="242"/>
  <c r="L39" i="242" s="1"/>
  <c r="I38" i="242"/>
  <c r="J38" i="242"/>
  <c r="L38" i="242" s="1"/>
  <c r="H35" i="242"/>
  <c r="I35" i="242"/>
  <c r="H30" i="242"/>
  <c r="I30" i="242"/>
  <c r="D30" i="242"/>
  <c r="K30" i="242"/>
  <c r="L30" i="242" s="1"/>
  <c r="H29" i="242"/>
  <c r="K29" i="242"/>
  <c r="L29" i="242" s="1"/>
  <c r="J26" i="242"/>
  <c r="L26" i="242" s="1"/>
  <c r="I25" i="242"/>
  <c r="J25" i="242"/>
  <c r="L25" i="242" s="1"/>
  <c r="D24" i="242"/>
  <c r="E24" i="242"/>
  <c r="K23" i="242"/>
  <c r="J21" i="242"/>
  <c r="L21" i="242" s="1"/>
  <c r="D19" i="242"/>
  <c r="K19" i="242"/>
  <c r="I15" i="242"/>
  <c r="J15" i="242"/>
  <c r="L15" i="242" s="1"/>
  <c r="D14" i="242"/>
  <c r="E14" i="242"/>
  <c r="K13" i="242"/>
  <c r="J11" i="242"/>
  <c r="L11" i="242" s="1"/>
  <c r="D9" i="242"/>
  <c r="K9" i="242"/>
  <c r="L57" i="245"/>
  <c r="D57" i="245"/>
  <c r="E57" i="245"/>
  <c r="H56" i="245"/>
  <c r="K56" i="245"/>
  <c r="L56" i="245" s="1"/>
  <c r="H55" i="245"/>
  <c r="I55" i="245"/>
  <c r="K55" i="245"/>
  <c r="L55" i="245" s="1"/>
  <c r="I54" i="245"/>
  <c r="J54" i="245"/>
  <c r="L54" i="245" s="1"/>
  <c r="J52" i="245"/>
  <c r="L52" i="245" s="1"/>
  <c r="L49" i="245"/>
  <c r="D49" i="245"/>
  <c r="E49" i="245"/>
  <c r="H48" i="245"/>
  <c r="K48" i="245"/>
  <c r="H47" i="245"/>
  <c r="I47" i="245"/>
  <c r="K47" i="245"/>
  <c r="L47" i="245" s="1"/>
  <c r="I46" i="245"/>
  <c r="J46" i="245"/>
  <c r="L46" i="245" s="1"/>
  <c r="J44" i="245"/>
  <c r="L41" i="245"/>
  <c r="D41" i="245"/>
  <c r="E41" i="245"/>
  <c r="H40" i="245"/>
  <c r="K40" i="245"/>
  <c r="L40" i="245" s="1"/>
  <c r="H39" i="245"/>
  <c r="I39" i="245"/>
  <c r="K39" i="245"/>
  <c r="L39" i="245" s="1"/>
  <c r="F37" i="245"/>
  <c r="J37" i="245" s="1"/>
  <c r="J38" i="245"/>
  <c r="L38" i="245" s="1"/>
  <c r="J36" i="245"/>
  <c r="L36" i="245" s="1"/>
  <c r="H30" i="245"/>
  <c r="I30" i="245"/>
  <c r="D30" i="245"/>
  <c r="K30" i="245"/>
  <c r="L30" i="245" s="1"/>
  <c r="H29" i="245"/>
  <c r="K29" i="245"/>
  <c r="L29" i="245" s="1"/>
  <c r="J26" i="245"/>
  <c r="L26" i="245" s="1"/>
  <c r="I25" i="245"/>
  <c r="J25" i="245"/>
  <c r="L25" i="245" s="1"/>
  <c r="D24" i="245"/>
  <c r="E24" i="245"/>
  <c r="K23" i="245"/>
  <c r="J21" i="245"/>
  <c r="L21" i="245" s="1"/>
  <c r="D19" i="245"/>
  <c r="K19" i="245"/>
  <c r="K17" i="245"/>
  <c r="J15" i="245"/>
  <c r="L15" i="245" s="1"/>
  <c r="D13" i="245"/>
  <c r="K13" i="245"/>
  <c r="L12" i="245"/>
  <c r="H57" i="246"/>
  <c r="I57" i="246"/>
  <c r="K57" i="246"/>
  <c r="L57" i="246" s="1"/>
  <c r="I56" i="246"/>
  <c r="J56" i="246"/>
  <c r="L56" i="246" s="1"/>
  <c r="J54" i="246"/>
  <c r="L54" i="246" s="1"/>
  <c r="L51" i="246"/>
  <c r="D51" i="246"/>
  <c r="E51" i="246"/>
  <c r="H50" i="246"/>
  <c r="K50" i="246"/>
  <c r="L50" i="246" s="1"/>
  <c r="H49" i="246"/>
  <c r="I49" i="246"/>
  <c r="K49" i="246"/>
  <c r="L49" i="246" s="1"/>
  <c r="I48" i="246"/>
  <c r="J48" i="246"/>
  <c r="L48" i="246" s="1"/>
  <c r="J46" i="246"/>
  <c r="L46" i="246" s="1"/>
  <c r="L43" i="246"/>
  <c r="D43" i="246"/>
  <c r="E43" i="246"/>
  <c r="H42" i="246"/>
  <c r="K42" i="246"/>
  <c r="L42" i="246" s="1"/>
  <c r="H41" i="246"/>
  <c r="I41" i="246"/>
  <c r="K41" i="246"/>
  <c r="L41" i="246" s="1"/>
  <c r="I40" i="246"/>
  <c r="J40" i="246"/>
  <c r="L40" i="246" s="1"/>
  <c r="J38" i="246"/>
  <c r="L38" i="246" s="1"/>
  <c r="L35" i="246"/>
  <c r="C34" i="246"/>
  <c r="E35" i="246"/>
  <c r="H33" i="246"/>
  <c r="K33" i="246"/>
  <c r="J30" i="246"/>
  <c r="L30" i="246" s="1"/>
  <c r="I29" i="246"/>
  <c r="J29" i="246"/>
  <c r="L29" i="246" s="1"/>
  <c r="D28" i="246"/>
  <c r="E28" i="246"/>
  <c r="K27" i="246"/>
  <c r="J25" i="246"/>
  <c r="L25" i="246" s="1"/>
  <c r="D23" i="246"/>
  <c r="K23" i="246"/>
  <c r="L22" i="246"/>
  <c r="D17" i="246"/>
  <c r="K17" i="246"/>
  <c r="L16" i="246"/>
  <c r="H12" i="246"/>
  <c r="I12" i="246"/>
  <c r="D12" i="246"/>
  <c r="K12" i="246"/>
  <c r="L12" i="246" s="1"/>
  <c r="H11" i="246"/>
  <c r="K11" i="246"/>
  <c r="L11" i="246" s="1"/>
  <c r="J56" i="249"/>
  <c r="L53" i="249"/>
  <c r="D53" i="249"/>
  <c r="E53" i="249"/>
  <c r="H52" i="249"/>
  <c r="K52" i="249"/>
  <c r="L52" i="249" s="1"/>
  <c r="H51" i="249"/>
  <c r="I51" i="249"/>
  <c r="K51" i="249"/>
  <c r="L51" i="249" s="1"/>
  <c r="I50" i="249"/>
  <c r="J50" i="249"/>
  <c r="L50" i="249" s="1"/>
  <c r="J48" i="249"/>
  <c r="L48" i="249" s="1"/>
  <c r="L45" i="249"/>
  <c r="D45" i="249"/>
  <c r="E45" i="249"/>
  <c r="H44" i="249"/>
  <c r="K44" i="249"/>
  <c r="L44" i="249" s="1"/>
  <c r="H43" i="249"/>
  <c r="I43" i="249"/>
  <c r="K43" i="249"/>
  <c r="L43" i="249" s="1"/>
  <c r="I42" i="249"/>
  <c r="J42" i="249"/>
  <c r="L42" i="249" s="1"/>
  <c r="J40" i="249"/>
  <c r="H36" i="249"/>
  <c r="K36" i="249"/>
  <c r="G34" i="249"/>
  <c r="I35" i="249"/>
  <c r="K35" i="249"/>
  <c r="L35" i="249" s="1"/>
  <c r="I33" i="249"/>
  <c r="J33" i="249"/>
  <c r="L33" i="249" s="1"/>
  <c r="D32" i="249"/>
  <c r="E32" i="249"/>
  <c r="K31" i="249"/>
  <c r="J29" i="249"/>
  <c r="L29" i="249" s="1"/>
  <c r="D27" i="249"/>
  <c r="K27" i="249"/>
  <c r="H22" i="249"/>
  <c r="I22" i="249"/>
  <c r="D22" i="249"/>
  <c r="K22" i="249"/>
  <c r="L22" i="249" s="1"/>
  <c r="H21" i="249"/>
  <c r="K21" i="249"/>
  <c r="L21" i="249" s="1"/>
  <c r="H16" i="249"/>
  <c r="I16" i="249"/>
  <c r="D16" i="249"/>
  <c r="K16" i="249"/>
  <c r="L16" i="249" s="1"/>
  <c r="H15" i="249"/>
  <c r="K15" i="249"/>
  <c r="L15" i="249" s="1"/>
  <c r="J12" i="249"/>
  <c r="L12" i="249" s="1"/>
  <c r="I11" i="249"/>
  <c r="J11" i="249"/>
  <c r="L11" i="249" s="1"/>
  <c r="D10" i="249"/>
  <c r="E10" i="249"/>
  <c r="K9" i="249"/>
  <c r="L55" i="250"/>
  <c r="D55" i="250"/>
  <c r="E55" i="250"/>
  <c r="H54" i="250"/>
  <c r="K54" i="250"/>
  <c r="L54" i="250" s="1"/>
  <c r="H52" i="250"/>
  <c r="K52" i="250"/>
  <c r="E52" i="250"/>
  <c r="J52" i="250"/>
  <c r="L52" i="250" s="1"/>
  <c r="D45" i="250"/>
  <c r="E45" i="250"/>
  <c r="H43" i="250"/>
  <c r="I43" i="250"/>
  <c r="K43" i="250"/>
  <c r="L43" i="250" s="1"/>
  <c r="I42" i="250"/>
  <c r="J42" i="250"/>
  <c r="L42" i="250" s="1"/>
  <c r="H36" i="250"/>
  <c r="K36" i="250"/>
  <c r="E36" i="250"/>
  <c r="J36" i="250"/>
  <c r="L36" i="250" s="1"/>
  <c r="D27" i="250"/>
  <c r="K27" i="250"/>
  <c r="L26" i="250"/>
  <c r="H21" i="250"/>
  <c r="K21" i="250"/>
  <c r="E21" i="250"/>
  <c r="J21" i="250"/>
  <c r="L21" i="250" s="1"/>
  <c r="H15" i="250"/>
  <c r="K15" i="250"/>
  <c r="E15" i="250"/>
  <c r="J15" i="250"/>
  <c r="L15" i="250" s="1"/>
  <c r="J12" i="250"/>
  <c r="I11" i="250"/>
  <c r="J11" i="250"/>
  <c r="L11" i="250" s="1"/>
  <c r="D10" i="250"/>
  <c r="E10" i="250"/>
  <c r="D55" i="253"/>
  <c r="E55" i="253"/>
  <c r="H53" i="253"/>
  <c r="I53" i="253"/>
  <c r="K53" i="253"/>
  <c r="L53" i="253" s="1"/>
  <c r="I52" i="253"/>
  <c r="J52" i="253"/>
  <c r="L52" i="253" s="1"/>
  <c r="H46" i="253"/>
  <c r="K46" i="253"/>
  <c r="E46" i="253"/>
  <c r="J46" i="253"/>
  <c r="L46" i="253" s="1"/>
  <c r="D39" i="253"/>
  <c r="E39" i="253"/>
  <c r="D31" i="253"/>
  <c r="K31" i="253"/>
  <c r="H25" i="253"/>
  <c r="K25" i="253"/>
  <c r="E25" i="253"/>
  <c r="J25" i="253"/>
  <c r="L25" i="253" s="1"/>
  <c r="J22" i="253"/>
  <c r="I21" i="253"/>
  <c r="J21" i="253"/>
  <c r="L21" i="253" s="1"/>
  <c r="D20" i="253"/>
  <c r="E20" i="253"/>
  <c r="J16" i="253"/>
  <c r="I15" i="253"/>
  <c r="J15" i="253"/>
  <c r="L15" i="253" s="1"/>
  <c r="D14" i="253"/>
  <c r="E14" i="253"/>
  <c r="H56" i="254"/>
  <c r="K56" i="254"/>
  <c r="E56" i="254"/>
  <c r="J56" i="254"/>
  <c r="L56" i="254" s="1"/>
  <c r="D49" i="254"/>
  <c r="E49" i="254"/>
  <c r="H47" i="254"/>
  <c r="I47" i="254"/>
  <c r="K47" i="254"/>
  <c r="L47" i="254" s="1"/>
  <c r="I46" i="254"/>
  <c r="J46" i="254"/>
  <c r="L46" i="254" s="1"/>
  <c r="H38" i="254"/>
  <c r="K38" i="254"/>
  <c r="B37" i="254"/>
  <c r="J37" i="254" s="1"/>
  <c r="J38" i="254"/>
  <c r="L38" i="254" s="1"/>
  <c r="I36" i="254"/>
  <c r="J36" i="254"/>
  <c r="L36" i="254" s="1"/>
  <c r="H27" i="254"/>
  <c r="K27" i="254"/>
  <c r="H26" i="254"/>
  <c r="I26" i="254"/>
  <c r="D26" i="254"/>
  <c r="K26" i="254"/>
  <c r="L26" i="254" s="1"/>
  <c r="L11" i="254"/>
  <c r="D9" i="254"/>
  <c r="K9" i="254"/>
  <c r="D51" i="257"/>
  <c r="E51" i="257"/>
  <c r="H49" i="257"/>
  <c r="I49" i="257"/>
  <c r="K49" i="257"/>
  <c r="L49" i="257" s="1"/>
  <c r="I48" i="257"/>
  <c r="J48" i="257"/>
  <c r="L48" i="257" s="1"/>
  <c r="D43" i="241"/>
  <c r="E42" i="241"/>
  <c r="H41" i="241"/>
  <c r="I40" i="241"/>
  <c r="D39" i="241"/>
  <c r="E38" i="241"/>
  <c r="G36" i="241"/>
  <c r="I35" i="241"/>
  <c r="H32" i="241"/>
  <c r="D32" i="241"/>
  <c r="E31" i="241"/>
  <c r="H30" i="241"/>
  <c r="I29" i="241"/>
  <c r="I27" i="241"/>
  <c r="D26" i="241"/>
  <c r="E25" i="241"/>
  <c r="H24" i="241"/>
  <c r="D24" i="241"/>
  <c r="E23" i="241"/>
  <c r="H22" i="241"/>
  <c r="I21" i="241"/>
  <c r="E15" i="241"/>
  <c r="H14" i="241"/>
  <c r="I13" i="241"/>
  <c r="I11" i="241"/>
  <c r="D10" i="241"/>
  <c r="I56" i="242"/>
  <c r="D55" i="242"/>
  <c r="E54" i="242"/>
  <c r="H53" i="242"/>
  <c r="I52" i="242"/>
  <c r="D51" i="242"/>
  <c r="E50" i="242"/>
  <c r="H49" i="242"/>
  <c r="I48" i="242"/>
  <c r="D47" i="242"/>
  <c r="E46" i="242"/>
  <c r="H45" i="242"/>
  <c r="I44" i="242"/>
  <c r="D43" i="242"/>
  <c r="E42" i="242"/>
  <c r="H41" i="242"/>
  <c r="I40" i="242"/>
  <c r="D39" i="242"/>
  <c r="E38" i="242"/>
  <c r="G36" i="242"/>
  <c r="H32" i="242"/>
  <c r="I31" i="242"/>
  <c r="I29" i="242"/>
  <c r="D28" i="242"/>
  <c r="E27" i="242"/>
  <c r="H26" i="242"/>
  <c r="D26" i="242"/>
  <c r="E25" i="242"/>
  <c r="H24" i="242"/>
  <c r="I23" i="242"/>
  <c r="I21" i="242"/>
  <c r="D20" i="242"/>
  <c r="E15" i="242"/>
  <c r="H14" i="242"/>
  <c r="I13" i="242"/>
  <c r="I11" i="242"/>
  <c r="D10" i="242"/>
  <c r="H57" i="245"/>
  <c r="I56" i="245"/>
  <c r="D55" i="245"/>
  <c r="E54" i="245"/>
  <c r="H53" i="245"/>
  <c r="I52" i="245"/>
  <c r="D51" i="245"/>
  <c r="E50" i="245"/>
  <c r="H49" i="245"/>
  <c r="I48" i="245"/>
  <c r="D47" i="245"/>
  <c r="E46" i="245"/>
  <c r="H45" i="245"/>
  <c r="I44" i="245"/>
  <c r="D43" i="245"/>
  <c r="E42" i="245"/>
  <c r="H41" i="245"/>
  <c r="I40" i="245"/>
  <c r="D39" i="245"/>
  <c r="B37" i="245"/>
  <c r="I36" i="245"/>
  <c r="C34" i="245"/>
  <c r="E33" i="245"/>
  <c r="H32" i="245"/>
  <c r="I31" i="245"/>
  <c r="I29" i="245"/>
  <c r="D28" i="245"/>
  <c r="E27" i="245"/>
  <c r="H26" i="245"/>
  <c r="D26" i="245"/>
  <c r="E25" i="245"/>
  <c r="H24" i="245"/>
  <c r="I23" i="245"/>
  <c r="I21" i="245"/>
  <c r="D20" i="245"/>
  <c r="I17" i="245"/>
  <c r="I15" i="245"/>
  <c r="D14" i="245"/>
  <c r="E13" i="245"/>
  <c r="H12" i="245"/>
  <c r="D12" i="245"/>
  <c r="E11" i="245"/>
  <c r="H10" i="245"/>
  <c r="D57" i="246"/>
  <c r="E56" i="246"/>
  <c r="H55" i="246"/>
  <c r="I54" i="246"/>
  <c r="D53" i="246"/>
  <c r="E52" i="246"/>
  <c r="H51" i="246"/>
  <c r="I50" i="246"/>
  <c r="D49" i="246"/>
  <c r="E48" i="246"/>
  <c r="H47" i="246"/>
  <c r="I46" i="246"/>
  <c r="D45" i="246"/>
  <c r="E44" i="246"/>
  <c r="H43" i="246"/>
  <c r="I42" i="246"/>
  <c r="D41" i="246"/>
  <c r="E40" i="246"/>
  <c r="H39" i="246"/>
  <c r="F37" i="246"/>
  <c r="E36" i="246"/>
  <c r="G34" i="246"/>
  <c r="I33" i="246"/>
  <c r="D32" i="246"/>
  <c r="E31" i="246"/>
  <c r="H30" i="246"/>
  <c r="D30" i="246"/>
  <c r="E29" i="246"/>
  <c r="H28" i="246"/>
  <c r="I27" i="246"/>
  <c r="I25" i="246"/>
  <c r="D24" i="246"/>
  <c r="E23" i="246"/>
  <c r="H22" i="246"/>
  <c r="D22" i="246"/>
  <c r="E21" i="246"/>
  <c r="H20" i="246"/>
  <c r="E17" i="246"/>
  <c r="H16" i="246"/>
  <c r="D16" i="246"/>
  <c r="E15" i="246"/>
  <c r="H14" i="246"/>
  <c r="I13" i="246"/>
  <c r="I11" i="246"/>
  <c r="D10" i="246"/>
  <c r="H57" i="249"/>
  <c r="I56" i="249"/>
  <c r="D55" i="249"/>
  <c r="E54" i="249"/>
  <c r="H53" i="249"/>
  <c r="I52" i="249"/>
  <c r="D51" i="249"/>
  <c r="E50" i="249"/>
  <c r="H49" i="249"/>
  <c r="I48" i="249"/>
  <c r="D47" i="249"/>
  <c r="E46" i="249"/>
  <c r="H45" i="249"/>
  <c r="I44" i="249"/>
  <c r="D43" i="249"/>
  <c r="E42" i="249"/>
  <c r="H41" i="249"/>
  <c r="I40" i="249"/>
  <c r="D39" i="249"/>
  <c r="B37" i="249"/>
  <c r="I36" i="249"/>
  <c r="C34" i="249"/>
  <c r="E33" i="249"/>
  <c r="H32" i="249"/>
  <c r="I31" i="249"/>
  <c r="I29" i="249"/>
  <c r="D28" i="249"/>
  <c r="E27" i="249"/>
  <c r="H26" i="249"/>
  <c r="D26" i="249"/>
  <c r="E25" i="249"/>
  <c r="H24" i="249"/>
  <c r="I23" i="249"/>
  <c r="I21" i="249"/>
  <c r="D20" i="249"/>
  <c r="I17" i="249"/>
  <c r="I15" i="249"/>
  <c r="D14" i="249"/>
  <c r="E13" i="249"/>
  <c r="H12" i="249"/>
  <c r="D12" i="249"/>
  <c r="E11" i="249"/>
  <c r="H10" i="249"/>
  <c r="D57" i="250"/>
  <c r="E56" i="250"/>
  <c r="H55" i="250"/>
  <c r="I54" i="250"/>
  <c r="L49" i="250"/>
  <c r="D49" i="250"/>
  <c r="E49" i="250"/>
  <c r="H48" i="250"/>
  <c r="K48" i="250"/>
  <c r="L48" i="250" s="1"/>
  <c r="H47" i="250"/>
  <c r="I47" i="250"/>
  <c r="K47" i="250"/>
  <c r="L47" i="250" s="1"/>
  <c r="I46" i="250"/>
  <c r="J46" i="250"/>
  <c r="L46" i="250" s="1"/>
  <c r="L41" i="250"/>
  <c r="D41" i="250"/>
  <c r="E41" i="250"/>
  <c r="H40" i="250"/>
  <c r="K40" i="250"/>
  <c r="L40" i="250" s="1"/>
  <c r="H39" i="250"/>
  <c r="I39" i="250"/>
  <c r="K39" i="250"/>
  <c r="L39" i="250" s="1"/>
  <c r="F37" i="250"/>
  <c r="J38" i="250"/>
  <c r="L38" i="250" s="1"/>
  <c r="H30" i="250"/>
  <c r="I30" i="250"/>
  <c r="D30" i="250"/>
  <c r="K30" i="250"/>
  <c r="L30" i="250" s="1"/>
  <c r="H29" i="250"/>
  <c r="K29" i="250"/>
  <c r="L29" i="250" s="1"/>
  <c r="J26" i="250"/>
  <c r="I25" i="250"/>
  <c r="J25" i="250"/>
  <c r="L25" i="250" s="1"/>
  <c r="D24" i="250"/>
  <c r="E24" i="250"/>
  <c r="D19" i="250"/>
  <c r="K19" i="250"/>
  <c r="D13" i="250"/>
  <c r="K13" i="250"/>
  <c r="L12" i="250"/>
  <c r="H57" i="253"/>
  <c r="I57" i="253"/>
  <c r="K57" i="253"/>
  <c r="L57" i="253" s="1"/>
  <c r="I56" i="253"/>
  <c r="J56" i="253"/>
  <c r="L56" i="253" s="1"/>
  <c r="L51" i="253"/>
  <c r="D51" i="253"/>
  <c r="E51" i="253"/>
  <c r="H50" i="253"/>
  <c r="K50" i="253"/>
  <c r="L50" i="253" s="1"/>
  <c r="H49" i="253"/>
  <c r="I49" i="253"/>
  <c r="K49" i="253"/>
  <c r="L49" i="253" s="1"/>
  <c r="I48" i="253"/>
  <c r="J48" i="253"/>
  <c r="L48" i="253" s="1"/>
  <c r="L43" i="253"/>
  <c r="D43" i="253"/>
  <c r="E43" i="253"/>
  <c r="H42" i="253"/>
  <c r="K42" i="253"/>
  <c r="L42" i="253" s="1"/>
  <c r="H41" i="253"/>
  <c r="I41" i="253"/>
  <c r="K41" i="253"/>
  <c r="L41" i="253" s="1"/>
  <c r="I40" i="253"/>
  <c r="J40" i="253"/>
  <c r="L40" i="253" s="1"/>
  <c r="L35" i="253"/>
  <c r="C34" i="253"/>
  <c r="E35" i="253"/>
  <c r="H33" i="253"/>
  <c r="K33" i="253"/>
  <c r="L33" i="253" s="1"/>
  <c r="J30" i="253"/>
  <c r="L30" i="253" s="1"/>
  <c r="I29" i="253"/>
  <c r="J29" i="253"/>
  <c r="L29" i="253" s="1"/>
  <c r="D28" i="253"/>
  <c r="E28" i="253"/>
  <c r="D23" i="253"/>
  <c r="K23" i="253"/>
  <c r="L22" i="253"/>
  <c r="D17" i="253"/>
  <c r="K17" i="253"/>
  <c r="L16" i="253"/>
  <c r="H12" i="253"/>
  <c r="I12" i="253"/>
  <c r="D12" i="253"/>
  <c r="K12" i="253"/>
  <c r="L12" i="253" s="1"/>
  <c r="H11" i="253"/>
  <c r="K11" i="253"/>
  <c r="L11" i="253" s="1"/>
  <c r="L53" i="254"/>
  <c r="D53" i="254"/>
  <c r="E53" i="254"/>
  <c r="H52" i="254"/>
  <c r="K52" i="254"/>
  <c r="L52" i="254" s="1"/>
  <c r="H51" i="254"/>
  <c r="I51" i="254"/>
  <c r="K51" i="254"/>
  <c r="L51" i="254" s="1"/>
  <c r="I50" i="254"/>
  <c r="J50" i="254"/>
  <c r="L50" i="254" s="1"/>
  <c r="L45" i="254"/>
  <c r="D45" i="254"/>
  <c r="E45" i="254"/>
  <c r="H44" i="254"/>
  <c r="K44" i="254"/>
  <c r="L44" i="254" s="1"/>
  <c r="H43" i="254"/>
  <c r="I43" i="254"/>
  <c r="K43" i="254"/>
  <c r="L43" i="254" s="1"/>
  <c r="I42" i="254"/>
  <c r="J42" i="254"/>
  <c r="L42" i="254" s="1"/>
  <c r="D39" i="254"/>
  <c r="E39" i="254"/>
  <c r="D31" i="254"/>
  <c r="K31" i="254"/>
  <c r="H25" i="254"/>
  <c r="K25" i="254"/>
  <c r="E25" i="254"/>
  <c r="J25" i="254"/>
  <c r="L25" i="254" s="1"/>
  <c r="J22" i="254"/>
  <c r="I21" i="254"/>
  <c r="J21" i="254"/>
  <c r="L21" i="254" s="1"/>
  <c r="D20" i="254"/>
  <c r="E20" i="254"/>
  <c r="J16" i="254"/>
  <c r="I15" i="254"/>
  <c r="J15" i="254"/>
  <c r="L15" i="254" s="1"/>
  <c r="D14" i="254"/>
  <c r="E14" i="254"/>
  <c r="H57" i="257"/>
  <c r="I57" i="257"/>
  <c r="K57" i="257"/>
  <c r="L57" i="257" s="1"/>
  <c r="I56" i="257"/>
  <c r="J56" i="257"/>
  <c r="L56" i="257" s="1"/>
  <c r="H50" i="257"/>
  <c r="K50" i="257"/>
  <c r="E50" i="257"/>
  <c r="J50" i="257"/>
  <c r="L50" i="257" s="1"/>
  <c r="D43" i="257"/>
  <c r="E43" i="257"/>
  <c r="H41" i="257"/>
  <c r="I41" i="257"/>
  <c r="K41" i="257"/>
  <c r="L41" i="257" s="1"/>
  <c r="I40" i="257"/>
  <c r="J40" i="257"/>
  <c r="L40" i="257" s="1"/>
  <c r="H33" i="257"/>
  <c r="K33" i="257"/>
  <c r="E33" i="257"/>
  <c r="J33" i="257"/>
  <c r="L33" i="257" s="1"/>
  <c r="D32" i="257"/>
  <c r="E32" i="257"/>
  <c r="H23" i="257"/>
  <c r="K23" i="257"/>
  <c r="H22" i="257"/>
  <c r="I22" i="257"/>
  <c r="D22" i="257"/>
  <c r="K22" i="257"/>
  <c r="L22" i="257" s="1"/>
  <c r="H17" i="257"/>
  <c r="K17" i="257"/>
  <c r="H16" i="257"/>
  <c r="I16" i="257"/>
  <c r="D16" i="257"/>
  <c r="K16" i="257"/>
  <c r="L16" i="257" s="1"/>
  <c r="H53" i="250"/>
  <c r="I52" i="250"/>
  <c r="D51" i="250"/>
  <c r="E50" i="250"/>
  <c r="H49" i="250"/>
  <c r="I48" i="250"/>
  <c r="D47" i="250"/>
  <c r="E46" i="250"/>
  <c r="H45" i="250"/>
  <c r="I44" i="250"/>
  <c r="D43" i="250"/>
  <c r="E42" i="250"/>
  <c r="H41" i="250"/>
  <c r="I40" i="250"/>
  <c r="D39" i="250"/>
  <c r="B37" i="250"/>
  <c r="J37" i="250" s="1"/>
  <c r="I36" i="250"/>
  <c r="C34" i="250"/>
  <c r="K34" i="250" s="1"/>
  <c r="E33" i="250"/>
  <c r="H32" i="250"/>
  <c r="I31" i="250"/>
  <c r="I29" i="250"/>
  <c r="D28" i="250"/>
  <c r="E27" i="250"/>
  <c r="H26" i="250"/>
  <c r="D26" i="250"/>
  <c r="E25" i="250"/>
  <c r="H24" i="250"/>
  <c r="I23" i="250"/>
  <c r="I21" i="250"/>
  <c r="D20" i="250"/>
  <c r="I17" i="250"/>
  <c r="I15" i="250"/>
  <c r="D14" i="250"/>
  <c r="E13" i="250"/>
  <c r="H12" i="250"/>
  <c r="D12" i="250"/>
  <c r="E11" i="250"/>
  <c r="H10" i="250"/>
  <c r="D57" i="253"/>
  <c r="E56" i="253"/>
  <c r="H55" i="253"/>
  <c r="I54" i="253"/>
  <c r="D53" i="253"/>
  <c r="E52" i="253"/>
  <c r="H51" i="253"/>
  <c r="I50" i="253"/>
  <c r="D49" i="253"/>
  <c r="E48" i="253"/>
  <c r="H47" i="253"/>
  <c r="I46" i="253"/>
  <c r="D45" i="253"/>
  <c r="E44" i="253"/>
  <c r="H43" i="253"/>
  <c r="I42" i="253"/>
  <c r="D41" i="253"/>
  <c r="E40" i="253"/>
  <c r="H39" i="253"/>
  <c r="F37" i="253"/>
  <c r="E36" i="253"/>
  <c r="G34" i="253"/>
  <c r="I33" i="253"/>
  <c r="D32" i="253"/>
  <c r="E31" i="253"/>
  <c r="H30" i="253"/>
  <c r="D30" i="253"/>
  <c r="E29" i="253"/>
  <c r="H28" i="253"/>
  <c r="I27" i="253"/>
  <c r="I25" i="253"/>
  <c r="D24" i="253"/>
  <c r="E23" i="253"/>
  <c r="H22" i="253"/>
  <c r="D22" i="253"/>
  <c r="E21" i="253"/>
  <c r="H20" i="253"/>
  <c r="E17" i="253"/>
  <c r="H16" i="253"/>
  <c r="D16" i="253"/>
  <c r="E15" i="253"/>
  <c r="H14" i="253"/>
  <c r="I13" i="253"/>
  <c r="I11" i="253"/>
  <c r="D10" i="253"/>
  <c r="H57" i="254"/>
  <c r="I56" i="254"/>
  <c r="D55" i="254"/>
  <c r="E54" i="254"/>
  <c r="H53" i="254"/>
  <c r="I52" i="254"/>
  <c r="D51" i="254"/>
  <c r="E50" i="254"/>
  <c r="H49" i="254"/>
  <c r="I48" i="254"/>
  <c r="D47" i="254"/>
  <c r="E46" i="254"/>
  <c r="H45" i="254"/>
  <c r="I44" i="254"/>
  <c r="D43" i="254"/>
  <c r="E42" i="254"/>
  <c r="H41" i="254"/>
  <c r="I40" i="254"/>
  <c r="J40" i="254"/>
  <c r="L40" i="254" s="1"/>
  <c r="L35" i="254"/>
  <c r="C34" i="254"/>
  <c r="E35" i="254"/>
  <c r="H33" i="254"/>
  <c r="K33" i="254"/>
  <c r="L33" i="254" s="1"/>
  <c r="J30" i="254"/>
  <c r="L30" i="254" s="1"/>
  <c r="I29" i="254"/>
  <c r="J29" i="254"/>
  <c r="L29" i="254" s="1"/>
  <c r="D28" i="254"/>
  <c r="E28" i="254"/>
  <c r="D23" i="254"/>
  <c r="K23" i="254"/>
  <c r="L22" i="254"/>
  <c r="D17" i="254"/>
  <c r="K17" i="254"/>
  <c r="L16" i="254"/>
  <c r="H12" i="254"/>
  <c r="I12" i="254"/>
  <c r="D12" i="254"/>
  <c r="K12" i="254"/>
  <c r="L12" i="254" s="1"/>
  <c r="H11" i="254"/>
  <c r="K11" i="254"/>
  <c r="L55" i="257"/>
  <c r="D55" i="257"/>
  <c r="E55" i="257"/>
  <c r="H54" i="257"/>
  <c r="K54" i="257"/>
  <c r="L54" i="257" s="1"/>
  <c r="H53" i="257"/>
  <c r="I53" i="257"/>
  <c r="K53" i="257"/>
  <c r="L53" i="257" s="1"/>
  <c r="I52" i="257"/>
  <c r="J52" i="257"/>
  <c r="L52" i="257" s="1"/>
  <c r="L47" i="257"/>
  <c r="D47" i="257"/>
  <c r="E47" i="257"/>
  <c r="H46" i="257"/>
  <c r="K46" i="257"/>
  <c r="L46" i="257" s="1"/>
  <c r="H45" i="257"/>
  <c r="I45" i="257"/>
  <c r="K45" i="257"/>
  <c r="L45" i="257" s="1"/>
  <c r="I44" i="257"/>
  <c r="J44" i="257"/>
  <c r="L44" i="257" s="1"/>
  <c r="L39" i="257"/>
  <c r="D39" i="257"/>
  <c r="E39" i="257"/>
  <c r="H38" i="257"/>
  <c r="K38" i="257"/>
  <c r="L38" i="257" s="1"/>
  <c r="B37" i="257"/>
  <c r="I36" i="257"/>
  <c r="J36" i="257"/>
  <c r="L36" i="257" s="1"/>
  <c r="L29" i="257"/>
  <c r="D27" i="257"/>
  <c r="K27" i="257"/>
  <c r="H21" i="257"/>
  <c r="K21" i="257"/>
  <c r="E21" i="257"/>
  <c r="J21" i="257"/>
  <c r="L21" i="257" s="1"/>
  <c r="H15" i="257"/>
  <c r="K15" i="257"/>
  <c r="E15" i="257"/>
  <c r="J15" i="257"/>
  <c r="L15" i="257" s="1"/>
  <c r="J12" i="257"/>
  <c r="L12" i="257" s="1"/>
  <c r="I11" i="257"/>
  <c r="J11" i="257"/>
  <c r="L11" i="257" s="1"/>
  <c r="D10" i="257"/>
  <c r="E10" i="257"/>
  <c r="D55" i="258"/>
  <c r="E55" i="258"/>
  <c r="H53" i="258"/>
  <c r="I53" i="258"/>
  <c r="K53" i="258"/>
  <c r="L53" i="258" s="1"/>
  <c r="I52" i="258"/>
  <c r="J52" i="258"/>
  <c r="L52" i="258" s="1"/>
  <c r="D41" i="254"/>
  <c r="E40" i="254"/>
  <c r="H39" i="254"/>
  <c r="F37" i="254"/>
  <c r="E36" i="254"/>
  <c r="G34" i="254"/>
  <c r="I33" i="254"/>
  <c r="D32" i="254"/>
  <c r="E31" i="254"/>
  <c r="H30" i="254"/>
  <c r="D30" i="254"/>
  <c r="E29" i="254"/>
  <c r="H28" i="254"/>
  <c r="I27" i="254"/>
  <c r="I25" i="254"/>
  <c r="D24" i="254"/>
  <c r="E23" i="254"/>
  <c r="H22" i="254"/>
  <c r="D22" i="254"/>
  <c r="E21" i="254"/>
  <c r="H20" i="254"/>
  <c r="E17" i="254"/>
  <c r="H16" i="254"/>
  <c r="D16" i="254"/>
  <c r="E15" i="254"/>
  <c r="H14" i="254"/>
  <c r="I13" i="254"/>
  <c r="I11" i="254"/>
  <c r="D10" i="254"/>
  <c r="D57" i="257"/>
  <c r="E56" i="257"/>
  <c r="H55" i="257"/>
  <c r="I54" i="257"/>
  <c r="D53" i="257"/>
  <c r="E52" i="257"/>
  <c r="H51" i="257"/>
  <c r="I50" i="257"/>
  <c r="D49" i="257"/>
  <c r="E48" i="257"/>
  <c r="H47" i="257"/>
  <c r="I46" i="257"/>
  <c r="D45" i="257"/>
  <c r="E44" i="257"/>
  <c r="H43" i="257"/>
  <c r="I42" i="257"/>
  <c r="D41" i="257"/>
  <c r="E40" i="257"/>
  <c r="H39" i="257"/>
  <c r="F37" i="257"/>
  <c r="J37" i="257" s="1"/>
  <c r="E36" i="257"/>
  <c r="G34" i="257"/>
  <c r="I33" i="257"/>
  <c r="H30" i="257"/>
  <c r="I30" i="257"/>
  <c r="D30" i="257"/>
  <c r="K30" i="257"/>
  <c r="L30" i="257" s="1"/>
  <c r="H29" i="257"/>
  <c r="K29" i="257"/>
  <c r="J26" i="257"/>
  <c r="L26" i="257" s="1"/>
  <c r="I25" i="257"/>
  <c r="J25" i="257"/>
  <c r="L25" i="257" s="1"/>
  <c r="D24" i="257"/>
  <c r="E24" i="257"/>
  <c r="D19" i="257"/>
  <c r="K19" i="257"/>
  <c r="D13" i="257"/>
  <c r="K13" i="257"/>
  <c r="H57" i="258"/>
  <c r="I57" i="258"/>
  <c r="K57" i="258"/>
  <c r="L57" i="258" s="1"/>
  <c r="I56" i="258"/>
  <c r="J56" i="258"/>
  <c r="L56" i="258" s="1"/>
  <c r="L51" i="258"/>
  <c r="D51" i="258"/>
  <c r="E51" i="258"/>
  <c r="H50" i="258"/>
  <c r="K50" i="258"/>
  <c r="L50" i="258" s="1"/>
  <c r="H49" i="258"/>
  <c r="I49" i="258"/>
  <c r="K49" i="258"/>
  <c r="L49" i="258" s="1"/>
  <c r="I31" i="257"/>
  <c r="I29" i="257"/>
  <c r="D28" i="257"/>
  <c r="E27" i="257"/>
  <c r="H26" i="257"/>
  <c r="D26" i="257"/>
  <c r="E25" i="257"/>
  <c r="H24" i="257"/>
  <c r="I23" i="257"/>
  <c r="I21" i="257"/>
  <c r="D20" i="257"/>
  <c r="I17" i="257"/>
  <c r="I15" i="257"/>
  <c r="D14" i="257"/>
  <c r="E13" i="257"/>
  <c r="H12" i="257"/>
  <c r="D12" i="257"/>
  <c r="E11" i="257"/>
  <c r="H10" i="257"/>
  <c r="D57" i="258"/>
  <c r="E56" i="258"/>
  <c r="H55" i="258"/>
  <c r="I54" i="258"/>
  <c r="D53" i="258"/>
  <c r="E52" i="258"/>
  <c r="H51" i="258"/>
  <c r="I50" i="258"/>
  <c r="D49" i="258"/>
  <c r="H48" i="258"/>
  <c r="K48" i="258"/>
  <c r="L48" i="258" s="1"/>
  <c r="I48" i="258"/>
  <c r="K47" i="258"/>
  <c r="L47" i="258" s="1"/>
  <c r="I47" i="258"/>
  <c r="D47" i="258"/>
  <c r="J46" i="258"/>
  <c r="L46" i="258" s="1"/>
  <c r="E46" i="258"/>
  <c r="H45" i="258"/>
  <c r="E45" i="258"/>
  <c r="K44" i="258"/>
  <c r="L44" i="258" s="1"/>
  <c r="I44" i="258"/>
  <c r="K43" i="258"/>
  <c r="L43" i="258" s="1"/>
  <c r="I43" i="258"/>
  <c r="D43" i="258"/>
  <c r="J42" i="258"/>
  <c r="L42" i="258" s="1"/>
  <c r="E42" i="258"/>
  <c r="H41" i="258"/>
  <c r="E41" i="258"/>
  <c r="K40" i="258"/>
  <c r="L40" i="258" s="1"/>
  <c r="I40" i="258"/>
  <c r="K39" i="258"/>
  <c r="L39" i="258" s="1"/>
  <c r="I39" i="258"/>
  <c r="D39" i="258"/>
  <c r="B37" i="258"/>
  <c r="K36" i="258"/>
  <c r="L36" i="258" s="1"/>
  <c r="I36" i="258"/>
  <c r="K35" i="258"/>
  <c r="L35" i="258" s="1"/>
  <c r="C34" i="258"/>
  <c r="J33" i="258"/>
  <c r="L33" i="258" s="1"/>
  <c r="E33" i="258"/>
  <c r="H32" i="258"/>
  <c r="E32" i="258"/>
  <c r="I31" i="258"/>
  <c r="K30" i="258"/>
  <c r="L30" i="258" s="1"/>
  <c r="I30" i="258"/>
  <c r="K29" i="258"/>
  <c r="L29" i="258" s="1"/>
  <c r="I29" i="258"/>
  <c r="D28" i="258"/>
  <c r="K27" i="258"/>
  <c r="E27" i="258"/>
  <c r="H26" i="258"/>
  <c r="D26" i="258"/>
  <c r="J25" i="258"/>
  <c r="L25" i="258" s="1"/>
  <c r="E25" i="258"/>
  <c r="H24" i="258"/>
  <c r="E24" i="258"/>
  <c r="I23" i="258"/>
  <c r="K22" i="258"/>
  <c r="L22" i="258" s="1"/>
  <c r="I22" i="258"/>
  <c r="K21" i="258"/>
  <c r="L21" i="258" s="1"/>
  <c r="I21" i="258"/>
  <c r="D20" i="258"/>
  <c r="I17" i="258"/>
  <c r="K16" i="258"/>
  <c r="L16" i="258" s="1"/>
  <c r="I16" i="258"/>
  <c r="D14" i="258"/>
  <c r="E13" i="258"/>
  <c r="L45" i="258"/>
  <c r="L41" i="258"/>
  <c r="F37" i="258"/>
  <c r="G34" i="258"/>
  <c r="L26" i="258"/>
  <c r="E15" i="258"/>
  <c r="H14" i="258"/>
  <c r="I13" i="258"/>
  <c r="L12" i="258"/>
  <c r="I12" i="258"/>
  <c r="I11" i="258"/>
  <c r="J37" i="258"/>
  <c r="G37" i="258"/>
  <c r="I37" i="258" s="1"/>
  <c r="C37" i="258"/>
  <c r="F18" i="258"/>
  <c r="I19" i="258"/>
  <c r="G18" i="258"/>
  <c r="C18" i="258"/>
  <c r="F8" i="258"/>
  <c r="I9" i="258"/>
  <c r="G8" i="258"/>
  <c r="C8" i="258"/>
  <c r="I38" i="258"/>
  <c r="E38" i="258"/>
  <c r="H35" i="258"/>
  <c r="F34" i="258"/>
  <c r="D35" i="258"/>
  <c r="B34" i="258"/>
  <c r="K32" i="258"/>
  <c r="L32" i="258" s="1"/>
  <c r="I32" i="258"/>
  <c r="J31" i="258"/>
  <c r="L31" i="258" s="1"/>
  <c r="E30" i="258"/>
  <c r="K28" i="258"/>
  <c r="L28" i="258" s="1"/>
  <c r="I28" i="258"/>
  <c r="J27" i="258"/>
  <c r="E26" i="258"/>
  <c r="K24" i="258"/>
  <c r="L24" i="258" s="1"/>
  <c r="I24" i="258"/>
  <c r="J23" i="258"/>
  <c r="L23" i="258" s="1"/>
  <c r="E22" i="258"/>
  <c r="K20" i="258"/>
  <c r="L20" i="258" s="1"/>
  <c r="I20" i="258"/>
  <c r="J19" i="258"/>
  <c r="L19" i="258" s="1"/>
  <c r="B18" i="258"/>
  <c r="E19" i="258"/>
  <c r="J17" i="258"/>
  <c r="L17" i="258" s="1"/>
  <c r="E16" i="258"/>
  <c r="K14" i="258"/>
  <c r="L14" i="258" s="1"/>
  <c r="I14" i="258"/>
  <c r="J13" i="258"/>
  <c r="L13" i="258" s="1"/>
  <c r="E12" i="258"/>
  <c r="K10" i="258"/>
  <c r="L10" i="258" s="1"/>
  <c r="I10" i="258"/>
  <c r="J9" i="258"/>
  <c r="L9" i="258" s="1"/>
  <c r="B8" i="258"/>
  <c r="E9" i="258"/>
  <c r="G37" i="257"/>
  <c r="I37" i="257" s="1"/>
  <c r="C37" i="257"/>
  <c r="F18" i="257"/>
  <c r="I19" i="257"/>
  <c r="G18" i="257"/>
  <c r="C18" i="257"/>
  <c r="F8" i="257"/>
  <c r="I9" i="257"/>
  <c r="G8" i="257"/>
  <c r="G7" i="257" s="1"/>
  <c r="G6" i="257" s="1"/>
  <c r="C8" i="257"/>
  <c r="I38" i="257"/>
  <c r="E38" i="257"/>
  <c r="H35" i="257"/>
  <c r="F34" i="257"/>
  <c r="D35" i="257"/>
  <c r="B34" i="257"/>
  <c r="K32" i="257"/>
  <c r="L32" i="257" s="1"/>
  <c r="I32" i="257"/>
  <c r="J31" i="257"/>
  <c r="L31" i="257" s="1"/>
  <c r="E30" i="257"/>
  <c r="K28" i="257"/>
  <c r="L28" i="257" s="1"/>
  <c r="I28" i="257"/>
  <c r="J27" i="257"/>
  <c r="L27" i="257" s="1"/>
  <c r="E26" i="257"/>
  <c r="K24" i="257"/>
  <c r="L24" i="257" s="1"/>
  <c r="I24" i="257"/>
  <c r="J23" i="257"/>
  <c r="L23" i="257" s="1"/>
  <c r="E22" i="257"/>
  <c r="K20" i="257"/>
  <c r="L20" i="257" s="1"/>
  <c r="I20" i="257"/>
  <c r="J19" i="257"/>
  <c r="L19" i="257" s="1"/>
  <c r="B18" i="257"/>
  <c r="E19" i="257"/>
  <c r="J17" i="257"/>
  <c r="E16" i="257"/>
  <c r="K14" i="257"/>
  <c r="L14" i="257" s="1"/>
  <c r="I14" i="257"/>
  <c r="J13" i="257"/>
  <c r="E12" i="257"/>
  <c r="K10" i="257"/>
  <c r="L10" i="257" s="1"/>
  <c r="I10" i="257"/>
  <c r="J9" i="257"/>
  <c r="L9" i="257" s="1"/>
  <c r="B8" i="257"/>
  <c r="E9" i="257"/>
  <c r="G7" i="256"/>
  <c r="G6" i="256" s="1"/>
  <c r="H8" i="256"/>
  <c r="F6" i="256"/>
  <c r="I7" i="256"/>
  <c r="B6" i="256"/>
  <c r="E34" i="256"/>
  <c r="E18" i="256"/>
  <c r="K8" i="256"/>
  <c r="L8" i="256" s="1"/>
  <c r="I8" i="256"/>
  <c r="C7" i="256"/>
  <c r="E7" i="256" s="1"/>
  <c r="D8" i="256"/>
  <c r="H7" i="256"/>
  <c r="F6" i="255"/>
  <c r="I7" i="255"/>
  <c r="H7" i="255"/>
  <c r="K7" i="255"/>
  <c r="C6" i="255"/>
  <c r="K6" i="255" s="1"/>
  <c r="B6" i="255"/>
  <c r="E7" i="255"/>
  <c r="D7" i="255"/>
  <c r="J7" i="255"/>
  <c r="L7" i="255" s="1"/>
  <c r="H8" i="255"/>
  <c r="D8" i="255"/>
  <c r="G37" i="254"/>
  <c r="I37" i="254" s="1"/>
  <c r="C37" i="254"/>
  <c r="F18" i="254"/>
  <c r="I19" i="254"/>
  <c r="G18" i="254"/>
  <c r="C18" i="254"/>
  <c r="F8" i="254"/>
  <c r="I9" i="254"/>
  <c r="G8" i="254"/>
  <c r="G7" i="254" s="1"/>
  <c r="G6" i="254" s="1"/>
  <c r="C8" i="254"/>
  <c r="I38" i="254"/>
  <c r="E38" i="254"/>
  <c r="H35" i="254"/>
  <c r="F34" i="254"/>
  <c r="D35" i="254"/>
  <c r="B34" i="254"/>
  <c r="K32" i="254"/>
  <c r="L32" i="254" s="1"/>
  <c r="I32" i="254"/>
  <c r="J31" i="254"/>
  <c r="L31" i="254" s="1"/>
  <c r="E30" i="254"/>
  <c r="K28" i="254"/>
  <c r="L28" i="254" s="1"/>
  <c r="I28" i="254"/>
  <c r="J27" i="254"/>
  <c r="L27" i="254" s="1"/>
  <c r="E26" i="254"/>
  <c r="K24" i="254"/>
  <c r="L24" i="254" s="1"/>
  <c r="I24" i="254"/>
  <c r="J23" i="254"/>
  <c r="L23" i="254" s="1"/>
  <c r="E22" i="254"/>
  <c r="K20" i="254"/>
  <c r="L20" i="254" s="1"/>
  <c r="I20" i="254"/>
  <c r="J19" i="254"/>
  <c r="L19" i="254" s="1"/>
  <c r="B18" i="254"/>
  <c r="E19" i="254"/>
  <c r="J17" i="254"/>
  <c r="E16" i="254"/>
  <c r="K14" i="254"/>
  <c r="L14" i="254" s="1"/>
  <c r="I14" i="254"/>
  <c r="J13" i="254"/>
  <c r="L13" i="254" s="1"/>
  <c r="E12" i="254"/>
  <c r="K10" i="254"/>
  <c r="L10" i="254" s="1"/>
  <c r="I10" i="254"/>
  <c r="J9" i="254"/>
  <c r="B8" i="254"/>
  <c r="E9" i="254"/>
  <c r="J37" i="253"/>
  <c r="K34" i="253"/>
  <c r="I37" i="253"/>
  <c r="G37" i="253"/>
  <c r="H37" i="253" s="1"/>
  <c r="C37" i="253"/>
  <c r="K37" i="253" s="1"/>
  <c r="F18" i="253"/>
  <c r="I19" i="253"/>
  <c r="G18" i="253"/>
  <c r="C18" i="253"/>
  <c r="K18" i="253" s="1"/>
  <c r="F8" i="253"/>
  <c r="I9" i="253"/>
  <c r="G8" i="253"/>
  <c r="G7" i="253" s="1"/>
  <c r="G6" i="253" s="1"/>
  <c r="C8" i="253"/>
  <c r="I38" i="253"/>
  <c r="E38" i="253"/>
  <c r="H35" i="253"/>
  <c r="F34" i="253"/>
  <c r="D35" i="253"/>
  <c r="B34" i="253"/>
  <c r="K32" i="253"/>
  <c r="L32" i="253" s="1"/>
  <c r="I32" i="253"/>
  <c r="J31" i="253"/>
  <c r="E30" i="253"/>
  <c r="K28" i="253"/>
  <c r="L28" i="253" s="1"/>
  <c r="I28" i="253"/>
  <c r="J27" i="253"/>
  <c r="E26" i="253"/>
  <c r="K24" i="253"/>
  <c r="L24" i="253" s="1"/>
  <c r="I24" i="253"/>
  <c r="J23" i="253"/>
  <c r="L23" i="253" s="1"/>
  <c r="E22" i="253"/>
  <c r="K20" i="253"/>
  <c r="L20" i="253" s="1"/>
  <c r="I20" i="253"/>
  <c r="J19" i="253"/>
  <c r="L19" i="253" s="1"/>
  <c r="B18" i="253"/>
  <c r="E19" i="253"/>
  <c r="J17" i="253"/>
  <c r="L17" i="253" s="1"/>
  <c r="E16" i="253"/>
  <c r="K14" i="253"/>
  <c r="L14" i="253" s="1"/>
  <c r="I14" i="253"/>
  <c r="J13" i="253"/>
  <c r="L13" i="253" s="1"/>
  <c r="E12" i="253"/>
  <c r="K10" i="253"/>
  <c r="L10" i="253" s="1"/>
  <c r="I10" i="253"/>
  <c r="J9" i="253"/>
  <c r="L9" i="253" s="1"/>
  <c r="B8" i="253"/>
  <c r="E9" i="253"/>
  <c r="G7" i="252"/>
  <c r="G6" i="252" s="1"/>
  <c r="H8" i="252"/>
  <c r="F6" i="252"/>
  <c r="I7" i="252"/>
  <c r="B6" i="252"/>
  <c r="E34" i="252"/>
  <c r="E18" i="252"/>
  <c r="K8" i="252"/>
  <c r="L8" i="252" s="1"/>
  <c r="I8" i="252"/>
  <c r="C7" i="252"/>
  <c r="D8" i="252"/>
  <c r="H7" i="252"/>
  <c r="G7" i="251"/>
  <c r="G6" i="251" s="1"/>
  <c r="H8" i="251"/>
  <c r="F6" i="251"/>
  <c r="I7" i="251"/>
  <c r="B6" i="251"/>
  <c r="E7" i="251"/>
  <c r="E34" i="251"/>
  <c r="E18" i="251"/>
  <c r="K8" i="251"/>
  <c r="L8" i="251" s="1"/>
  <c r="I8" i="251"/>
  <c r="C7" i="251"/>
  <c r="D8" i="251"/>
  <c r="H7" i="251"/>
  <c r="D7" i="251"/>
  <c r="G37" i="250"/>
  <c r="I37" i="250" s="1"/>
  <c r="C37" i="250"/>
  <c r="F18" i="250"/>
  <c r="I19" i="250"/>
  <c r="G18" i="250"/>
  <c r="C18" i="250"/>
  <c r="F8" i="250"/>
  <c r="I9" i="250"/>
  <c r="G8" i="250"/>
  <c r="G7" i="250" s="1"/>
  <c r="G6" i="250" s="1"/>
  <c r="C8" i="250"/>
  <c r="I38" i="250"/>
  <c r="E38" i="250"/>
  <c r="H35" i="250"/>
  <c r="F34" i="250"/>
  <c r="D35" i="250"/>
  <c r="B34" i="250"/>
  <c r="K32" i="250"/>
  <c r="L32" i="250" s="1"/>
  <c r="I32" i="250"/>
  <c r="J31" i="250"/>
  <c r="L31" i="250" s="1"/>
  <c r="E30" i="250"/>
  <c r="K28" i="250"/>
  <c r="L28" i="250" s="1"/>
  <c r="I28" i="250"/>
  <c r="J27" i="250"/>
  <c r="L27" i="250" s="1"/>
  <c r="E26" i="250"/>
  <c r="K24" i="250"/>
  <c r="L24" i="250" s="1"/>
  <c r="I24" i="250"/>
  <c r="J23" i="250"/>
  <c r="L23" i="250" s="1"/>
  <c r="E22" i="250"/>
  <c r="K20" i="250"/>
  <c r="L20" i="250" s="1"/>
  <c r="I20" i="250"/>
  <c r="J19" i="250"/>
  <c r="L19" i="250" s="1"/>
  <c r="B18" i="250"/>
  <c r="E19" i="250"/>
  <c r="J17" i="250"/>
  <c r="E16" i="250"/>
  <c r="K14" i="250"/>
  <c r="L14" i="250" s="1"/>
  <c r="I14" i="250"/>
  <c r="J13" i="250"/>
  <c r="L13" i="250" s="1"/>
  <c r="E12" i="250"/>
  <c r="K10" i="250"/>
  <c r="L10" i="250" s="1"/>
  <c r="I10" i="250"/>
  <c r="J9" i="250"/>
  <c r="L9" i="250" s="1"/>
  <c r="B8" i="250"/>
  <c r="E9" i="250"/>
  <c r="J37" i="249"/>
  <c r="G37" i="249"/>
  <c r="C37" i="249"/>
  <c r="F18" i="249"/>
  <c r="I19" i="249"/>
  <c r="G18" i="249"/>
  <c r="C18" i="249"/>
  <c r="F8" i="249"/>
  <c r="I9" i="249"/>
  <c r="G8" i="249"/>
  <c r="C8" i="249"/>
  <c r="I38" i="249"/>
  <c r="E38" i="249"/>
  <c r="H35" i="249"/>
  <c r="F34" i="249"/>
  <c r="D35" i="249"/>
  <c r="B34" i="249"/>
  <c r="K32" i="249"/>
  <c r="L32" i="249" s="1"/>
  <c r="I32" i="249"/>
  <c r="J31" i="249"/>
  <c r="L31" i="249" s="1"/>
  <c r="E30" i="249"/>
  <c r="K28" i="249"/>
  <c r="L28" i="249" s="1"/>
  <c r="I28" i="249"/>
  <c r="J27" i="249"/>
  <c r="E26" i="249"/>
  <c r="K24" i="249"/>
  <c r="L24" i="249" s="1"/>
  <c r="I24" i="249"/>
  <c r="J23" i="249"/>
  <c r="L23" i="249" s="1"/>
  <c r="E22" i="249"/>
  <c r="K20" i="249"/>
  <c r="L20" i="249" s="1"/>
  <c r="I20" i="249"/>
  <c r="J19" i="249"/>
  <c r="B18" i="249"/>
  <c r="E19" i="249"/>
  <c r="J17" i="249"/>
  <c r="L17" i="249" s="1"/>
  <c r="E16" i="249"/>
  <c r="K14" i="249"/>
  <c r="L14" i="249" s="1"/>
  <c r="I14" i="249"/>
  <c r="J13" i="249"/>
  <c r="L13" i="249" s="1"/>
  <c r="E12" i="249"/>
  <c r="K10" i="249"/>
  <c r="L10" i="249" s="1"/>
  <c r="I10" i="249"/>
  <c r="J9" i="249"/>
  <c r="L9" i="249" s="1"/>
  <c r="B8" i="249"/>
  <c r="E9" i="249"/>
  <c r="G7" i="248"/>
  <c r="G6" i="248" s="1"/>
  <c r="H8" i="248"/>
  <c r="F6" i="248"/>
  <c r="I7" i="248"/>
  <c r="B6" i="248"/>
  <c r="E34" i="248"/>
  <c r="E18" i="248"/>
  <c r="K8" i="248"/>
  <c r="L8" i="248" s="1"/>
  <c r="I8" i="248"/>
  <c r="C7" i="248"/>
  <c r="D8" i="248"/>
  <c r="H7" i="248"/>
  <c r="G7" i="247"/>
  <c r="G6" i="247" s="1"/>
  <c r="H8" i="247"/>
  <c r="F6" i="247"/>
  <c r="B6" i="247"/>
  <c r="E34" i="247"/>
  <c r="E18" i="247"/>
  <c r="K8" i="247"/>
  <c r="L8" i="247" s="1"/>
  <c r="I8" i="247"/>
  <c r="C7" i="247"/>
  <c r="D8" i="247"/>
  <c r="H7" i="247"/>
  <c r="J37" i="246"/>
  <c r="G37" i="246"/>
  <c r="C37" i="246"/>
  <c r="F18" i="246"/>
  <c r="I19" i="246"/>
  <c r="G18" i="246"/>
  <c r="C18" i="246"/>
  <c r="F8" i="246"/>
  <c r="I9" i="246"/>
  <c r="G8" i="246"/>
  <c r="C8" i="246"/>
  <c r="I38" i="246"/>
  <c r="E38" i="246"/>
  <c r="H35" i="246"/>
  <c r="F34" i="246"/>
  <c r="D35" i="246"/>
  <c r="B34" i="246"/>
  <c r="K32" i="246"/>
  <c r="L32" i="246" s="1"/>
  <c r="I32" i="246"/>
  <c r="J31" i="246"/>
  <c r="L31" i="246" s="1"/>
  <c r="E30" i="246"/>
  <c r="K28" i="246"/>
  <c r="L28" i="246" s="1"/>
  <c r="I28" i="246"/>
  <c r="J27" i="246"/>
  <c r="L27" i="246" s="1"/>
  <c r="E26" i="246"/>
  <c r="K24" i="246"/>
  <c r="L24" i="246" s="1"/>
  <c r="I24" i="246"/>
  <c r="J23" i="246"/>
  <c r="E22" i="246"/>
  <c r="K20" i="246"/>
  <c r="L20" i="246" s="1"/>
  <c r="I20" i="246"/>
  <c r="J19" i="246"/>
  <c r="L19" i="246" s="1"/>
  <c r="B18" i="246"/>
  <c r="E19" i="246"/>
  <c r="J17" i="246"/>
  <c r="L17" i="246" s="1"/>
  <c r="E16" i="246"/>
  <c r="K14" i="246"/>
  <c r="L14" i="246" s="1"/>
  <c r="I14" i="246"/>
  <c r="J13" i="246"/>
  <c r="L13" i="246" s="1"/>
  <c r="E12" i="246"/>
  <c r="K10" i="246"/>
  <c r="L10" i="246" s="1"/>
  <c r="I10" i="246"/>
  <c r="J9" i="246"/>
  <c r="L9" i="246" s="1"/>
  <c r="B8" i="246"/>
  <c r="E9" i="246"/>
  <c r="G37" i="245"/>
  <c r="I37" i="245" s="1"/>
  <c r="C37" i="245"/>
  <c r="F18" i="245"/>
  <c r="I19" i="245"/>
  <c r="G18" i="245"/>
  <c r="C18" i="245"/>
  <c r="F8" i="245"/>
  <c r="I9" i="245"/>
  <c r="G8" i="245"/>
  <c r="G7" i="245" s="1"/>
  <c r="G6" i="245" s="1"/>
  <c r="C8" i="245"/>
  <c r="I38" i="245"/>
  <c r="E38" i="245"/>
  <c r="H35" i="245"/>
  <c r="F34" i="245"/>
  <c r="D35" i="245"/>
  <c r="B34" i="245"/>
  <c r="K32" i="245"/>
  <c r="L32" i="245" s="1"/>
  <c r="I32" i="245"/>
  <c r="J31" i="245"/>
  <c r="L31" i="245" s="1"/>
  <c r="E30" i="245"/>
  <c r="K28" i="245"/>
  <c r="L28" i="245" s="1"/>
  <c r="I28" i="245"/>
  <c r="J27" i="245"/>
  <c r="L27" i="245" s="1"/>
  <c r="E26" i="245"/>
  <c r="K24" i="245"/>
  <c r="L24" i="245" s="1"/>
  <c r="I24" i="245"/>
  <c r="J23" i="245"/>
  <c r="L23" i="245" s="1"/>
  <c r="E22" i="245"/>
  <c r="K20" i="245"/>
  <c r="L20" i="245" s="1"/>
  <c r="I20" i="245"/>
  <c r="J19" i="245"/>
  <c r="L19" i="245" s="1"/>
  <c r="B18" i="245"/>
  <c r="E19" i="245"/>
  <c r="J17" i="245"/>
  <c r="E16" i="245"/>
  <c r="K14" i="245"/>
  <c r="L14" i="245" s="1"/>
  <c r="I14" i="245"/>
  <c r="J13" i="245"/>
  <c r="L13" i="245" s="1"/>
  <c r="E12" i="245"/>
  <c r="K10" i="245"/>
  <c r="L10" i="245" s="1"/>
  <c r="I10" i="245"/>
  <c r="J9" i="245"/>
  <c r="L9" i="245" s="1"/>
  <c r="B8" i="245"/>
  <c r="E9" i="245"/>
  <c r="G7" i="244"/>
  <c r="G6" i="244" s="1"/>
  <c r="H8" i="244"/>
  <c r="F6" i="244"/>
  <c r="I7" i="244"/>
  <c r="B6" i="244"/>
  <c r="E34" i="244"/>
  <c r="E18" i="244"/>
  <c r="K8" i="244"/>
  <c r="L8" i="244" s="1"/>
  <c r="I8" i="244"/>
  <c r="C7" i="244"/>
  <c r="E7" i="244" s="1"/>
  <c r="D8" i="244"/>
  <c r="H7" i="244"/>
  <c r="D7" i="244"/>
  <c r="G7" i="243"/>
  <c r="G6" i="243" s="1"/>
  <c r="H8" i="243"/>
  <c r="F6" i="243"/>
  <c r="B6" i="243"/>
  <c r="E34" i="243"/>
  <c r="E18" i="243"/>
  <c r="K8" i="243"/>
  <c r="L8" i="243" s="1"/>
  <c r="I8" i="243"/>
  <c r="C7" i="243"/>
  <c r="D8" i="243"/>
  <c r="H7" i="243"/>
  <c r="F36" i="242"/>
  <c r="B36" i="242"/>
  <c r="G33" i="242"/>
  <c r="H33" i="242" s="1"/>
  <c r="H34" i="242"/>
  <c r="I33" i="242"/>
  <c r="B33" i="242"/>
  <c r="F18" i="242"/>
  <c r="I19" i="242"/>
  <c r="G18" i="242"/>
  <c r="C18" i="242"/>
  <c r="F8" i="242"/>
  <c r="I9" i="242"/>
  <c r="G8" i="242"/>
  <c r="G7" i="242" s="1"/>
  <c r="G6" i="242" s="1"/>
  <c r="C8" i="242"/>
  <c r="H37" i="242"/>
  <c r="D37" i="242"/>
  <c r="J35" i="242"/>
  <c r="L35" i="242" s="1"/>
  <c r="K34" i="242"/>
  <c r="L34" i="242" s="1"/>
  <c r="I34" i="242"/>
  <c r="C33" i="242"/>
  <c r="D34" i="242"/>
  <c r="K32" i="242"/>
  <c r="L32" i="242" s="1"/>
  <c r="I32" i="242"/>
  <c r="J31" i="242"/>
  <c r="L31" i="242" s="1"/>
  <c r="E30" i="242"/>
  <c r="K28" i="242"/>
  <c r="L28" i="242" s="1"/>
  <c r="I28" i="242"/>
  <c r="J27" i="242"/>
  <c r="L27" i="242" s="1"/>
  <c r="E26" i="242"/>
  <c r="K24" i="242"/>
  <c r="L24" i="242" s="1"/>
  <c r="I24" i="242"/>
  <c r="J23" i="242"/>
  <c r="L23" i="242" s="1"/>
  <c r="E22" i="242"/>
  <c r="K20" i="242"/>
  <c r="L20" i="242" s="1"/>
  <c r="I20" i="242"/>
  <c r="J19" i="242"/>
  <c r="L19" i="242" s="1"/>
  <c r="B18" i="242"/>
  <c r="E19" i="242"/>
  <c r="K14" i="242"/>
  <c r="L14" i="242" s="1"/>
  <c r="I14" i="242"/>
  <c r="J13" i="242"/>
  <c r="E12" i="242"/>
  <c r="K10" i="242"/>
  <c r="L10" i="242" s="1"/>
  <c r="I10" i="242"/>
  <c r="J9" i="242"/>
  <c r="L9" i="242" s="1"/>
  <c r="B8" i="242"/>
  <c r="E9" i="242"/>
  <c r="F36" i="241"/>
  <c r="B36" i="241"/>
  <c r="C33" i="241"/>
  <c r="D34" i="241"/>
  <c r="B18" i="241"/>
  <c r="E19" i="241"/>
  <c r="F8" i="241"/>
  <c r="I9" i="241"/>
  <c r="G8" i="241"/>
  <c r="C8" i="241"/>
  <c r="H37" i="241"/>
  <c r="D37" i="241"/>
  <c r="J35" i="241"/>
  <c r="L35" i="241" s="1"/>
  <c r="G33" i="241"/>
  <c r="H34" i="241"/>
  <c r="E34" i="241"/>
  <c r="F33" i="241"/>
  <c r="B33" i="241"/>
  <c r="E32" i="241"/>
  <c r="K30" i="241"/>
  <c r="L30" i="241" s="1"/>
  <c r="I30" i="241"/>
  <c r="J29" i="241"/>
  <c r="L29" i="241" s="1"/>
  <c r="E28" i="241"/>
  <c r="K26" i="241"/>
  <c r="L26" i="241" s="1"/>
  <c r="I26" i="241"/>
  <c r="J25" i="241"/>
  <c r="E24" i="241"/>
  <c r="K22" i="241"/>
  <c r="L22" i="241" s="1"/>
  <c r="I22" i="241"/>
  <c r="J21" i="241"/>
  <c r="L21" i="241" s="1"/>
  <c r="E20" i="241"/>
  <c r="F18" i="241"/>
  <c r="I19" i="241"/>
  <c r="G18" i="241"/>
  <c r="C18" i="241"/>
  <c r="K14" i="241"/>
  <c r="L14" i="241" s="1"/>
  <c r="I14" i="241"/>
  <c r="J13" i="241"/>
  <c r="E12" i="241"/>
  <c r="K10" i="241"/>
  <c r="L10" i="241" s="1"/>
  <c r="I10" i="241"/>
  <c r="J9" i="241"/>
  <c r="L9" i="241" s="1"/>
  <c r="B8" i="241"/>
  <c r="E9" i="241"/>
  <c r="G7" i="240"/>
  <c r="G6" i="240" s="1"/>
  <c r="H8" i="240"/>
  <c r="F7" i="240"/>
  <c r="B6" i="240"/>
  <c r="E36" i="240"/>
  <c r="J33" i="240"/>
  <c r="L33" i="240" s="1"/>
  <c r="K18" i="240"/>
  <c r="L18" i="240" s="1"/>
  <c r="I18" i="240"/>
  <c r="K8" i="240"/>
  <c r="L8" i="240" s="1"/>
  <c r="I8" i="240"/>
  <c r="C7" i="240"/>
  <c r="D8" i="240"/>
  <c r="D7" i="240"/>
  <c r="G7" i="239"/>
  <c r="G6" i="239" s="1"/>
  <c r="H8" i="239"/>
  <c r="F6" i="239"/>
  <c r="B7" i="239"/>
  <c r="K36" i="239"/>
  <c r="L36" i="239" s="1"/>
  <c r="I36" i="239"/>
  <c r="E18" i="239"/>
  <c r="K8" i="239"/>
  <c r="L8" i="239" s="1"/>
  <c r="I8" i="239"/>
  <c r="C7" i="239"/>
  <c r="D8" i="239"/>
  <c r="F34" i="238"/>
  <c r="B34" i="238"/>
  <c r="C31" i="238"/>
  <c r="D32" i="238"/>
  <c r="B16" i="238"/>
  <c r="E17" i="238"/>
  <c r="F8" i="238"/>
  <c r="I9" i="238"/>
  <c r="G8" i="238"/>
  <c r="C8" i="238"/>
  <c r="H35" i="238"/>
  <c r="D35" i="238"/>
  <c r="J33" i="238"/>
  <c r="L33" i="238" s="1"/>
  <c r="G31" i="238"/>
  <c r="H32" i="238"/>
  <c r="E32" i="238"/>
  <c r="F31" i="238"/>
  <c r="B31" i="238"/>
  <c r="E30" i="238"/>
  <c r="K28" i="238"/>
  <c r="L28" i="238" s="1"/>
  <c r="I28" i="238"/>
  <c r="J27" i="238"/>
  <c r="L27" i="238" s="1"/>
  <c r="E26" i="238"/>
  <c r="K24" i="238"/>
  <c r="L24" i="238" s="1"/>
  <c r="I24" i="238"/>
  <c r="J23" i="238"/>
  <c r="E22" i="238"/>
  <c r="K20" i="238"/>
  <c r="L20" i="238" s="1"/>
  <c r="I20" i="238"/>
  <c r="J19" i="238"/>
  <c r="L19" i="238" s="1"/>
  <c r="E18" i="238"/>
  <c r="F16" i="238"/>
  <c r="I17" i="238"/>
  <c r="G16" i="238"/>
  <c r="C16" i="238"/>
  <c r="K14" i="238"/>
  <c r="L14" i="238" s="1"/>
  <c r="I14" i="238"/>
  <c r="J13" i="238"/>
  <c r="L13" i="238" s="1"/>
  <c r="E12" i="238"/>
  <c r="K10" i="238"/>
  <c r="L10" i="238" s="1"/>
  <c r="I10" i="238"/>
  <c r="J9" i="238"/>
  <c r="B8" i="238"/>
  <c r="E9" i="238"/>
  <c r="F34" i="237"/>
  <c r="B34" i="237"/>
  <c r="C31" i="237"/>
  <c r="D32" i="237"/>
  <c r="B16" i="237"/>
  <c r="E17" i="237"/>
  <c r="F8" i="237"/>
  <c r="I9" i="237"/>
  <c r="G8" i="237"/>
  <c r="C8" i="237"/>
  <c r="H35" i="237"/>
  <c r="D35" i="237"/>
  <c r="J33" i="237"/>
  <c r="L33" i="237" s="1"/>
  <c r="G31" i="237"/>
  <c r="H32" i="237"/>
  <c r="E32" i="237"/>
  <c r="F31" i="237"/>
  <c r="B31" i="237"/>
  <c r="E30" i="237"/>
  <c r="K28" i="237"/>
  <c r="L28" i="237" s="1"/>
  <c r="I28" i="237"/>
  <c r="J27" i="237"/>
  <c r="L27" i="237" s="1"/>
  <c r="E26" i="237"/>
  <c r="K24" i="237"/>
  <c r="L24" i="237" s="1"/>
  <c r="I24" i="237"/>
  <c r="J23" i="237"/>
  <c r="L23" i="237" s="1"/>
  <c r="E22" i="237"/>
  <c r="K20" i="237"/>
  <c r="L20" i="237" s="1"/>
  <c r="I20" i="237"/>
  <c r="J19" i="237"/>
  <c r="L19" i="237" s="1"/>
  <c r="E18" i="237"/>
  <c r="F16" i="237"/>
  <c r="I17" i="237"/>
  <c r="G16" i="237"/>
  <c r="C16" i="237"/>
  <c r="K14" i="237"/>
  <c r="L14" i="237" s="1"/>
  <c r="I14" i="237"/>
  <c r="J13" i="237"/>
  <c r="E12" i="237"/>
  <c r="K10" i="237"/>
  <c r="L10" i="237" s="1"/>
  <c r="I10" i="237"/>
  <c r="J9" i="237"/>
  <c r="L9" i="237" s="1"/>
  <c r="B8" i="237"/>
  <c r="E9" i="237"/>
  <c r="G7" i="236"/>
  <c r="G6" i="236" s="1"/>
  <c r="H8" i="236"/>
  <c r="F7" i="236"/>
  <c r="B6" i="236"/>
  <c r="E34" i="236"/>
  <c r="J31" i="236"/>
  <c r="L31" i="236" s="1"/>
  <c r="K16" i="236"/>
  <c r="L16" i="236" s="1"/>
  <c r="I16" i="236"/>
  <c r="K8" i="236"/>
  <c r="L8" i="236" s="1"/>
  <c r="I8" i="236"/>
  <c r="C7" i="236"/>
  <c r="D8" i="236"/>
  <c r="D7" i="236"/>
  <c r="H34" i="235"/>
  <c r="I34" i="235"/>
  <c r="K34" i="235"/>
  <c r="L34" i="235" s="1"/>
  <c r="E31" i="235"/>
  <c r="B7" i="235"/>
  <c r="C7" i="235"/>
  <c r="D8" i="235"/>
  <c r="E8" i="235"/>
  <c r="D16" i="235"/>
  <c r="E16" i="235"/>
  <c r="K8" i="235"/>
  <c r="L8" i="235" s="1"/>
  <c r="G7" i="235"/>
  <c r="G6" i="235" s="1"/>
  <c r="H8" i="235"/>
  <c r="F7" i="235"/>
  <c r="K34" i="246" l="1"/>
  <c r="L13" i="237"/>
  <c r="L9" i="238"/>
  <c r="L23" i="238"/>
  <c r="L13" i="241"/>
  <c r="L25" i="241"/>
  <c r="L13" i="242"/>
  <c r="K33" i="242"/>
  <c r="K18" i="242"/>
  <c r="L17" i="245"/>
  <c r="L23" i="246"/>
  <c r="G7" i="246"/>
  <c r="G6" i="246" s="1"/>
  <c r="I37" i="246"/>
  <c r="L19" i="249"/>
  <c r="L27" i="249"/>
  <c r="G7" i="249"/>
  <c r="G6" i="249" s="1"/>
  <c r="I37" i="249"/>
  <c r="L17" i="250"/>
  <c r="K18" i="250"/>
  <c r="K37" i="250"/>
  <c r="L37" i="250" s="1"/>
  <c r="L27" i="253"/>
  <c r="L31" i="253"/>
  <c r="L9" i="254"/>
  <c r="L17" i="254"/>
  <c r="L13" i="257"/>
  <c r="L17" i="257"/>
  <c r="K18" i="257"/>
  <c r="K37" i="257"/>
  <c r="L37" i="257" s="1"/>
  <c r="L27" i="258"/>
  <c r="G7" i="258"/>
  <c r="G6" i="258" s="1"/>
  <c r="K34" i="258"/>
  <c r="K34" i="254"/>
  <c r="K34" i="249"/>
  <c r="K34" i="245"/>
  <c r="L40" i="249"/>
  <c r="L56" i="249"/>
  <c r="L44" i="245"/>
  <c r="L52" i="242"/>
  <c r="L11" i="241"/>
  <c r="K36" i="241"/>
  <c r="L40" i="241"/>
  <c r="K34" i="257"/>
  <c r="K36" i="242"/>
  <c r="K34" i="238"/>
  <c r="D8" i="258"/>
  <c r="J8" i="258"/>
  <c r="E8" i="258"/>
  <c r="B7" i="258"/>
  <c r="H8" i="258"/>
  <c r="I8" i="258"/>
  <c r="F7" i="258"/>
  <c r="H18" i="258"/>
  <c r="I18" i="258"/>
  <c r="H37" i="258"/>
  <c r="D18" i="258"/>
  <c r="J18" i="258"/>
  <c r="E18" i="258"/>
  <c r="D34" i="258"/>
  <c r="E34" i="258"/>
  <c r="J34" i="258"/>
  <c r="L34" i="258" s="1"/>
  <c r="I34" i="258"/>
  <c r="H34" i="258"/>
  <c r="C7" i="258"/>
  <c r="K8" i="258"/>
  <c r="K18" i="258"/>
  <c r="K37" i="258"/>
  <c r="L37" i="258" s="1"/>
  <c r="E37" i="258"/>
  <c r="D37" i="258"/>
  <c r="D8" i="257"/>
  <c r="J8" i="257"/>
  <c r="L8" i="257" s="1"/>
  <c r="E8" i="257"/>
  <c r="B7" i="257"/>
  <c r="H8" i="257"/>
  <c r="I8" i="257"/>
  <c r="F7" i="257"/>
  <c r="H18" i="257"/>
  <c r="I18" i="257"/>
  <c r="H37" i="257"/>
  <c r="D18" i="257"/>
  <c r="J18" i="257"/>
  <c r="L18" i="257" s="1"/>
  <c r="E18" i="257"/>
  <c r="D34" i="257"/>
  <c r="E34" i="257"/>
  <c r="J34" i="257"/>
  <c r="I34" i="257"/>
  <c r="H34" i="257"/>
  <c r="C7" i="257"/>
  <c r="K8" i="257"/>
  <c r="E37" i="257"/>
  <c r="D37" i="257"/>
  <c r="D7" i="256"/>
  <c r="K7" i="256"/>
  <c r="L7" i="256" s="1"/>
  <c r="C6" i="256"/>
  <c r="K6" i="256" s="1"/>
  <c r="J6" i="256"/>
  <c r="L6" i="256" s="1"/>
  <c r="H6" i="256"/>
  <c r="I6" i="256"/>
  <c r="D6" i="255"/>
  <c r="J6" i="255"/>
  <c r="L6" i="255" s="1"/>
  <c r="E6" i="255"/>
  <c r="H6" i="255"/>
  <c r="I6" i="255"/>
  <c r="D8" i="254"/>
  <c r="J8" i="254"/>
  <c r="E8" i="254"/>
  <c r="B7" i="254"/>
  <c r="H8" i="254"/>
  <c r="I8" i="254"/>
  <c r="F7" i="254"/>
  <c r="H18" i="254"/>
  <c r="I18" i="254"/>
  <c r="H37" i="254"/>
  <c r="D18" i="254"/>
  <c r="J18" i="254"/>
  <c r="E18" i="254"/>
  <c r="D34" i="254"/>
  <c r="E34" i="254"/>
  <c r="J34" i="254"/>
  <c r="L34" i="254" s="1"/>
  <c r="I34" i="254"/>
  <c r="H34" i="254"/>
  <c r="C7" i="254"/>
  <c r="K8" i="254"/>
  <c r="K18" i="254"/>
  <c r="K37" i="254"/>
  <c r="L37" i="254" s="1"/>
  <c r="E37" i="254"/>
  <c r="D37" i="254"/>
  <c r="D18" i="253"/>
  <c r="J18" i="253"/>
  <c r="L18" i="253" s="1"/>
  <c r="E18" i="253"/>
  <c r="D34" i="253"/>
  <c r="E34" i="253"/>
  <c r="J34" i="253"/>
  <c r="L34" i="253" s="1"/>
  <c r="I34" i="253"/>
  <c r="H34" i="253"/>
  <c r="C7" i="253"/>
  <c r="K8" i="253"/>
  <c r="L37" i="253"/>
  <c r="D8" i="253"/>
  <c r="J8" i="253"/>
  <c r="E8" i="253"/>
  <c r="B7" i="253"/>
  <c r="H8" i="253"/>
  <c r="I8" i="253"/>
  <c r="F7" i="253"/>
  <c r="H18" i="253"/>
  <c r="I18" i="253"/>
  <c r="E37" i="253"/>
  <c r="D37" i="253"/>
  <c r="K7" i="252"/>
  <c r="L7" i="252" s="1"/>
  <c r="C6" i="252"/>
  <c r="K6" i="252" s="1"/>
  <c r="E7" i="252"/>
  <c r="D7" i="252"/>
  <c r="D6" i="252"/>
  <c r="J6" i="252"/>
  <c r="E6" i="252"/>
  <c r="H6" i="252"/>
  <c r="I6" i="252"/>
  <c r="K7" i="251"/>
  <c r="L7" i="251" s="1"/>
  <c r="C6" i="251"/>
  <c r="K6" i="251" s="1"/>
  <c r="D6" i="251"/>
  <c r="J6" i="251"/>
  <c r="E6" i="251"/>
  <c r="H6" i="251"/>
  <c r="I6" i="251"/>
  <c r="D8" i="250"/>
  <c r="J8" i="250"/>
  <c r="E8" i="250"/>
  <c r="B7" i="250"/>
  <c r="H8" i="250"/>
  <c r="I8" i="250"/>
  <c r="F7" i="250"/>
  <c r="H18" i="250"/>
  <c r="I18" i="250"/>
  <c r="H37" i="250"/>
  <c r="D18" i="250"/>
  <c r="J18" i="250"/>
  <c r="L18" i="250" s="1"/>
  <c r="E18" i="250"/>
  <c r="D34" i="250"/>
  <c r="E34" i="250"/>
  <c r="J34" i="250"/>
  <c r="L34" i="250" s="1"/>
  <c r="I34" i="250"/>
  <c r="H34" i="250"/>
  <c r="C7" i="250"/>
  <c r="K8" i="250"/>
  <c r="E37" i="250"/>
  <c r="D37" i="250"/>
  <c r="D8" i="249"/>
  <c r="J8" i="249"/>
  <c r="E8" i="249"/>
  <c r="B7" i="249"/>
  <c r="H8" i="249"/>
  <c r="I8" i="249"/>
  <c r="F7" i="249"/>
  <c r="H18" i="249"/>
  <c r="I18" i="249"/>
  <c r="H37" i="249"/>
  <c r="D18" i="249"/>
  <c r="J18" i="249"/>
  <c r="E18" i="249"/>
  <c r="D34" i="249"/>
  <c r="E34" i="249"/>
  <c r="J34" i="249"/>
  <c r="L34" i="249" s="1"/>
  <c r="I34" i="249"/>
  <c r="H34" i="249"/>
  <c r="C7" i="249"/>
  <c r="K8" i="249"/>
  <c r="K18" i="249"/>
  <c r="K37" i="249"/>
  <c r="L37" i="249" s="1"/>
  <c r="E37" i="249"/>
  <c r="D37" i="249"/>
  <c r="K7" i="248"/>
  <c r="L7" i="248" s="1"/>
  <c r="C6" i="248"/>
  <c r="K6" i="248" s="1"/>
  <c r="E7" i="248"/>
  <c r="D7" i="248"/>
  <c r="D6" i="248"/>
  <c r="J6" i="248"/>
  <c r="E6" i="248"/>
  <c r="H6" i="248"/>
  <c r="I6" i="248"/>
  <c r="K7" i="247"/>
  <c r="L7" i="247" s="1"/>
  <c r="C6" i="247"/>
  <c r="K6" i="247" s="1"/>
  <c r="D6" i="247"/>
  <c r="J6" i="247"/>
  <c r="L6" i="247" s="1"/>
  <c r="E6" i="247"/>
  <c r="H6" i="247"/>
  <c r="I6" i="247"/>
  <c r="D7" i="247"/>
  <c r="E7" i="247"/>
  <c r="I7" i="247"/>
  <c r="D8" i="246"/>
  <c r="J8" i="246"/>
  <c r="E8" i="246"/>
  <c r="B7" i="246"/>
  <c r="H8" i="246"/>
  <c r="I8" i="246"/>
  <c r="F7" i="246"/>
  <c r="H18" i="246"/>
  <c r="I18" i="246"/>
  <c r="H37" i="246"/>
  <c r="D18" i="246"/>
  <c r="J18" i="246"/>
  <c r="E18" i="246"/>
  <c r="D34" i="246"/>
  <c r="E34" i="246"/>
  <c r="J34" i="246"/>
  <c r="L34" i="246" s="1"/>
  <c r="I34" i="246"/>
  <c r="H34" i="246"/>
  <c r="C7" i="246"/>
  <c r="K8" i="246"/>
  <c r="K18" i="246"/>
  <c r="K37" i="246"/>
  <c r="L37" i="246" s="1"/>
  <c r="E37" i="246"/>
  <c r="D37" i="246"/>
  <c r="D8" i="245"/>
  <c r="J8" i="245"/>
  <c r="E8" i="245"/>
  <c r="B7" i="245"/>
  <c r="H8" i="245"/>
  <c r="I8" i="245"/>
  <c r="F7" i="245"/>
  <c r="H18" i="245"/>
  <c r="I18" i="245"/>
  <c r="H37" i="245"/>
  <c r="D18" i="245"/>
  <c r="J18" i="245"/>
  <c r="E18" i="245"/>
  <c r="D34" i="245"/>
  <c r="E34" i="245"/>
  <c r="J34" i="245"/>
  <c r="L34" i="245" s="1"/>
  <c r="I34" i="245"/>
  <c r="H34" i="245"/>
  <c r="C7" i="245"/>
  <c r="K8" i="245"/>
  <c r="K18" i="245"/>
  <c r="K37" i="245"/>
  <c r="L37" i="245" s="1"/>
  <c r="E37" i="245"/>
  <c r="D37" i="245"/>
  <c r="K7" i="244"/>
  <c r="L7" i="244" s="1"/>
  <c r="C6" i="244"/>
  <c r="K6" i="244" s="1"/>
  <c r="J6" i="244"/>
  <c r="L6" i="244" s="1"/>
  <c r="H6" i="244"/>
  <c r="I6" i="244"/>
  <c r="K7" i="243"/>
  <c r="L7" i="243" s="1"/>
  <c r="C6" i="243"/>
  <c r="K6" i="243" s="1"/>
  <c r="J6" i="243"/>
  <c r="L6" i="243" s="1"/>
  <c r="H6" i="243"/>
  <c r="I6" i="243"/>
  <c r="D7" i="243"/>
  <c r="E7" i="243"/>
  <c r="I7" i="243"/>
  <c r="D18" i="242"/>
  <c r="J18" i="242"/>
  <c r="L18" i="242" s="1"/>
  <c r="E18" i="242"/>
  <c r="C7" i="242"/>
  <c r="K8" i="242"/>
  <c r="E33" i="242"/>
  <c r="D33" i="242"/>
  <c r="J33" i="242"/>
  <c r="E36" i="242"/>
  <c r="D36" i="242"/>
  <c r="J36" i="242"/>
  <c r="L36" i="242" s="1"/>
  <c r="D8" i="242"/>
  <c r="J8" i="242"/>
  <c r="L8" i="242" s="1"/>
  <c r="E8" i="242"/>
  <c r="B7" i="242"/>
  <c r="H8" i="242"/>
  <c r="I8" i="242"/>
  <c r="F7" i="242"/>
  <c r="H18" i="242"/>
  <c r="I18" i="242"/>
  <c r="I36" i="242"/>
  <c r="H36" i="242"/>
  <c r="H18" i="241"/>
  <c r="I18" i="241"/>
  <c r="E33" i="241"/>
  <c r="J33" i="241"/>
  <c r="D33" i="241"/>
  <c r="C7" i="241"/>
  <c r="K8" i="241"/>
  <c r="E36" i="241"/>
  <c r="D36" i="241"/>
  <c r="J36" i="241"/>
  <c r="D8" i="241"/>
  <c r="J8" i="241"/>
  <c r="E8" i="241"/>
  <c r="B7" i="241"/>
  <c r="K18" i="241"/>
  <c r="I33" i="241"/>
  <c r="H33" i="241"/>
  <c r="G7" i="241"/>
  <c r="G6" i="241" s="1"/>
  <c r="H8" i="241"/>
  <c r="I8" i="241"/>
  <c r="F7" i="241"/>
  <c r="D18" i="241"/>
  <c r="J18" i="241"/>
  <c r="L18" i="241" s="1"/>
  <c r="E18" i="241"/>
  <c r="K33" i="241"/>
  <c r="I36" i="241"/>
  <c r="H36" i="241"/>
  <c r="K7" i="240"/>
  <c r="C6" i="240"/>
  <c r="K6" i="240" s="1"/>
  <c r="E7" i="240"/>
  <c r="F6" i="240"/>
  <c r="I7" i="240"/>
  <c r="H7" i="240"/>
  <c r="J7" i="240"/>
  <c r="L7" i="240" s="1"/>
  <c r="B6" i="239"/>
  <c r="E7" i="239"/>
  <c r="D7" i="239"/>
  <c r="J7" i="239"/>
  <c r="H6" i="239"/>
  <c r="I6" i="239"/>
  <c r="H7" i="239"/>
  <c r="K7" i="239"/>
  <c r="C6" i="239"/>
  <c r="K6" i="239" s="1"/>
  <c r="I7" i="239"/>
  <c r="H16" i="238"/>
  <c r="I16" i="238"/>
  <c r="E31" i="238"/>
  <c r="J31" i="238"/>
  <c r="D31" i="238"/>
  <c r="C7" i="238"/>
  <c r="K8" i="238"/>
  <c r="E34" i="238"/>
  <c r="D34" i="238"/>
  <c r="J34" i="238"/>
  <c r="D8" i="238"/>
  <c r="J8" i="238"/>
  <c r="E8" i="238"/>
  <c r="B7" i="238"/>
  <c r="K16" i="238"/>
  <c r="I31" i="238"/>
  <c r="H31" i="238"/>
  <c r="G7" i="238"/>
  <c r="G6" i="238" s="1"/>
  <c r="H8" i="238"/>
  <c r="I8" i="238"/>
  <c r="F7" i="238"/>
  <c r="D16" i="238"/>
  <c r="J16" i="238"/>
  <c r="L16" i="238" s="1"/>
  <c r="E16" i="238"/>
  <c r="K31" i="238"/>
  <c r="I34" i="238"/>
  <c r="H34" i="238"/>
  <c r="H16" i="237"/>
  <c r="I16" i="237"/>
  <c r="E31" i="237"/>
  <c r="J31" i="237"/>
  <c r="L31" i="237" s="1"/>
  <c r="D31" i="237"/>
  <c r="C7" i="237"/>
  <c r="K8" i="237"/>
  <c r="E34" i="237"/>
  <c r="D34" i="237"/>
  <c r="J34" i="237"/>
  <c r="L34" i="237" s="1"/>
  <c r="D8" i="237"/>
  <c r="J8" i="237"/>
  <c r="L8" i="237" s="1"/>
  <c r="E8" i="237"/>
  <c r="B7" i="237"/>
  <c r="K16" i="237"/>
  <c r="I31" i="237"/>
  <c r="H31" i="237"/>
  <c r="G7" i="237"/>
  <c r="G6" i="237" s="1"/>
  <c r="H8" i="237"/>
  <c r="I8" i="237"/>
  <c r="F7" i="237"/>
  <c r="D16" i="237"/>
  <c r="J16" i="237"/>
  <c r="L16" i="237" s="1"/>
  <c r="E16" i="237"/>
  <c r="K31" i="237"/>
  <c r="I34" i="237"/>
  <c r="H34" i="237"/>
  <c r="K7" i="236"/>
  <c r="C6" i="236"/>
  <c r="K6" i="236" s="1"/>
  <c r="E7" i="236"/>
  <c r="F6" i="236"/>
  <c r="I7" i="236"/>
  <c r="H7" i="236"/>
  <c r="J7" i="236"/>
  <c r="L7" i="236" s="1"/>
  <c r="F6" i="235"/>
  <c r="I7" i="235"/>
  <c r="H7" i="235"/>
  <c r="B6" i="235"/>
  <c r="E7" i="235"/>
  <c r="J7" i="235"/>
  <c r="L7" i="235" s="1"/>
  <c r="D7" i="235"/>
  <c r="D10" i="1"/>
  <c r="K7" i="235"/>
  <c r="C6" i="235"/>
  <c r="K6" i="235" s="1"/>
  <c r="D7" i="1"/>
  <c r="D8" i="1"/>
  <c r="D9" i="1"/>
  <c r="L8" i="245" l="1"/>
  <c r="L8" i="246"/>
  <c r="L8" i="254"/>
  <c r="L8" i="258"/>
  <c r="L8" i="238"/>
  <c r="L34" i="238"/>
  <c r="L31" i="238"/>
  <c r="L8" i="241"/>
  <c r="L36" i="241"/>
  <c r="L33" i="242"/>
  <c r="L34" i="257"/>
  <c r="K7" i="258"/>
  <c r="C6" i="258"/>
  <c r="K6" i="258" s="1"/>
  <c r="B6" i="258"/>
  <c r="E7" i="258"/>
  <c r="D7" i="258"/>
  <c r="J7" i="258"/>
  <c r="L18" i="258"/>
  <c r="F6" i="258"/>
  <c r="I7" i="258"/>
  <c r="H7" i="258"/>
  <c r="K7" i="257"/>
  <c r="C6" i="257"/>
  <c r="K6" i="257" s="1"/>
  <c r="B6" i="257"/>
  <c r="E7" i="257"/>
  <c r="D7" i="257"/>
  <c r="J7" i="257"/>
  <c r="F6" i="257"/>
  <c r="I7" i="257"/>
  <c r="H7" i="257"/>
  <c r="E6" i="256"/>
  <c r="D6" i="256"/>
  <c r="K7" i="254"/>
  <c r="C6" i="254"/>
  <c r="K6" i="254" s="1"/>
  <c r="B6" i="254"/>
  <c r="E7" i="254"/>
  <c r="D7" i="254"/>
  <c r="J7" i="254"/>
  <c r="L7" i="254" s="1"/>
  <c r="L18" i="254"/>
  <c r="F6" i="254"/>
  <c r="I7" i="254"/>
  <c r="H7" i="254"/>
  <c r="F6" i="253"/>
  <c r="I7" i="253"/>
  <c r="H7" i="253"/>
  <c r="B6" i="253"/>
  <c r="E7" i="253"/>
  <c r="D7" i="253"/>
  <c r="J7" i="253"/>
  <c r="L8" i="253"/>
  <c r="K7" i="253"/>
  <c r="C6" i="253"/>
  <c r="K6" i="253" s="1"/>
  <c r="L6" i="252"/>
  <c r="L6" i="251"/>
  <c r="K7" i="250"/>
  <c r="C6" i="250"/>
  <c r="K6" i="250" s="1"/>
  <c r="B6" i="250"/>
  <c r="E7" i="250"/>
  <c r="D7" i="250"/>
  <c r="J7" i="250"/>
  <c r="L8" i="250"/>
  <c r="F6" i="250"/>
  <c r="I7" i="250"/>
  <c r="H7" i="250"/>
  <c r="K7" i="249"/>
  <c r="C6" i="249"/>
  <c r="K6" i="249" s="1"/>
  <c r="B6" i="249"/>
  <c r="E7" i="249"/>
  <c r="D7" i="249"/>
  <c r="J7" i="249"/>
  <c r="L7" i="249" s="1"/>
  <c r="L8" i="249"/>
  <c r="L18" i="249"/>
  <c r="F6" i="249"/>
  <c r="I7" i="249"/>
  <c r="H7" i="249"/>
  <c r="L6" i="248"/>
  <c r="K7" i="246"/>
  <c r="C6" i="246"/>
  <c r="K6" i="246" s="1"/>
  <c r="B6" i="246"/>
  <c r="E7" i="246"/>
  <c r="D7" i="246"/>
  <c r="J7" i="246"/>
  <c r="L7" i="246" s="1"/>
  <c r="L18" i="246"/>
  <c r="F6" i="246"/>
  <c r="I7" i="246"/>
  <c r="H7" i="246"/>
  <c r="K7" i="245"/>
  <c r="C6" i="245"/>
  <c r="K6" i="245" s="1"/>
  <c r="B6" i="245"/>
  <c r="E7" i="245"/>
  <c r="D7" i="245"/>
  <c r="J7" i="245"/>
  <c r="L7" i="245" s="1"/>
  <c r="L18" i="245"/>
  <c r="F6" i="245"/>
  <c r="I7" i="245"/>
  <c r="H7" i="245"/>
  <c r="E6" i="244"/>
  <c r="D6" i="244"/>
  <c r="E6" i="243"/>
  <c r="D6" i="243"/>
  <c r="F6" i="242"/>
  <c r="I7" i="242"/>
  <c r="H7" i="242"/>
  <c r="K7" i="242"/>
  <c r="C6" i="242"/>
  <c r="K6" i="242" s="1"/>
  <c r="B6" i="242"/>
  <c r="E7" i="242"/>
  <c r="D7" i="242"/>
  <c r="J7" i="242"/>
  <c r="B6" i="241"/>
  <c r="E7" i="241"/>
  <c r="D7" i="241"/>
  <c r="J7" i="241"/>
  <c r="K7" i="241"/>
  <c r="C6" i="241"/>
  <c r="K6" i="241" s="1"/>
  <c r="L33" i="241"/>
  <c r="F6" i="241"/>
  <c r="I7" i="241"/>
  <c r="H7" i="241"/>
  <c r="H6" i="240"/>
  <c r="I6" i="240"/>
  <c r="J6" i="240"/>
  <c r="L6" i="240" s="1"/>
  <c r="E6" i="240"/>
  <c r="D6" i="240"/>
  <c r="L7" i="239"/>
  <c r="D6" i="239"/>
  <c r="J6" i="239"/>
  <c r="L6" i="239" s="1"/>
  <c r="E6" i="239"/>
  <c r="B6" i="238"/>
  <c r="E7" i="238"/>
  <c r="D7" i="238"/>
  <c r="J7" i="238"/>
  <c r="L7" i="238" s="1"/>
  <c r="K7" i="238"/>
  <c r="C6" i="238"/>
  <c r="K6" i="238" s="1"/>
  <c r="F6" i="238"/>
  <c r="I7" i="238"/>
  <c r="H7" i="238"/>
  <c r="B6" i="237"/>
  <c r="E7" i="237"/>
  <c r="D7" i="237"/>
  <c r="J7" i="237"/>
  <c r="K7" i="237"/>
  <c r="C6" i="237"/>
  <c r="K6" i="237" s="1"/>
  <c r="F6" i="237"/>
  <c r="I7" i="237"/>
  <c r="H7" i="237"/>
  <c r="H6" i="236"/>
  <c r="I6" i="236"/>
  <c r="J6" i="236"/>
  <c r="L6" i="236" s="1"/>
  <c r="E6" i="236"/>
  <c r="D6" i="236"/>
  <c r="D6" i="235"/>
  <c r="J6" i="235"/>
  <c r="L6" i="235" s="1"/>
  <c r="E6" i="235"/>
  <c r="H6" i="235"/>
  <c r="I6" i="235"/>
  <c r="D5" i="1"/>
  <c r="D4" i="1"/>
  <c r="L7" i="237" l="1"/>
  <c r="L7" i="241"/>
  <c r="L7" i="258"/>
  <c r="H6" i="258"/>
  <c r="I6" i="258"/>
  <c r="D6" i="258"/>
  <c r="J6" i="258"/>
  <c r="L6" i="258" s="1"/>
  <c r="E6" i="258"/>
  <c r="D6" i="257"/>
  <c r="J6" i="257"/>
  <c r="L6" i="257" s="1"/>
  <c r="E6" i="257"/>
  <c r="L7" i="257"/>
  <c r="H6" i="257"/>
  <c r="I6" i="257"/>
  <c r="H6" i="254"/>
  <c r="I6" i="254"/>
  <c r="D6" i="254"/>
  <c r="J6" i="254"/>
  <c r="L6" i="254" s="1"/>
  <c r="E6" i="254"/>
  <c r="D6" i="253"/>
  <c r="J6" i="253"/>
  <c r="L6" i="253" s="1"/>
  <c r="E6" i="253"/>
  <c r="L7" i="253"/>
  <c r="H6" i="253"/>
  <c r="I6" i="253"/>
  <c r="H6" i="250"/>
  <c r="I6" i="250"/>
  <c r="L7" i="250"/>
  <c r="D6" i="250"/>
  <c r="J6" i="250"/>
  <c r="L6" i="250" s="1"/>
  <c r="E6" i="250"/>
  <c r="H6" i="249"/>
  <c r="I6" i="249"/>
  <c r="D6" i="249"/>
  <c r="J6" i="249"/>
  <c r="L6" i="249" s="1"/>
  <c r="E6" i="249"/>
  <c r="H6" i="246"/>
  <c r="I6" i="246"/>
  <c r="D6" i="246"/>
  <c r="J6" i="246"/>
  <c r="L6" i="246" s="1"/>
  <c r="E6" i="246"/>
  <c r="H6" i="245"/>
  <c r="I6" i="245"/>
  <c r="D6" i="245"/>
  <c r="J6" i="245"/>
  <c r="L6" i="245" s="1"/>
  <c r="E6" i="245"/>
  <c r="D6" i="242"/>
  <c r="J6" i="242"/>
  <c r="L6" i="242" s="1"/>
  <c r="E6" i="242"/>
  <c r="L7" i="242"/>
  <c r="H6" i="242"/>
  <c r="I6" i="242"/>
  <c r="H6" i="241"/>
  <c r="I6" i="241"/>
  <c r="D6" i="241"/>
  <c r="J6" i="241"/>
  <c r="L6" i="241" s="1"/>
  <c r="E6" i="241"/>
  <c r="H6" i="238"/>
  <c r="I6" i="238"/>
  <c r="D6" i="238"/>
  <c r="J6" i="238"/>
  <c r="L6" i="238" s="1"/>
  <c r="E6" i="238"/>
  <c r="H6" i="237"/>
  <c r="I6" i="237"/>
  <c r="D6" i="237"/>
  <c r="J6" i="237"/>
  <c r="L6" i="237" s="1"/>
  <c r="E6" i="237"/>
  <c r="D6" i="1"/>
  <c r="B16" i="1" l="1"/>
  <c r="C16" i="1" l="1"/>
  <c r="D11" i="1" l="1"/>
  <c r="D12" i="1"/>
  <c r="D13" i="1"/>
  <c r="D14" i="1"/>
  <c r="D15" i="1"/>
  <c r="D16" i="1" l="1"/>
</calcChain>
</file>

<file path=xl/sharedStrings.xml><?xml version="1.0" encoding="utf-8"?>
<sst xmlns="http://schemas.openxmlformats.org/spreadsheetml/2006/main" count="3295" uniqueCount="253">
  <si>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</si>
  <si>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</si>
  <si>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</si>
  <si>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</si>
  <si>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</si>
  <si>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</si>
  <si>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</si>
  <si>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</si>
  <si>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</si>
  <si>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４月中旬</t>
    <rPh sb="1" eb="2">
      <t>ガツ</t>
    </rPh>
    <rPh sb="2" eb="4">
      <t>チュウジュン</t>
    </rPh>
    <phoneticPr fontId="3"/>
  </si>
  <si>
    <t>４月下旬</t>
    <rPh sb="1" eb="2">
      <t>ガツ</t>
    </rPh>
    <rPh sb="2" eb="4">
      <t>ゲジュン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</si>
  <si>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</si>
  <si>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</si>
  <si>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</si>
  <si>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</si>
  <si>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</si>
  <si>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５月中旬</t>
    <rPh sb="1" eb="2">
      <t>ガツ</t>
    </rPh>
    <rPh sb="2" eb="4">
      <t>チュウジュン</t>
    </rPh>
    <phoneticPr fontId="3"/>
  </si>
  <si>
    <t>５月下旬</t>
    <rPh sb="1" eb="2">
      <t>ガツ</t>
    </rPh>
    <rPh sb="2" eb="4">
      <t>ゲジュン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</si>
  <si>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</si>
  <si>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</si>
  <si>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</si>
  <si>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６月中旬</t>
    <rPh sb="1" eb="2">
      <t>ガツ</t>
    </rPh>
    <rPh sb="2" eb="4">
      <t>チュウジュン</t>
    </rPh>
    <phoneticPr fontId="3"/>
  </si>
  <si>
    <t>６月下旬</t>
    <rPh sb="1" eb="2">
      <t>ガツ</t>
    </rPh>
    <rPh sb="2" eb="4">
      <t>ゲジュン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</si>
  <si>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</si>
  <si>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</si>
  <si>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</si>
  <si>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７月中旬</t>
    <rPh sb="1" eb="2">
      <t>ガツ</t>
    </rPh>
    <rPh sb="2" eb="4">
      <t>チュウジュン</t>
    </rPh>
    <phoneticPr fontId="3"/>
  </si>
  <si>
    <t>７月下旬</t>
    <rPh sb="1" eb="2">
      <t>ガツ</t>
    </rPh>
    <rPh sb="2" eb="4">
      <t>ゲジュン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</si>
  <si>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</si>
  <si>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</si>
  <si>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</si>
  <si>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８月中旬</t>
    <rPh sb="1" eb="2">
      <t>ガツ</t>
    </rPh>
    <rPh sb="2" eb="4">
      <t>チュウジュン</t>
    </rPh>
    <phoneticPr fontId="3"/>
  </si>
  <si>
    <t>８月下旬</t>
    <rPh sb="1" eb="2">
      <t>ガツ</t>
    </rPh>
    <rPh sb="2" eb="4">
      <t>ゲジュン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</si>
  <si>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</si>
  <si>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</si>
  <si>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</si>
  <si>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９月中旬</t>
    <rPh sb="1" eb="2">
      <t>ガツ</t>
    </rPh>
    <rPh sb="2" eb="4">
      <t>チュウジュン</t>
    </rPh>
    <phoneticPr fontId="3"/>
  </si>
  <si>
    <t>９月下旬</t>
    <rPh sb="1" eb="2">
      <t>ガツ</t>
    </rPh>
    <rPh sb="2" eb="4">
      <t>ゲジュン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</si>
  <si>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</si>
  <si>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</si>
  <si>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</si>
  <si>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</si>
  <si>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</si>
  <si>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</si>
  <si>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</si>
  <si>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１月中旬</t>
    <rPh sb="1" eb="2">
      <t>ガツ</t>
    </rPh>
    <rPh sb="2" eb="4">
      <t>チュウジュン</t>
    </rPh>
    <phoneticPr fontId="3"/>
  </si>
  <si>
    <t>１月下旬</t>
    <rPh sb="1" eb="2">
      <t>ガツ</t>
    </rPh>
    <rPh sb="2" eb="4">
      <t>ゲジュン</t>
    </rPh>
    <phoneticPr fontId="3"/>
  </si>
  <si>
    <t>２月上旬</t>
    <rPh sb="1" eb="2">
      <t>ガツ</t>
    </rPh>
    <rPh sb="2" eb="4">
      <t>ジョウジュン</t>
    </rPh>
    <phoneticPr fontId="3"/>
  </si>
  <si>
    <t>２月中旬</t>
    <rPh sb="1" eb="2">
      <t>ガツ</t>
    </rPh>
    <rPh sb="2" eb="4">
      <t>チュウジュン</t>
    </rPh>
    <phoneticPr fontId="3"/>
  </si>
  <si>
    <t>２月下旬</t>
    <rPh sb="1" eb="2">
      <t>ガツ</t>
    </rPh>
    <rPh sb="2" eb="4">
      <t>ゲジュン</t>
    </rPh>
    <phoneticPr fontId="3"/>
  </si>
  <si>
    <t>３月上旬</t>
    <rPh sb="1" eb="2">
      <t>ガツ</t>
    </rPh>
    <rPh sb="2" eb="4">
      <t>ジョウジュン</t>
    </rPh>
    <phoneticPr fontId="3"/>
  </si>
  <si>
    <t>３月中旬</t>
    <rPh sb="1" eb="2">
      <t>ガツ</t>
    </rPh>
    <rPh sb="2" eb="4">
      <t>チュウジュン</t>
    </rPh>
    <phoneticPr fontId="3"/>
  </si>
  <si>
    <t>３月下旬</t>
    <rPh sb="1" eb="2">
      <t>ガツ</t>
    </rPh>
    <rPh sb="2" eb="4">
      <t>ゲジュン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</si>
  <si>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</si>
  <si>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</si>
  <si>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</si>
  <si>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</si>
  <si>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10月中旬</t>
    <rPh sb="2" eb="3">
      <t>ガツ</t>
    </rPh>
    <rPh sb="3" eb="5">
      <t>チュウジュン</t>
    </rPh>
    <phoneticPr fontId="3"/>
  </si>
  <si>
    <t>10月下旬</t>
    <rPh sb="2" eb="3">
      <t>ガツ</t>
    </rPh>
    <rPh sb="3" eb="5">
      <t>ゲジュン</t>
    </rPh>
    <phoneticPr fontId="3"/>
  </si>
  <si>
    <t>11月上旬</t>
    <rPh sb="2" eb="3">
      <t>ガツ</t>
    </rPh>
    <rPh sb="3" eb="5">
      <t>ジョウジュン</t>
    </rPh>
    <phoneticPr fontId="3"/>
  </si>
  <si>
    <t>11月中旬</t>
    <rPh sb="2" eb="3">
      <t>ガツ</t>
    </rPh>
    <rPh sb="3" eb="5">
      <t>チュウジュン</t>
    </rPh>
    <phoneticPr fontId="3"/>
  </si>
  <si>
    <t>11月下旬</t>
    <rPh sb="2" eb="3">
      <t>ガツ</t>
    </rPh>
    <rPh sb="3" eb="5">
      <t>ゲジュン</t>
    </rPh>
    <phoneticPr fontId="3"/>
  </si>
  <si>
    <t>12月上旬</t>
    <rPh sb="2" eb="3">
      <t>ガツ</t>
    </rPh>
    <rPh sb="3" eb="5">
      <t>ジョウジュン</t>
    </rPh>
    <phoneticPr fontId="3"/>
  </si>
  <si>
    <t>12月中旬</t>
    <rPh sb="2" eb="3">
      <t>ガツ</t>
    </rPh>
    <rPh sb="3" eb="5">
      <t>チュウジュン</t>
    </rPh>
    <phoneticPr fontId="3"/>
  </si>
  <si>
    <t>12月下旬</t>
    <rPh sb="2" eb="3">
      <t>ガツ</t>
    </rPh>
    <rPh sb="3" eb="5">
      <t>ゲジュン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</si>
  <si>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</si>
  <si>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</si>
  <si>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</si>
  <si>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</si>
  <si>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</si>
  <si>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</si>
  <si>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</si>
  <si>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</si>
  <si>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</si>
  <si>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</si>
  <si>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</si>
  <si>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</si>
  <si>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</si>
  <si>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広島</t>
  </si>
  <si>
    <t>仙台</t>
  </si>
  <si>
    <t>福岡</t>
  </si>
  <si>
    <t>名古屋</t>
  </si>
  <si>
    <t>東京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</si>
  <si>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</si>
  <si>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</si>
  <si>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</si>
  <si>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</si>
  <si>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</si>
  <si>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</si>
  <si>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t>ＲＡＣ</t>
  </si>
  <si>
    <t>ＪＴＡ</t>
  </si>
  <si>
    <t>ＪＡＬ</t>
  </si>
  <si>
    <t>S K Y (c)</t>
  </si>
  <si>
    <t>高松</t>
  </si>
  <si>
    <t>ＡＮＡ(b)</t>
  </si>
  <si>
    <t>合計 a+b+c</t>
  </si>
  <si>
    <t>大分</t>
  </si>
  <si>
    <t>関空</t>
  </si>
  <si>
    <t>(06'4/1～30)</t>
  </si>
  <si>
    <t>合計 a+b</t>
  </si>
  <si>
    <t>(06'4/1～10)</t>
  </si>
  <si>
    <t>(06'4/11～20)</t>
  </si>
  <si>
    <t>(06'4/21～30)</t>
  </si>
  <si>
    <t>(06'5/1～10)</t>
  </si>
  <si>
    <t>(06'5/11～20)</t>
  </si>
  <si>
    <t>(06'6/1～30)</t>
  </si>
  <si>
    <t>(06'6/1～10)</t>
  </si>
  <si>
    <t>(06'6/11～20)</t>
  </si>
  <si>
    <t>(06'6/21～30)</t>
  </si>
  <si>
    <t>(06'7/1～31)</t>
  </si>
  <si>
    <t>(06'7/1～10)</t>
  </si>
  <si>
    <t>(06'7/11～20)</t>
  </si>
  <si>
    <t>(06'7/21～31)</t>
  </si>
  <si>
    <t>(06'8/1～31)</t>
  </si>
  <si>
    <t>(06'8/1～10)</t>
  </si>
  <si>
    <t>(06'8/11～20)</t>
  </si>
  <si>
    <t>(06'8/21～31)</t>
  </si>
  <si>
    <t>(06'9/1～30)</t>
  </si>
  <si>
    <t>(06'9/1～10)</t>
  </si>
  <si>
    <t>(06'9/11～20)</t>
  </si>
  <si>
    <t>(06'10/1～31)</t>
  </si>
  <si>
    <t>(06'10/1～10)</t>
  </si>
  <si>
    <t>(06'10/11～20)</t>
  </si>
  <si>
    <t>(06'10/21～31)</t>
  </si>
  <si>
    <t>(06'11/1～30)</t>
  </si>
  <si>
    <t>(06'11/1～10)</t>
  </si>
  <si>
    <t>(06'11/11～20)</t>
  </si>
  <si>
    <t>(06'11/21～30)</t>
  </si>
  <si>
    <t>(06'12/1～31)</t>
  </si>
  <si>
    <t>(06'12/1～10)</t>
  </si>
  <si>
    <t>(06'12/11～20)</t>
  </si>
  <si>
    <t>(06'12/21～31)</t>
  </si>
  <si>
    <t>名古屋－石垣</t>
  </si>
  <si>
    <t>(06'1/1～31)</t>
  </si>
  <si>
    <t>(06'1/1～10)</t>
  </si>
  <si>
    <t>(06'1/11～20)</t>
  </si>
  <si>
    <t>(06'1/21～31)</t>
  </si>
  <si>
    <t>(06'2/1～28)</t>
  </si>
  <si>
    <t>(06'2/1～10)</t>
  </si>
  <si>
    <t>(06'2/11～20)</t>
  </si>
  <si>
    <t>(06'2/21～28)</t>
  </si>
  <si>
    <t>(06'3/1～31)</t>
  </si>
  <si>
    <t>(06'3/1～10)</t>
  </si>
  <si>
    <t>(06'3/11～20)</t>
  </si>
  <si>
    <t>(06'3/21～31)</t>
  </si>
  <si>
    <t>平成18年</t>
    <rPh sb="0" eb="2">
      <t>ヘイセイ</t>
    </rPh>
    <rPh sb="4" eb="5">
      <t>ネン</t>
    </rPh>
    <phoneticPr fontId="3"/>
  </si>
  <si>
    <t>東京－石垣</t>
    <rPh sb="0" eb="2">
      <t>トウキョウ</t>
    </rPh>
    <phoneticPr fontId="4"/>
  </si>
  <si>
    <t>関西－石垣</t>
    <rPh sb="0" eb="2">
      <t>カンサイ</t>
    </rPh>
    <phoneticPr fontId="4"/>
  </si>
  <si>
    <t>福岡－石垣</t>
    <rPh sb="0" eb="2">
      <t>フクオカ</t>
    </rPh>
    <phoneticPr fontId="4"/>
  </si>
  <si>
    <t>関西－宮古</t>
    <rPh sb="0" eb="2">
      <t>カンサイ</t>
    </rPh>
    <phoneticPr fontId="4"/>
  </si>
  <si>
    <t>新潟</t>
    <rPh sb="0" eb="1">
      <t>ニイガタ</t>
    </rPh>
    <phoneticPr fontId="4"/>
  </si>
  <si>
    <t>関空</t>
    <rPh sb="0" eb="1">
      <t>カンクウ</t>
    </rPh>
    <phoneticPr fontId="4"/>
  </si>
  <si>
    <t>伊丹</t>
    <rPh sb="0" eb="1">
      <t>イタミ</t>
    </rPh>
    <phoneticPr fontId="4"/>
  </si>
  <si>
    <t>奄美－那覇</t>
    <rPh sb="0" eb="2">
      <t>アマミナ</t>
    </rPh>
    <rPh sb="3" eb="5">
      <t>ナハ</t>
    </rPh>
    <phoneticPr fontId="4"/>
  </si>
  <si>
    <t>与論－那覇</t>
    <rPh sb="0" eb="2">
      <t>ヨロンナ</t>
    </rPh>
    <rPh sb="3" eb="5">
      <t>ナハ</t>
    </rPh>
    <phoneticPr fontId="4"/>
  </si>
  <si>
    <t>富山－那覇</t>
    <rPh sb="0" eb="2">
      <t>トヤマナ</t>
    </rPh>
    <rPh sb="3" eb="5">
      <t>ナハ</t>
    </rPh>
    <phoneticPr fontId="4"/>
  </si>
  <si>
    <t>小松－那覇</t>
    <rPh sb="0" eb="2">
      <t>コマツナ</t>
    </rPh>
    <rPh sb="3" eb="5">
      <t>ナハ</t>
    </rPh>
    <phoneticPr fontId="4"/>
  </si>
  <si>
    <t>福島－那覇</t>
    <rPh sb="0" eb="2">
      <t>フクシマナ</t>
    </rPh>
    <rPh sb="3" eb="5">
      <t>ナハ</t>
    </rPh>
    <phoneticPr fontId="4"/>
  </si>
  <si>
    <t>岡山－那覇</t>
    <rPh sb="0" eb="2">
      <t>オカヤマナ</t>
    </rPh>
    <rPh sb="3" eb="5">
      <t>ナハ</t>
    </rPh>
    <phoneticPr fontId="4"/>
  </si>
  <si>
    <t>高知－那覇</t>
    <rPh sb="0" eb="2">
      <t>コウチナ</t>
    </rPh>
    <rPh sb="3" eb="5">
      <t>ナハ</t>
    </rPh>
    <phoneticPr fontId="4"/>
  </si>
  <si>
    <t>松山－那覇</t>
    <rPh sb="0" eb="2">
      <t>マツヤマナ</t>
    </rPh>
    <rPh sb="3" eb="5">
      <t>ナハ</t>
    </rPh>
    <phoneticPr fontId="4"/>
  </si>
  <si>
    <t>伊丹－石垣</t>
    <rPh sb="0" eb="2">
      <t>イタミイ</t>
    </rPh>
    <rPh sb="3" eb="5">
      <t>イシガキ</t>
    </rPh>
    <phoneticPr fontId="4"/>
  </si>
  <si>
    <t>関空－石垣</t>
    <rPh sb="0" eb="2">
      <t>カンクウイ</t>
    </rPh>
    <rPh sb="3" eb="5">
      <t>イシガキ</t>
    </rPh>
    <phoneticPr fontId="4"/>
  </si>
  <si>
    <t>羽田－久米島</t>
    <rPh sb="0" eb="2">
      <t>ハネダク</t>
    </rPh>
    <rPh sb="3" eb="6">
      <t>クメジマ</t>
    </rPh>
    <phoneticPr fontId="4"/>
  </si>
  <si>
    <t>羽田－宮古</t>
    <rPh sb="0" eb="2">
      <t>ハネダミ</t>
    </rPh>
    <rPh sb="3" eb="5">
      <t>ミヤコ</t>
    </rPh>
    <phoneticPr fontId="4"/>
  </si>
  <si>
    <t>羽田－石垣</t>
    <rPh sb="0" eb="2">
      <t>ハネダイ</t>
    </rPh>
    <rPh sb="3" eb="5">
      <t>イシガキ</t>
    </rPh>
    <phoneticPr fontId="4"/>
  </si>
  <si>
    <t>福岡－那覇</t>
    <rPh sb="0" eb="2">
      <t>フクオカナ</t>
    </rPh>
    <rPh sb="3" eb="5">
      <t>ナハ</t>
    </rPh>
    <phoneticPr fontId="4"/>
  </si>
  <si>
    <t>関空－那覇</t>
    <rPh sb="0" eb="2">
      <t>カンクウナ</t>
    </rPh>
    <rPh sb="3" eb="5">
      <t>ナハ</t>
    </rPh>
    <phoneticPr fontId="4"/>
  </si>
  <si>
    <t>羽田－那覇</t>
    <rPh sb="0" eb="2">
      <t>ハネダナ</t>
    </rPh>
    <rPh sb="3" eb="5">
      <t>ナハ</t>
    </rPh>
    <phoneticPr fontId="4"/>
  </si>
  <si>
    <t>仙台</t>
    <rPh sb="0" eb="1">
      <t>センダイ</t>
    </rPh>
    <phoneticPr fontId="4"/>
  </si>
  <si>
    <t>札幌</t>
    <rPh sb="0" eb="1">
      <t>サッポロ</t>
    </rPh>
    <phoneticPr fontId="4"/>
  </si>
  <si>
    <t>(05'1/1～31)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</si>
  <si>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</si>
  <si>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</si>
  <si>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(05'1/1～10)</t>
  </si>
  <si>
    <t>(05'1/11～20)</t>
  </si>
  <si>
    <t>(05'1/21～31)</t>
  </si>
  <si>
    <t>神戸</t>
    <rPh sb="0" eb="1">
      <t>コウベ</t>
    </rPh>
    <phoneticPr fontId="4"/>
  </si>
  <si>
    <t>鹿児島(2月16日～)</t>
    <rPh sb="0" eb="3">
      <t>カゴシマガ</t>
    </rPh>
    <rPh sb="5" eb="6">
      <t>ガツニ</t>
    </rPh>
    <rPh sb="8" eb="9">
      <t>ニチ</t>
    </rPh>
    <phoneticPr fontId="4"/>
  </si>
  <si>
    <t>神戸（2月16日～）</t>
    <rPh sb="0" eb="2">
      <t>コウベガ</t>
    </rPh>
    <rPh sb="4" eb="5">
      <t>ガツニ</t>
    </rPh>
    <rPh sb="7" eb="8">
      <t>ニチ</t>
    </rPh>
    <phoneticPr fontId="4"/>
  </si>
  <si>
    <t>仙台(12月23日～2月15日間運航)</t>
    <rPh sb="0" eb="2">
      <t>センダイガ</t>
    </rPh>
    <rPh sb="5" eb="6">
      <t>ガツニ</t>
    </rPh>
    <rPh sb="8" eb="9">
      <t>ニチガ</t>
    </rPh>
    <rPh sb="11" eb="12">
      <t>ガツニ</t>
    </rPh>
    <rPh sb="14" eb="15">
      <t>ニチカ</t>
    </rPh>
    <rPh sb="15" eb="16">
      <t>カンウ</t>
    </rPh>
    <rPh sb="16" eb="18">
      <t>ウンコウ</t>
    </rPh>
    <phoneticPr fontId="4"/>
  </si>
  <si>
    <t>(05'2/1～28)</t>
  </si>
  <si>
    <t>鹿児島（2月16日～）</t>
    <rPh sb="0" eb="3">
      <t>カゴシマガ</t>
    </rPh>
    <rPh sb="5" eb="6">
      <t>ガツニ</t>
    </rPh>
    <rPh sb="8" eb="9">
      <t>ニチ</t>
    </rPh>
    <phoneticPr fontId="4"/>
  </si>
  <si>
    <t>(05'2/1～10)</t>
  </si>
  <si>
    <t>鹿児島(2月実績は月末に掲載)</t>
    <rPh sb="0" eb="3">
      <t>カゴシマガ</t>
    </rPh>
    <rPh sb="5" eb="6">
      <t>ガツジ</t>
    </rPh>
    <rPh sb="6" eb="8">
      <t>ジッセキゲ</t>
    </rPh>
    <rPh sb="9" eb="11">
      <t>ゲツマツケ</t>
    </rPh>
    <rPh sb="12" eb="14">
      <t>ケイサイ</t>
    </rPh>
    <phoneticPr fontId="4"/>
  </si>
  <si>
    <t>神戸（2月実績は月末に掲載）</t>
    <rPh sb="0" eb="2">
      <t>コウベガ</t>
    </rPh>
    <rPh sb="4" eb="5">
      <t>ガツジ</t>
    </rPh>
    <rPh sb="5" eb="7">
      <t>ジッセキゲ</t>
    </rPh>
    <rPh sb="8" eb="10">
      <t>ゲツマツケ</t>
    </rPh>
    <rPh sb="11" eb="13">
      <t>ケイサイ</t>
    </rPh>
    <phoneticPr fontId="4"/>
  </si>
  <si>
    <t>(05'2/11～20)</t>
  </si>
  <si>
    <t>(05'2/21～28)</t>
  </si>
  <si>
    <t>北九州－那覇</t>
    <rPh sb="0" eb="3">
      <t>キタキュウシュウナ</t>
    </rPh>
    <rPh sb="4" eb="6">
      <t>ナハ</t>
    </rPh>
    <phoneticPr fontId="4"/>
  </si>
  <si>
    <t>(05'3/1～31)</t>
  </si>
  <si>
    <t>新北九州－那覇(06/03/16～）</t>
    <rPh sb="0" eb="1">
      <t>シンキ</t>
    </rPh>
    <rPh sb="1" eb="2">
      <t>キタキ</t>
    </rPh>
    <rPh sb="2" eb="4">
      <t>キュウシュウナ</t>
    </rPh>
    <rPh sb="5" eb="7">
      <t>ナハ</t>
    </rPh>
    <phoneticPr fontId="4"/>
  </si>
  <si>
    <t>鹿児島(06/2/16～)</t>
    <rPh sb="0" eb="3">
      <t>カゴシマ</t>
    </rPh>
    <phoneticPr fontId="4"/>
  </si>
  <si>
    <t>神戸(06/02/16～)</t>
    <rPh sb="0" eb="2">
      <t>コウベ</t>
    </rPh>
    <phoneticPr fontId="4"/>
  </si>
  <si>
    <t>仙台(05/12/23～06/2/15)</t>
    <rPh sb="0" eb="2">
      <t>センダイ</t>
    </rPh>
    <phoneticPr fontId="4"/>
  </si>
  <si>
    <t>(05'3/1～10)</t>
  </si>
  <si>
    <t>鹿児島</t>
    <rPh sb="0" eb="2">
      <t>カゴシマ</t>
    </rPh>
    <phoneticPr fontId="4"/>
  </si>
  <si>
    <t>(05'3/11～20)</t>
  </si>
  <si>
    <t>(05'3/21～31)</t>
  </si>
  <si>
    <t>(05'4/1～30)</t>
  </si>
  <si>
    <t>(05'4/1～10)</t>
  </si>
  <si>
    <t>(05'4/11～20)</t>
  </si>
  <si>
    <t>(05'4/21～30)</t>
  </si>
  <si>
    <t>(05'5/1～30)</t>
  </si>
  <si>
    <t>(06'5/1～30)</t>
  </si>
  <si>
    <t>(05'5/1～10)</t>
  </si>
  <si>
    <t>(05'5/11～20)</t>
  </si>
  <si>
    <t>(05'5/21～30)</t>
  </si>
  <si>
    <t>(06'5/21～30)</t>
  </si>
  <si>
    <t>(05'6/1～30)</t>
  </si>
  <si>
    <t>(05'6/1～10)</t>
  </si>
  <si>
    <t>(05'6/11～20)</t>
  </si>
  <si>
    <t>(05'6/21～30)</t>
  </si>
  <si>
    <t>東京</t>
    <rPh sb="0" eb="1">
      <t>トウキョウ</t>
    </rPh>
    <phoneticPr fontId="4"/>
  </si>
  <si>
    <t>(05'7/1～31)</t>
  </si>
  <si>
    <t>(05'7/1～10)</t>
  </si>
  <si>
    <t>(05'7/11～20)</t>
  </si>
  <si>
    <t>(05'7/21～31)</t>
  </si>
  <si>
    <t>(05'8/1～31)</t>
  </si>
  <si>
    <t>(05'8/1～10)</t>
  </si>
  <si>
    <t>(05'8/11～20)</t>
  </si>
  <si>
    <t>(05'8/21～31)</t>
  </si>
  <si>
    <t>※H17のSKYの羽田ー那覇間の深夜定期便は9月13日までの計9便（下り）運航</t>
    <rPh sb="9" eb="11">
      <t>ハネダナ</t>
    </rPh>
    <rPh sb="12" eb="14">
      <t>ナハカ</t>
    </rPh>
    <rPh sb="14" eb="15">
      <t>カンシ</t>
    </rPh>
    <rPh sb="16" eb="18">
      <t>シンヤテ</t>
    </rPh>
    <rPh sb="18" eb="21">
      <t>テイキビンガ</t>
    </rPh>
    <rPh sb="23" eb="24">
      <t>ガツニ</t>
    </rPh>
    <rPh sb="26" eb="27">
      <t>ニチケ</t>
    </rPh>
    <rPh sb="30" eb="31">
      <t>ケイビ</t>
    </rPh>
    <rPh sb="32" eb="33">
      <t>ビンク</t>
    </rPh>
    <rPh sb="34" eb="35">
      <t>クダウ</t>
    </rPh>
    <rPh sb="37" eb="39">
      <t>ウンコウ</t>
    </rPh>
    <phoneticPr fontId="4"/>
  </si>
  <si>
    <t>(05'9/1～30)</t>
  </si>
  <si>
    <t>(05'9/1～10)</t>
  </si>
  <si>
    <t>(05'9/11～20)</t>
  </si>
  <si>
    <t>(05'9/21～31)</t>
  </si>
  <si>
    <t>(06'9/21～31)</t>
  </si>
  <si>
    <t>(05'10/1～31)</t>
  </si>
  <si>
    <t>(05'10/1～10)</t>
  </si>
  <si>
    <t>(05'10/11～20)</t>
  </si>
  <si>
    <t>(05'10/21～31)</t>
  </si>
  <si>
    <t>成田</t>
    <rPh sb="0" eb="1">
      <t>ナリタ</t>
    </rPh>
    <phoneticPr fontId="4"/>
  </si>
  <si>
    <t>奄美</t>
    <rPh sb="0" eb="1">
      <t>アマミ</t>
    </rPh>
    <phoneticPr fontId="4"/>
  </si>
  <si>
    <t>与論</t>
    <rPh sb="0" eb="1">
      <t>ヨロン</t>
    </rPh>
    <phoneticPr fontId="4"/>
  </si>
  <si>
    <t>北九州（06/03/16～）</t>
    <rPh sb="0" eb="3">
      <t>キタキュウシュウ</t>
    </rPh>
    <phoneticPr fontId="4"/>
  </si>
  <si>
    <t>富山</t>
    <rPh sb="0" eb="1">
      <t>トヤマ</t>
    </rPh>
    <phoneticPr fontId="4"/>
  </si>
  <si>
    <t>小松</t>
    <rPh sb="0" eb="1">
      <t>コマツ</t>
    </rPh>
    <phoneticPr fontId="4"/>
  </si>
  <si>
    <t>福島</t>
    <rPh sb="0" eb="1">
      <t>フクシマ</t>
    </rPh>
    <phoneticPr fontId="4"/>
  </si>
  <si>
    <t>岡山</t>
    <rPh sb="0" eb="1">
      <t>オカヤマ</t>
    </rPh>
    <phoneticPr fontId="4"/>
  </si>
  <si>
    <t>高知</t>
    <rPh sb="0" eb="1">
      <t>コウチ</t>
    </rPh>
    <phoneticPr fontId="4"/>
  </si>
  <si>
    <t>松山</t>
    <rPh sb="0" eb="1">
      <t>マツヤマ</t>
    </rPh>
    <phoneticPr fontId="4"/>
  </si>
  <si>
    <t>福岡</t>
    <rPh sb="0" eb="1">
      <t>フクオカ</t>
    </rPh>
    <phoneticPr fontId="4"/>
  </si>
  <si>
    <t>羽田</t>
    <rPh sb="0" eb="1">
      <t>ハネダ</t>
    </rPh>
    <phoneticPr fontId="4"/>
  </si>
  <si>
    <t>(05'11/1～30)</t>
  </si>
  <si>
    <t>成田(06/11/01～）</t>
    <rPh sb="0" eb="2">
      <t>ナリタ</t>
    </rPh>
    <phoneticPr fontId="4"/>
  </si>
  <si>
    <t>(05'11/1～10)</t>
  </si>
  <si>
    <t>(05'11/11～20)</t>
  </si>
  <si>
    <t>(05'11/21～30)</t>
  </si>
  <si>
    <t>(05'12/1～31)</t>
  </si>
  <si>
    <t>(05'12/1～10)</t>
  </si>
  <si>
    <t>(05'12/11～20)</t>
  </si>
  <si>
    <t>(05'12/21～31)</t>
  </si>
  <si>
    <t>※移動後の各シートでは、シート左上の「平成18年」の表記をクリックすると、このシートに戻ります。</t>
    <rPh sb="1" eb="4">
      <t>イドウゴ</t>
    </rPh>
    <rPh sb="5" eb="6">
      <t>カク</t>
    </rPh>
    <rPh sb="15" eb="17">
      <t>ヒダリウエ</t>
    </rPh>
    <rPh sb="19" eb="21">
      <t>ヘイセイ</t>
    </rPh>
    <rPh sb="23" eb="24">
      <t>ネン</t>
    </rPh>
    <rPh sb="26" eb="28">
      <t>ヒョウキ</t>
    </rPh>
    <rPh sb="43" eb="4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</si>
</sst>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8" formatCode="0.0%"/>
    <numFmt numFmtId="179" formatCode="#,##0;[Red]&quot;△&quot;#,##0"/>
    <numFmt numFmtId="180" formatCode="0.0%;[Red]&quot;△&quot;0.0%"/>
  </numFmts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3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09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179" fontId="6" fillId="0" borderId="25" xfId="3" applyNumberFormat="1" applyFont="1" applyFill="1" applyBorder="1" applyAlignment="1">
      <alignment vertical="center"/>
    </xf>
    <xf numFmtId="0" fontId="6" fillId="0" borderId="25" xfId="3" applyFont="1" applyFill="1" applyBorder="1" applyAlignment="1">
      <alignment vertical="center"/>
    </xf>
    <xf numFmtId="180" fontId="6" fillId="0" borderId="22" xfId="5" applyNumberFormat="1" applyFont="1" applyFill="1" applyBorder="1" applyAlignment="1">
      <alignment vertical="center"/>
    </xf>
    <xf numFmtId="178" fontId="6" fillId="0" borderId="22" xfId="5" applyNumberFormat="1" applyFont="1" applyFill="1" applyBorder="1" applyAlignment="1">
      <alignment vertical="center"/>
    </xf>
    <xf numFmtId="179" fontId="6" fillId="0" borderId="22" xfId="3" applyNumberFormat="1" applyFont="1" applyFill="1" applyBorder="1" applyAlignment="1">
      <alignment vertical="center"/>
    </xf>
    <xf numFmtId="0" fontId="6" fillId="0" borderId="22" xfId="3" applyFont="1" applyFill="1" applyBorder="1" applyAlignment="1">
      <alignment vertical="center"/>
    </xf>
    <xf numFmtId="179" fontId="6" fillId="0" borderId="28" xfId="3" applyNumberFormat="1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178" fontId="6" fillId="0" borderId="26" xfId="5" applyNumberFormat="1" applyFont="1" applyFill="1" applyBorder="1" applyAlignment="1">
      <alignment vertical="center"/>
    </xf>
    <xf numFmtId="178" fontId="6" fillId="0" borderId="29" xfId="5" applyNumberFormat="1" applyFont="1" applyFill="1" applyBorder="1" applyAlignment="1">
      <alignment vertical="center"/>
    </xf>
    <xf numFmtId="179" fontId="6" fillId="0" borderId="29" xfId="3" applyNumberFormat="1" applyFont="1" applyFill="1" applyBorder="1" applyAlignment="1">
      <alignment vertical="center"/>
    </xf>
    <xf numFmtId="178" fontId="6" fillId="0" borderId="31" xfId="5" applyNumberFormat="1" applyFont="1" applyFill="1" applyBorder="1" applyAlignment="1">
      <alignment vertical="center"/>
    </xf>
    <xf numFmtId="179" fontId="6" fillId="0" borderId="3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80" fontId="6" fillId="0" borderId="31" xfId="5" applyNumberFormat="1" applyFont="1" applyFill="1" applyBorder="1" applyAlignment="1">
      <alignment vertical="center"/>
    </xf>
    <xf numFmtId="178" fontId="6" fillId="0" borderId="33" xfId="5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178" fontId="6" fillId="0" borderId="27" xfId="5" applyNumberFormat="1" applyFont="1" applyFill="1" applyBorder="1" applyAlignment="1">
      <alignment vertical="center"/>
    </xf>
    <xf numFmtId="38" fontId="6" fillId="0" borderId="0" xfId="4" applyFont="1" applyAlignment="1">
      <alignment vertical="center"/>
    </xf>
    <xf numFmtId="179" fontId="6" fillId="0" borderId="27" xfId="3" applyNumberFormat="1" applyFont="1" applyFill="1" applyBorder="1" applyAlignment="1">
      <alignment vertical="center"/>
    </xf>
    <xf numFmtId="0" fontId="6" fillId="0" borderId="0" xfId="3" applyFont="1" applyAlignment="1">
      <alignment horizontal="center" vertical="center"/>
    </xf>
    <xf numFmtId="179" fontId="6" fillId="0" borderId="25" xfId="3" applyNumberFormat="1" applyFont="1" applyBorder="1" applyAlignment="1">
      <alignment vertical="center"/>
    </xf>
    <xf numFmtId="179" fontId="6" fillId="0" borderId="28" xfId="3" applyNumberFormat="1" applyFont="1" applyBorder="1" applyAlignment="1">
      <alignment vertical="center"/>
    </xf>
    <xf numFmtId="179" fontId="6" fillId="0" borderId="22" xfId="3" applyNumberFormat="1" applyFont="1" applyBorder="1" applyAlignment="1">
      <alignment vertical="center"/>
    </xf>
    <xf numFmtId="179" fontId="6" fillId="0" borderId="15" xfId="3" applyNumberFormat="1" applyFont="1" applyBorder="1" applyAlignment="1">
      <alignment vertical="center"/>
    </xf>
    <xf numFmtId="178" fontId="10" fillId="0" borderId="15" xfId="5" applyNumberFormat="1" applyFont="1" applyBorder="1" applyAlignment="1">
      <alignment vertical="center"/>
    </xf>
    <xf numFmtId="179" fontId="10" fillId="0" borderId="15" xfId="3" applyNumberFormat="1" applyFont="1" applyBorder="1" applyAlignment="1">
      <alignment vertical="center"/>
    </xf>
    <xf numFmtId="180" fontId="6" fillId="0" borderId="28" xfId="5" applyNumberFormat="1" applyFont="1" applyBorder="1" applyAlignment="1">
      <alignment vertical="center"/>
    </xf>
    <xf numFmtId="178" fontId="6" fillId="0" borderId="28" xfId="5" applyNumberFormat="1" applyFont="1" applyBorder="1" applyAlignment="1">
      <alignment vertical="center"/>
    </xf>
    <xf numFmtId="180" fontId="6" fillId="0" borderId="26" xfId="5" applyNumberFormat="1" applyFont="1" applyBorder="1" applyAlignment="1">
      <alignment vertical="center"/>
    </xf>
    <xf numFmtId="178" fontId="6" fillId="0" borderId="26" xfId="5" applyNumberFormat="1" applyFont="1" applyBorder="1" applyAlignment="1">
      <alignment vertical="center"/>
    </xf>
    <xf numFmtId="179" fontId="6" fillId="0" borderId="26" xfId="3" applyNumberFormat="1" applyFont="1" applyBorder="1" applyAlignment="1">
      <alignment vertical="center"/>
    </xf>
    <xf numFmtId="178" fontId="6" fillId="0" borderId="22" xfId="5" applyNumberFormat="1" applyFont="1" applyBorder="1" applyAlignment="1">
      <alignment vertical="center"/>
    </xf>
    <xf numFmtId="179" fontId="6" fillId="0" borderId="27" xfId="3" applyNumberFormat="1" applyFont="1" applyBorder="1" applyAlignment="1">
      <alignment vertical="center"/>
    </xf>
    <xf numFmtId="178" fontId="6" fillId="0" borderId="27" xfId="5" applyNumberFormat="1" applyFont="1" applyBorder="1" applyAlignment="1">
      <alignment vertical="center"/>
    </xf>
    <xf numFmtId="180" fontId="6" fillId="0" borderId="15" xfId="5" applyNumberFormat="1" applyFont="1" applyBorder="1" applyAlignment="1">
      <alignment vertical="center"/>
    </xf>
    <xf numFmtId="178" fontId="6" fillId="0" borderId="15" xfId="5" applyNumberFormat="1" applyFont="1" applyBorder="1" applyAlignment="1">
      <alignment vertical="center"/>
    </xf>
    <xf numFmtId="180" fontId="6" fillId="0" borderId="22" xfId="5" applyNumberFormat="1" applyFont="1" applyBorder="1" applyAlignment="1">
      <alignment vertical="center"/>
    </xf>
    <xf numFmtId="180" fontId="10" fillId="0" borderId="15" xfId="5" applyNumberFormat="1" applyFont="1" applyBorder="1" applyAlignment="1">
      <alignment vertical="center"/>
    </xf>
    <xf numFmtId="179" fontId="6" fillId="0" borderId="29" xfId="3" applyNumberFormat="1" applyFont="1" applyBorder="1" applyAlignment="1">
      <alignment vertical="center"/>
    </xf>
    <xf numFmtId="179" fontId="6" fillId="0" borderId="30" xfId="3" applyNumberFormat="1" applyFont="1" applyBorder="1" applyAlignment="1">
      <alignment vertical="center"/>
    </xf>
    <xf numFmtId="179" fontId="6" fillId="0" borderId="37" xfId="3" applyNumberFormat="1" applyFont="1" applyBorder="1" applyAlignment="1">
      <alignment vertical="center"/>
    </xf>
    <xf numFmtId="180" fontId="6" fillId="0" borderId="25" xfId="5" applyNumberFormat="1" applyFont="1" applyBorder="1" applyAlignment="1">
      <alignment vertical="center"/>
    </xf>
    <xf numFmtId="178" fontId="6" fillId="0" borderId="25" xfId="5" applyNumberFormat="1" applyFont="1" applyBorder="1" applyAlignment="1">
      <alignment vertical="center"/>
    </xf>
    <xf numFmtId="179" fontId="6" fillId="0" borderId="36" xfId="3" applyNumberFormat="1" applyFont="1" applyBorder="1" applyAlignment="1">
      <alignment vertical="center"/>
    </xf>
    <xf numFmtId="179" fontId="6" fillId="0" borderId="31" xfId="3" applyNumberFormat="1" applyFont="1" applyBorder="1" applyAlignment="1">
      <alignment vertical="center"/>
    </xf>
    <xf numFmtId="178" fontId="6" fillId="0" borderId="20" xfId="5" applyNumberFormat="1" applyFont="1" applyBorder="1" applyAlignment="1">
      <alignment vertical="center"/>
    </xf>
    <xf numFmtId="0" fontId="6" fillId="0" borderId="17" xfId="3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38" fontId="6" fillId="0" borderId="25" xfId="4" applyFont="1" applyBorder="1" applyAlignment="1">
      <alignment vertical="center"/>
    </xf>
    <xf numFmtId="179" fontId="6" fillId="0" borderId="16" xfId="3" applyNumberFormat="1" applyFont="1" applyBorder="1" applyAlignment="1">
      <alignment vertical="center"/>
    </xf>
    <xf numFmtId="178" fontId="6" fillId="0" borderId="16" xfId="5" applyNumberFormat="1" applyFont="1" applyBorder="1" applyAlignment="1">
      <alignment vertical="center"/>
    </xf>
    <xf numFmtId="38" fontId="6" fillId="0" borderId="16" xfId="4" applyFont="1" applyBorder="1" applyAlignment="1">
      <alignment vertical="center"/>
    </xf>
    <xf numFmtId="38" fontId="10" fillId="0" borderId="15" xfId="4" applyFont="1" applyBorder="1" applyAlignment="1">
      <alignment vertical="center"/>
    </xf>
    <xf numFmtId="38" fontId="6" fillId="0" borderId="22" xfId="4" applyFont="1" applyBorder="1" applyAlignment="1">
      <alignment vertical="center"/>
    </xf>
    <xf numFmtId="38" fontId="6" fillId="0" borderId="28" xfId="4" applyFont="1" applyBorder="1" applyAlignment="1">
      <alignment vertical="center"/>
    </xf>
    <xf numFmtId="38" fontId="6" fillId="0" borderId="26" xfId="4" applyFont="1" applyFill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6" fillId="0" borderId="2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180" fontId="6" fillId="0" borderId="27" xfId="5" applyNumberFormat="1" applyFont="1" applyFill="1" applyBorder="1" applyAlignment="1">
      <alignment vertical="center"/>
    </xf>
    <xf numFmtId="38" fontId="6" fillId="0" borderId="29" xfId="4" applyFont="1" applyBorder="1" applyAlignment="1">
      <alignment vertical="center"/>
    </xf>
    <xf numFmtId="38" fontId="6" fillId="0" borderId="27" xfId="4" applyFont="1" applyBorder="1" applyAlignment="1">
      <alignment vertical="center"/>
    </xf>
    <xf numFmtId="38" fontId="6" fillId="0" borderId="33" xfId="4" applyFont="1" applyBorder="1" applyAlignment="1">
      <alignment vertical="center"/>
    </xf>
    <xf numFmtId="178" fontId="6" fillId="0" borderId="29" xfId="5" applyNumberFormat="1" applyFont="1" applyBorder="1" applyAlignment="1">
      <alignment vertical="center"/>
    </xf>
    <xf numFmtId="38" fontId="6" fillId="0" borderId="30" xfId="4" applyFont="1" applyBorder="1" applyAlignment="1">
      <alignment vertical="center"/>
    </xf>
    <xf numFmtId="178" fontId="6" fillId="0" borderId="30" xfId="5" applyNumberFormat="1" applyFont="1" applyBorder="1" applyAlignment="1">
      <alignment vertical="center"/>
    </xf>
    <xf numFmtId="178" fontId="6" fillId="0" borderId="31" xfId="5" applyNumberFormat="1" applyFont="1" applyBorder="1" applyAlignment="1">
      <alignment vertical="center"/>
    </xf>
    <xf numFmtId="178" fontId="6" fillId="0" borderId="33" xfId="5" applyNumberFormat="1" applyFont="1" applyBorder="1" applyAlignment="1">
      <alignment vertical="center"/>
    </xf>
    <xf numFmtId="180" fontId="6" fillId="0" borderId="27" xfId="5" applyNumberFormat="1" applyFont="1" applyBorder="1" applyAlignment="1">
      <alignment vertical="center"/>
    </xf>
    <xf numFmtId="38" fontId="6" fillId="0" borderId="31" xfId="4" applyFont="1" applyBorder="1" applyAlignment="1">
      <alignment vertical="center"/>
    </xf>
    <xf numFmtId="38" fontId="6" fillId="0" borderId="2" xfId="4" applyFont="1" applyBorder="1" applyAlignment="1">
      <alignment vertical="center"/>
    </xf>
    <xf numFmtId="38" fontId="6" fillId="0" borderId="3" xfId="4" applyFont="1" applyBorder="1" applyAlignment="1">
      <alignment vertical="center"/>
    </xf>
    <xf numFmtId="179" fontId="10" fillId="0" borderId="37" xfId="3" applyNumberFormat="1" applyFont="1" applyBorder="1" applyAlignment="1">
      <alignment vertical="center"/>
    </xf>
    <xf numFmtId="38" fontId="10" fillId="0" borderId="37" xfId="4" applyFont="1" applyBorder="1" applyAlignment="1">
      <alignment vertical="center"/>
    </xf>
    <xf numFmtId="38" fontId="6" fillId="0" borderId="37" xfId="4" applyFont="1" applyBorder="1" applyAlignment="1">
      <alignment vertical="center"/>
    </xf>
    <xf numFmtId="178" fontId="6" fillId="0" borderId="17" xfId="5" applyNumberFormat="1" applyFont="1" applyBorder="1" applyAlignment="1">
      <alignment vertical="center"/>
    </xf>
    <xf numFmtId="38" fontId="11" fillId="0" borderId="25" xfId="4" applyFont="1" applyBorder="1" applyAlignment="1">
      <alignment vertical="center"/>
    </xf>
    <xf numFmtId="38" fontId="11" fillId="0" borderId="16" xfId="4" applyFont="1" applyBorder="1" applyAlignment="1">
      <alignment vertical="center"/>
    </xf>
    <xf numFmtId="38" fontId="11" fillId="0" borderId="22" xfId="4" applyFont="1" applyFill="1" applyBorder="1" applyAlignment="1">
      <alignment vertical="center"/>
    </xf>
    <xf numFmtId="38" fontId="11" fillId="0" borderId="22" xfId="4" applyFont="1" applyBorder="1" applyAlignment="1">
      <alignment vertical="center"/>
    </xf>
    <xf numFmtId="38" fontId="11" fillId="0" borderId="28" xfId="4" applyFont="1" applyFill="1" applyBorder="1" applyAlignment="1">
      <alignment vertical="center"/>
    </xf>
    <xf numFmtId="38" fontId="11" fillId="0" borderId="28" xfId="4" applyFont="1" applyBorder="1" applyAlignment="1">
      <alignment vertical="center"/>
    </xf>
    <xf numFmtId="38" fontId="11" fillId="0" borderId="0" xfId="4" applyFont="1" applyBorder="1" applyAlignment="1">
      <alignment vertical="center"/>
    </xf>
    <xf numFmtId="38" fontId="11" fillId="0" borderId="32" xfId="4" applyFont="1" applyBorder="1" applyAlignment="1">
      <alignment vertical="center"/>
    </xf>
    <xf numFmtId="38" fontId="11" fillId="0" borderId="20" xfId="4" applyFont="1" applyBorder="1" applyAlignment="1">
      <alignment vertical="center"/>
    </xf>
    <xf numFmtId="38" fontId="11" fillId="0" borderId="26" xfId="4" applyFont="1" applyBorder="1" applyAlignment="1">
      <alignment vertical="center"/>
    </xf>
    <xf numFmtId="38" fontId="11" fillId="0" borderId="27" xfId="4" applyFont="1" applyFill="1" applyBorder="1" applyAlignment="1">
      <alignment vertical="center"/>
    </xf>
    <xf numFmtId="38" fontId="11" fillId="0" borderId="29" xfId="4" applyFont="1" applyFill="1" applyBorder="1" applyAlignment="1">
      <alignment vertical="center"/>
    </xf>
    <xf numFmtId="38" fontId="11" fillId="0" borderId="30" xfId="4" applyFont="1" applyFill="1" applyBorder="1" applyAlignment="1">
      <alignment vertical="center"/>
    </xf>
    <xf numFmtId="38" fontId="11" fillId="0" borderId="33" xfId="4" applyFont="1" applyFill="1" applyBorder="1" applyAlignment="1">
      <alignment vertical="center"/>
    </xf>
    <xf numFmtId="38" fontId="11" fillId="0" borderId="27" xfId="4" applyFont="1" applyBorder="1" applyAlignment="1">
      <alignment vertical="center"/>
    </xf>
    <xf numFmtId="38" fontId="11" fillId="0" borderId="25" xfId="4" applyFont="1" applyFill="1" applyBorder="1" applyAlignment="1">
      <alignment vertical="center"/>
    </xf>
    <xf numFmtId="38" fontId="11" fillId="0" borderId="29" xfId="4" applyFont="1" applyBorder="1" applyAlignment="1">
      <alignment vertical="center"/>
    </xf>
    <xf numFmtId="38" fontId="11" fillId="0" borderId="30" xfId="4" applyFont="1" applyBorder="1" applyAlignment="1">
      <alignment vertical="center"/>
    </xf>
    <xf numFmtId="177" fontId="8" fillId="0" borderId="21" xfId="0" applyNumberFormat="1" applyFont="1" applyBorder="1" applyAlignment="1">
      <alignment horizontal="center" vertical="center"/>
    </xf>
    <xf numFmtId="178" fontId="8" fillId="0" borderId="13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8" fontId="8" fillId="0" borderId="24" xfId="0" applyNumberFormat="1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0" fontId="6" fillId="0" borderId="15" xfId="3" applyNumberFormat="1" applyFont="1" applyBorder="1" applyAlignment="1">
      <alignment vertical="center"/>
    </xf>
    <xf numFmtId="178" fontId="6" fillId="0" borderId="15" xfId="3" applyNumberFormat="1" applyFont="1" applyBorder="1" applyAlignment="1">
      <alignment vertical="center"/>
    </xf>
    <xf numFmtId="0" fontId="11" fillId="0" borderId="15" xfId="3" applyFont="1" applyBorder="1" applyAlignment="1">
      <alignment vertical="center"/>
    </xf>
    <xf numFmtId="38" fontId="11" fillId="0" borderId="15" xfId="4" applyFont="1" applyBorder="1" applyAlignment="1">
      <alignment vertical="center"/>
    </xf>
    <xf numFmtId="0" fontId="6" fillId="0" borderId="15" xfId="3" applyFont="1" applyBorder="1" applyAlignment="1">
      <alignment vertical="center"/>
    </xf>
    <xf numFmtId="0" fontId="10" fillId="0" borderId="15" xfId="3" applyFont="1" applyBorder="1" applyAlignment="1">
      <alignment horizontal="center" vertical="center"/>
    </xf>
    <xf numFmtId="0" fontId="6" fillId="0" borderId="25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6" fillId="0" borderId="27" xfId="3" applyFont="1" applyBorder="1" applyAlignment="1">
      <alignment vertical="center"/>
    </xf>
    <xf numFmtId="180" fontId="6" fillId="0" borderId="29" xfId="5" applyNumberFormat="1" applyFont="1" applyBorder="1" applyAlignment="1">
      <alignment vertical="center"/>
    </xf>
    <xf numFmtId="180" fontId="6" fillId="0" borderId="31" xfId="5" applyNumberFormat="1" applyFont="1" applyBorder="1" applyAlignment="1">
      <alignment vertical="center"/>
    </xf>
    <xf numFmtId="38" fontId="11" fillId="0" borderId="31" xfId="4" applyFont="1" applyBorder="1" applyAlignment="1">
      <alignment vertical="center"/>
    </xf>
    <xf numFmtId="38" fontId="11" fillId="0" borderId="0" xfId="4" applyFont="1" applyAlignment="1">
      <alignment vertical="center"/>
    </xf>
    <xf numFmtId="0" fontId="6" fillId="0" borderId="32" xfId="3" applyFont="1" applyBorder="1" applyAlignment="1">
      <alignment vertical="center"/>
    </xf>
    <xf numFmtId="38" fontId="6" fillId="0" borderId="34" xfId="4" applyFont="1" applyBorder="1" applyAlignment="1">
      <alignment vertical="center"/>
    </xf>
    <xf numFmtId="38" fontId="6" fillId="0" borderId="17" xfId="4" applyFont="1" applyBorder="1" applyAlignment="1">
      <alignment vertical="center"/>
    </xf>
    <xf numFmtId="178" fontId="6" fillId="0" borderId="17" xfId="5" applyNumberFormat="1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15" xfId="3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9" fontId="6" fillId="0" borderId="33" xfId="3" applyNumberFormat="1" applyFont="1" applyFill="1" applyBorder="1" applyAlignment="1">
      <alignment vertical="center"/>
    </xf>
    <xf numFmtId="177" fontId="8" fillId="0" borderId="5" xfId="0" applyNumberFormat="1" applyFont="1" applyBorder="1" applyAlignment="1">
      <alignment horizontal="center" vertical="center"/>
    </xf>
    <xf numFmtId="178" fontId="8" fillId="0" borderId="29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180" fontId="6" fillId="0" borderId="20" xfId="5" applyNumberFormat="1" applyFont="1" applyBorder="1" applyAlignment="1">
      <alignment vertical="center"/>
    </xf>
    <xf numFmtId="179" fontId="6" fillId="0" borderId="20" xfId="3" applyNumberFormat="1" applyFont="1" applyBorder="1" applyAlignment="1">
      <alignment vertical="center"/>
    </xf>
    <xf numFmtId="0" fontId="6" fillId="0" borderId="20" xfId="3" applyFont="1" applyBorder="1" applyAlignment="1">
      <alignment horizontal="center" vertical="center"/>
    </xf>
    <xf numFmtId="38" fontId="11" fillId="0" borderId="17" xfId="4" applyFont="1" applyBorder="1" applyAlignment="1">
      <alignment vertical="center"/>
    </xf>
    <xf numFmtId="179" fontId="6" fillId="0" borderId="6" xfId="3" applyNumberFormat="1" applyFont="1" applyBorder="1" applyAlignment="1">
      <alignment vertical="center"/>
    </xf>
    <xf numFmtId="178" fontId="6" fillId="0" borderId="45" xfId="5" applyNumberFormat="1" applyFont="1" applyBorder="1" applyAlignment="1">
      <alignment vertical="center"/>
    </xf>
    <xf numFmtId="38" fontId="11" fillId="0" borderId="33" xfId="4" applyFont="1" applyBorder="1" applyAlignment="1">
      <alignment vertical="center"/>
    </xf>
    <xf numFmtId="38" fontId="11" fillId="0" borderId="7" xfId="4" applyFont="1" applyBorder="1" applyAlignment="1">
      <alignment vertical="center"/>
    </xf>
    <xf numFmtId="38" fontId="11" fillId="0" borderId="3" xfId="4" applyFont="1" applyBorder="1" applyAlignment="1">
      <alignment vertical="center"/>
    </xf>
    <xf numFmtId="178" fontId="6" fillId="0" borderId="7" xfId="5" applyNumberFormat="1" applyFont="1" applyFill="1" applyBorder="1" applyAlignment="1">
      <alignment vertical="center"/>
    </xf>
    <xf numFmtId="180" fontId="6" fillId="3" borderId="31" xfId="5" applyNumberFormat="1" applyFont="1" applyFill="1" applyBorder="1" applyAlignment="1">
      <alignment vertical="center"/>
    </xf>
    <xf numFmtId="178" fontId="6" fillId="3" borderId="33" xfId="5" applyNumberFormat="1" applyFont="1" applyFill="1" applyBorder="1" applyAlignment="1">
      <alignment vertical="center"/>
    </xf>
    <xf numFmtId="178" fontId="6" fillId="3" borderId="29" xfId="5" applyNumberFormat="1" applyFont="1" applyFill="1" applyBorder="1" applyAlignment="1">
      <alignment vertical="center"/>
    </xf>
    <xf numFmtId="179" fontId="6" fillId="3" borderId="31" xfId="3" applyNumberFormat="1" applyFont="1" applyFill="1" applyBorder="1" applyAlignment="1">
      <alignment vertical="center"/>
    </xf>
    <xf numFmtId="178" fontId="6" fillId="3" borderId="31" xfId="5" applyNumberFormat="1" applyFont="1" applyFill="1" applyBorder="1" applyAlignment="1">
      <alignment vertical="center"/>
    </xf>
    <xf numFmtId="38" fontId="11" fillId="3" borderId="29" xfId="4" applyFont="1" applyFill="1" applyBorder="1" applyAlignment="1">
      <alignment vertical="center"/>
    </xf>
    <xf numFmtId="179" fontId="6" fillId="3" borderId="29" xfId="3" applyNumberFormat="1" applyFont="1" applyFill="1" applyBorder="1" applyAlignment="1">
      <alignment vertical="center"/>
    </xf>
    <xf numFmtId="178" fontId="6" fillId="3" borderId="30" xfId="5" applyNumberFormat="1" applyFont="1" applyFill="1" applyBorder="1" applyAlignment="1">
      <alignment vertical="center"/>
    </xf>
    <xf numFmtId="38" fontId="11" fillId="3" borderId="33" xfId="4" applyFont="1" applyFill="1" applyBorder="1" applyAlignment="1">
      <alignment vertical="center"/>
    </xf>
    <xf numFmtId="38" fontId="11" fillId="3" borderId="30" xfId="4" applyFont="1" applyFill="1" applyBorder="1" applyAlignment="1">
      <alignment vertical="center"/>
    </xf>
    <xf numFmtId="0" fontId="6" fillId="3" borderId="46" xfId="3" applyFont="1" applyFill="1" applyBorder="1" applyAlignment="1">
      <alignment vertical="center"/>
    </xf>
    <xf numFmtId="38" fontId="6" fillId="0" borderId="6" xfId="4" applyFont="1" applyBorder="1" applyAlignment="1">
      <alignment vertical="center"/>
    </xf>
    <xf numFmtId="179" fontId="6" fillId="0" borderId="46" xfId="3" applyNumberFormat="1" applyFont="1" applyBorder="1" applyAlignment="1">
      <alignment vertical="center"/>
    </xf>
    <xf numFmtId="38" fontId="6" fillId="0" borderId="22" xfId="4" applyFont="1" applyFill="1" applyBorder="1" applyAlignment="1">
      <alignment vertical="center"/>
    </xf>
    <xf numFmtId="179" fontId="6" fillId="0" borderId="3" xfId="3" applyNumberFormat="1" applyFont="1" applyBorder="1" applyAlignment="1">
      <alignment vertical="center"/>
    </xf>
    <xf numFmtId="0" fontId="6" fillId="0" borderId="46" xfId="3" applyFont="1" applyFill="1" applyBorder="1" applyAlignment="1">
      <alignment vertical="center"/>
    </xf>
    <xf numFmtId="177" fontId="8" fillId="0" borderId="47" xfId="0" applyNumberFormat="1" applyFont="1" applyBorder="1" applyAlignment="1">
      <alignment horizontal="center" vertical="center"/>
    </xf>
    <xf numFmtId="177" fontId="8" fillId="0" borderId="48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38" fontId="6" fillId="0" borderId="15" xfId="4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38" fontId="11" fillId="0" borderId="15" xfId="4" applyFont="1" applyBorder="1" applyAlignment="1">
      <alignment horizontal="center" vertical="center"/>
    </xf>
    <xf numFmtId="38" fontId="6" fillId="0" borderId="37" xfId="4" applyFont="1" applyBorder="1" applyAlignment="1">
      <alignment horizontal="center" vertical="center"/>
    </xf>
    <xf numFmtId="38" fontId="11" fillId="0" borderId="16" xfId="4" applyFont="1" applyBorder="1" applyAlignment="1">
      <alignment horizontal="center" vertical="center"/>
    </xf>
    <xf numFmtId="38" fontId="11" fillId="0" borderId="17" xfId="4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6" fillId="0" borderId="49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7" fillId="0" borderId="35" xfId="2" applyBorder="1"/>
    <xf numFmtId="0" fontId="0" fillId="0" borderId="35" xfId="0" applyBorder="1"/>
    <xf numFmtId="0" fontId="2" fillId="0" borderId="35" xfId="1" applyFont="1" applyBorder="1" applyAlignment="1">
      <alignment horizontal="right" vertical="center"/>
    </xf>
    <xf numFmtId="0" fontId="2" fillId="0" borderId="35" xfId="1" applyFont="1" applyBorder="1" applyAlignment="1">
      <alignment horizontal="left" vertical="center"/>
    </xf>
    <xf numFmtId="0" fontId="1" fillId="0" borderId="35" xfId="1" applyBorder="1">
      <alignment vertical="center"/>
    </xf>
    <xf numFmtId="0" fontId="2" fillId="0" borderId="35" xfId="1" applyFont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h18-1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h18-2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7/h18-3-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8/h18-4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8/h18-5-2_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18/h18-6-2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動向(20)"/>
    </sheetNames>
    <sheetDataSet>
      <sheetData sheetId="0">
        <row r="8">
          <cell r="B8">
            <v>62604</v>
          </cell>
          <cell r="C8">
            <v>60530</v>
          </cell>
          <cell r="F8">
            <v>91702</v>
          </cell>
          <cell r="G8">
            <v>94886</v>
          </cell>
        </row>
        <row r="9">
          <cell r="B9">
            <v>11997</v>
          </cell>
          <cell r="C9">
            <v>14747</v>
          </cell>
          <cell r="F9">
            <v>19576</v>
          </cell>
          <cell r="G9">
            <v>24420</v>
          </cell>
        </row>
        <row r="10">
          <cell r="B10">
            <v>7602</v>
          </cell>
          <cell r="C10">
            <v>3361</v>
          </cell>
          <cell r="F10">
            <v>13440</v>
          </cell>
          <cell r="G10">
            <v>5607</v>
          </cell>
        </row>
        <row r="11">
          <cell r="B11">
            <v>10981</v>
          </cell>
          <cell r="C11">
            <v>11625</v>
          </cell>
          <cell r="F11">
            <v>18510</v>
          </cell>
          <cell r="G11">
            <v>19200</v>
          </cell>
        </row>
        <row r="12">
          <cell r="B12">
            <v>10781</v>
          </cell>
          <cell r="C12">
            <v>9771</v>
          </cell>
          <cell r="F12">
            <v>23541</v>
          </cell>
          <cell r="G12">
            <v>14037</v>
          </cell>
        </row>
        <row r="13">
          <cell r="B13">
            <v>5122</v>
          </cell>
          <cell r="C13">
            <v>4738</v>
          </cell>
          <cell r="F13">
            <v>6363</v>
          </cell>
          <cell r="G13">
            <v>5400</v>
          </cell>
        </row>
        <row r="14">
          <cell r="B14">
            <v>2110</v>
          </cell>
          <cell r="C14">
            <v>0</v>
          </cell>
          <cell r="F14">
            <v>3010</v>
          </cell>
          <cell r="G14">
            <v>0</v>
          </cell>
        </row>
        <row r="16">
          <cell r="B16">
            <v>1827</v>
          </cell>
          <cell r="C16">
            <v>1830</v>
          </cell>
          <cell r="F16">
            <v>3000</v>
          </cell>
          <cell r="G16">
            <v>3000</v>
          </cell>
        </row>
        <row r="17">
          <cell r="B17">
            <v>2350</v>
          </cell>
          <cell r="C17">
            <v>2259</v>
          </cell>
          <cell r="F17">
            <v>3000</v>
          </cell>
          <cell r="G17">
            <v>3000</v>
          </cell>
        </row>
        <row r="18">
          <cell r="B18">
            <v>1586</v>
          </cell>
          <cell r="C18">
            <v>1600</v>
          </cell>
          <cell r="F18">
            <v>3000</v>
          </cell>
          <cell r="G18">
            <v>3150</v>
          </cell>
        </row>
        <row r="19">
          <cell r="B19">
            <v>4325</v>
          </cell>
          <cell r="C19">
            <v>4415</v>
          </cell>
          <cell r="F19">
            <v>6000</v>
          </cell>
          <cell r="G19">
            <v>6000</v>
          </cell>
        </row>
        <row r="20">
          <cell r="B20">
            <v>2673</v>
          </cell>
          <cell r="C20">
            <v>2371</v>
          </cell>
          <cell r="F20">
            <v>3000</v>
          </cell>
          <cell r="G20">
            <v>3000</v>
          </cell>
        </row>
        <row r="21">
          <cell r="B21">
            <v>0</v>
          </cell>
          <cell r="C21">
            <v>0</v>
          </cell>
          <cell r="F21">
            <v>0</v>
          </cell>
          <cell r="G21">
            <v>0</v>
          </cell>
        </row>
        <row r="22">
          <cell r="B22">
            <v>1560</v>
          </cell>
          <cell r="C22">
            <v>1771</v>
          </cell>
          <cell r="F22">
            <v>3000</v>
          </cell>
          <cell r="G22">
            <v>3000</v>
          </cell>
        </row>
        <row r="23">
          <cell r="B23">
            <v>1796</v>
          </cell>
          <cell r="C23">
            <v>1446</v>
          </cell>
          <cell r="F23">
            <v>3000</v>
          </cell>
          <cell r="G23">
            <v>2850</v>
          </cell>
        </row>
        <row r="24">
          <cell r="B24">
            <v>864</v>
          </cell>
          <cell r="C24">
            <v>925</v>
          </cell>
          <cell r="F24">
            <v>1800</v>
          </cell>
          <cell r="G24">
            <v>1650</v>
          </cell>
        </row>
        <row r="25">
          <cell r="B25">
            <v>515</v>
          </cell>
          <cell r="C25">
            <v>668</v>
          </cell>
          <cell r="F25">
            <v>1200</v>
          </cell>
          <cell r="G25">
            <v>1350</v>
          </cell>
        </row>
        <row r="26">
          <cell r="B26">
            <v>1844</v>
          </cell>
          <cell r="C26">
            <v>2305</v>
          </cell>
          <cell r="F26">
            <v>3000</v>
          </cell>
          <cell r="G26">
            <v>3000</v>
          </cell>
        </row>
        <row r="27">
          <cell r="B27">
            <v>1832</v>
          </cell>
          <cell r="C27">
            <v>1658</v>
          </cell>
          <cell r="F27">
            <v>3000</v>
          </cell>
          <cell r="G27">
            <v>2850</v>
          </cell>
        </row>
        <row r="28">
          <cell r="B28">
            <v>1955</v>
          </cell>
          <cell r="C28">
            <v>1924</v>
          </cell>
          <cell r="F28">
            <v>3000</v>
          </cell>
          <cell r="G28">
            <v>3000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1">
          <cell r="B31">
            <v>990</v>
          </cell>
          <cell r="C31">
            <v>981</v>
          </cell>
          <cell r="F31">
            <v>1326</v>
          </cell>
          <cell r="G31">
            <v>1560</v>
          </cell>
        </row>
        <row r="32">
          <cell r="B32">
            <v>518</v>
          </cell>
          <cell r="C32">
            <v>540</v>
          </cell>
          <cell r="F32">
            <v>780</v>
          </cell>
          <cell r="G32">
            <v>780</v>
          </cell>
        </row>
        <row r="34">
          <cell r="B34">
            <v>53548</v>
          </cell>
          <cell r="C34">
            <v>45254</v>
          </cell>
          <cell r="F34">
            <v>98773</v>
          </cell>
          <cell r="G34">
            <v>83826</v>
          </cell>
        </row>
        <row r="35">
          <cell r="B35">
            <v>11543</v>
          </cell>
          <cell r="C35">
            <v>13163</v>
          </cell>
          <cell r="F35">
            <v>18453</v>
          </cell>
          <cell r="G35">
            <v>23415</v>
          </cell>
        </row>
        <row r="36">
          <cell r="B36">
            <v>11738</v>
          </cell>
          <cell r="C36">
            <v>6761</v>
          </cell>
          <cell r="F36">
            <v>16488</v>
          </cell>
          <cell r="G36">
            <v>11520</v>
          </cell>
        </row>
        <row r="37">
          <cell r="B37">
            <v>20072</v>
          </cell>
          <cell r="C37">
            <v>18837</v>
          </cell>
          <cell r="F37">
            <v>34415</v>
          </cell>
          <cell r="G37">
            <v>35821</v>
          </cell>
        </row>
        <row r="38">
          <cell r="B38">
            <v>12379</v>
          </cell>
          <cell r="C38">
            <v>13146</v>
          </cell>
          <cell r="F38">
            <v>20226</v>
          </cell>
          <cell r="G38">
            <v>20766</v>
          </cell>
        </row>
        <row r="39">
          <cell r="B39">
            <v>3258</v>
          </cell>
          <cell r="C39">
            <v>3240</v>
          </cell>
          <cell r="F39">
            <v>5580</v>
          </cell>
          <cell r="G39">
            <v>5760</v>
          </cell>
        </row>
        <row r="40">
          <cell r="B40">
            <v>1287</v>
          </cell>
          <cell r="C40">
            <v>1569</v>
          </cell>
          <cell r="F40">
            <v>3154</v>
          </cell>
          <cell r="G40">
            <v>3442</v>
          </cell>
        </row>
        <row r="41">
          <cell r="B41">
            <v>3794</v>
          </cell>
          <cell r="C41">
            <v>4168</v>
          </cell>
          <cell r="F41">
            <v>5580</v>
          </cell>
          <cell r="G41">
            <v>5760</v>
          </cell>
        </row>
        <row r="42">
          <cell r="B42">
            <v>2422</v>
          </cell>
          <cell r="C42">
            <v>2853</v>
          </cell>
          <cell r="F42">
            <v>5580</v>
          </cell>
          <cell r="G42">
            <v>5760</v>
          </cell>
        </row>
        <row r="43">
          <cell r="B43">
            <v>1298</v>
          </cell>
          <cell r="C43">
            <v>1282</v>
          </cell>
          <cell r="F43">
            <v>3320</v>
          </cell>
          <cell r="G43">
            <v>3320</v>
          </cell>
        </row>
        <row r="44">
          <cell r="B44">
            <v>2109</v>
          </cell>
          <cell r="C44">
            <v>2317</v>
          </cell>
          <cell r="F44">
            <v>5301</v>
          </cell>
          <cell r="G44">
            <v>5759</v>
          </cell>
        </row>
        <row r="45">
          <cell r="B45">
            <v>4843</v>
          </cell>
          <cell r="C45">
            <v>4732</v>
          </cell>
          <cell r="F45">
            <v>7560</v>
          </cell>
          <cell r="G45">
            <v>7567</v>
          </cell>
        </row>
        <row r="46">
          <cell r="B46">
            <v>1362</v>
          </cell>
          <cell r="C46">
            <v>1470</v>
          </cell>
          <cell r="F46">
            <v>2520</v>
          </cell>
          <cell r="G46">
            <v>2520</v>
          </cell>
        </row>
        <row r="47">
          <cell r="B47">
            <v>1752</v>
          </cell>
          <cell r="C47">
            <v>1680</v>
          </cell>
          <cell r="F47">
            <v>2520</v>
          </cell>
          <cell r="G47">
            <v>2527</v>
          </cell>
        </row>
        <row r="48">
          <cell r="B48">
            <v>1489</v>
          </cell>
          <cell r="C48">
            <v>1737</v>
          </cell>
          <cell r="F48">
            <v>3320</v>
          </cell>
          <cell r="G48">
            <v>3320</v>
          </cell>
        </row>
        <row r="49">
          <cell r="B49">
            <v>1948</v>
          </cell>
          <cell r="C49">
            <v>2035</v>
          </cell>
          <cell r="F49">
            <v>2520</v>
          </cell>
          <cell r="G49">
            <v>2527</v>
          </cell>
        </row>
        <row r="50">
          <cell r="B50">
            <v>1726</v>
          </cell>
          <cell r="C50">
            <v>1493</v>
          </cell>
          <cell r="F50">
            <v>2520</v>
          </cell>
          <cell r="G50">
            <v>2385</v>
          </cell>
        </row>
        <row r="51">
          <cell r="B51">
            <v>1891</v>
          </cell>
          <cell r="C51">
            <v>1405</v>
          </cell>
          <cell r="F51">
            <v>2520</v>
          </cell>
          <cell r="G51">
            <v>2527</v>
          </cell>
        </row>
        <row r="52">
          <cell r="B52">
            <v>1429</v>
          </cell>
          <cell r="C52">
            <v>1401</v>
          </cell>
          <cell r="F52">
            <v>2520</v>
          </cell>
          <cell r="G52">
            <v>2520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動向(20)"/>
    </sheetNames>
    <sheetDataSet>
      <sheetData sheetId="0">
        <row r="8">
          <cell r="B8">
            <v>73404</v>
          </cell>
          <cell r="C8">
            <v>70565</v>
          </cell>
          <cell r="F8">
            <v>94034</v>
          </cell>
          <cell r="G8">
            <v>93102</v>
          </cell>
        </row>
        <row r="9">
          <cell r="B9">
            <v>13087</v>
          </cell>
          <cell r="C9">
            <v>18514</v>
          </cell>
          <cell r="F9">
            <v>16752</v>
          </cell>
          <cell r="G9">
            <v>22824</v>
          </cell>
        </row>
        <row r="10">
          <cell r="B10">
            <v>8399</v>
          </cell>
          <cell r="C10">
            <v>4343</v>
          </cell>
          <cell r="F10">
            <v>12345</v>
          </cell>
          <cell r="G10">
            <v>5400</v>
          </cell>
        </row>
        <row r="11">
          <cell r="B11">
            <v>14007</v>
          </cell>
          <cell r="C11">
            <v>15089</v>
          </cell>
          <cell r="F11">
            <v>18399</v>
          </cell>
          <cell r="G11">
            <v>19200</v>
          </cell>
        </row>
        <row r="12">
          <cell r="B12">
            <v>12655</v>
          </cell>
          <cell r="C12">
            <v>9824</v>
          </cell>
          <cell r="F12">
            <v>18897</v>
          </cell>
          <cell r="G12">
            <v>14340</v>
          </cell>
        </row>
        <row r="13">
          <cell r="B13">
            <v>6698</v>
          </cell>
          <cell r="C13">
            <v>6511</v>
          </cell>
          <cell r="F13">
            <v>8545</v>
          </cell>
          <cell r="G13">
            <v>7105</v>
          </cell>
        </row>
        <row r="14">
          <cell r="B14">
            <v>1596</v>
          </cell>
          <cell r="C14">
            <v>0</v>
          </cell>
          <cell r="F14">
            <v>2100</v>
          </cell>
          <cell r="G14">
            <v>0</v>
          </cell>
        </row>
        <row r="18">
          <cell r="B18">
            <v>2074</v>
          </cell>
          <cell r="C18">
            <v>2114</v>
          </cell>
          <cell r="F18">
            <v>3000</v>
          </cell>
          <cell r="G18">
            <v>3000</v>
          </cell>
        </row>
        <row r="19">
          <cell r="B19">
            <v>2479</v>
          </cell>
          <cell r="C19">
            <v>2183</v>
          </cell>
          <cell r="F19">
            <v>3000</v>
          </cell>
          <cell r="G19">
            <v>3017</v>
          </cell>
        </row>
        <row r="20">
          <cell r="B20">
            <v>1925</v>
          </cell>
          <cell r="C20">
            <v>1894</v>
          </cell>
          <cell r="F20">
            <v>3000</v>
          </cell>
          <cell r="G20">
            <v>3150</v>
          </cell>
        </row>
        <row r="21">
          <cell r="B21">
            <v>4506</v>
          </cell>
          <cell r="C21">
            <v>4399</v>
          </cell>
          <cell r="F21">
            <v>6000</v>
          </cell>
          <cell r="G21">
            <v>6000</v>
          </cell>
        </row>
        <row r="22">
          <cell r="B22">
            <v>2731</v>
          </cell>
          <cell r="C22">
            <v>2341</v>
          </cell>
          <cell r="F22">
            <v>3000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1831</v>
          </cell>
          <cell r="C24">
            <v>2005</v>
          </cell>
          <cell r="F24">
            <v>3000</v>
          </cell>
          <cell r="G24">
            <v>3000</v>
          </cell>
        </row>
        <row r="25">
          <cell r="B25">
            <v>1795</v>
          </cell>
          <cell r="C25">
            <v>1765</v>
          </cell>
          <cell r="F25">
            <v>3000</v>
          </cell>
          <cell r="G25">
            <v>3000</v>
          </cell>
        </row>
        <row r="26">
          <cell r="B26">
            <v>999</v>
          </cell>
          <cell r="C26">
            <v>1172</v>
          </cell>
          <cell r="F26">
            <v>1650</v>
          </cell>
          <cell r="G26">
            <v>1817</v>
          </cell>
        </row>
        <row r="27">
          <cell r="B27">
            <v>566</v>
          </cell>
          <cell r="C27">
            <v>467</v>
          </cell>
          <cell r="F27">
            <v>1350</v>
          </cell>
          <cell r="G27">
            <v>1200</v>
          </cell>
        </row>
        <row r="28">
          <cell r="B28">
            <v>2518</v>
          </cell>
          <cell r="C28">
            <v>2535</v>
          </cell>
          <cell r="F28">
            <v>3000</v>
          </cell>
          <cell r="G28">
            <v>3000</v>
          </cell>
        </row>
        <row r="29">
          <cell r="B29">
            <v>1957</v>
          </cell>
          <cell r="C29">
            <v>1970</v>
          </cell>
          <cell r="F29">
            <v>3000</v>
          </cell>
          <cell r="G29">
            <v>2850</v>
          </cell>
        </row>
        <row r="30">
          <cell r="B30">
            <v>2357</v>
          </cell>
          <cell r="C30">
            <v>2217</v>
          </cell>
          <cell r="F30">
            <v>3000</v>
          </cell>
          <cell r="G30">
            <v>2850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3">
          <cell r="B33">
            <v>518</v>
          </cell>
          <cell r="C33">
            <v>457</v>
          </cell>
          <cell r="F33">
            <v>780</v>
          </cell>
          <cell r="G33">
            <v>819</v>
          </cell>
        </row>
        <row r="34">
          <cell r="B34">
            <v>483</v>
          </cell>
          <cell r="C34">
            <v>441</v>
          </cell>
          <cell r="F34">
            <v>780</v>
          </cell>
          <cell r="G34">
            <v>780</v>
          </cell>
        </row>
        <row r="36">
          <cell r="B36">
            <v>62057</v>
          </cell>
          <cell r="C36">
            <v>60429</v>
          </cell>
          <cell r="F36">
            <v>92493</v>
          </cell>
          <cell r="G36">
            <v>84338</v>
          </cell>
        </row>
        <row r="37">
          <cell r="B37">
            <v>13443</v>
          </cell>
          <cell r="C37">
            <v>18609</v>
          </cell>
          <cell r="F37">
            <v>16060</v>
          </cell>
          <cell r="G37">
            <v>23275</v>
          </cell>
        </row>
        <row r="38">
          <cell r="B38">
            <v>12307</v>
          </cell>
          <cell r="C38">
            <v>7452</v>
          </cell>
          <cell r="F38">
            <v>16739</v>
          </cell>
          <cell r="G38">
            <v>11398</v>
          </cell>
        </row>
        <row r="39">
          <cell r="B39">
            <v>2626</v>
          </cell>
          <cell r="C39">
            <v>0</v>
          </cell>
          <cell r="F39">
            <v>2790</v>
          </cell>
          <cell r="G39">
            <v>0</v>
          </cell>
        </row>
        <row r="40">
          <cell r="B40">
            <v>25705</v>
          </cell>
          <cell r="C40">
            <v>25348</v>
          </cell>
          <cell r="F40">
            <v>36022</v>
          </cell>
          <cell r="G40">
            <v>35719</v>
          </cell>
        </row>
        <row r="41">
          <cell r="B41">
            <v>15941</v>
          </cell>
          <cell r="C41">
            <v>14744</v>
          </cell>
          <cell r="F41">
            <v>19810</v>
          </cell>
          <cell r="G41">
            <v>20600</v>
          </cell>
        </row>
        <row r="42">
          <cell r="B42">
            <v>3699</v>
          </cell>
          <cell r="C42">
            <v>3968</v>
          </cell>
          <cell r="F42">
            <v>5580</v>
          </cell>
          <cell r="G42">
            <v>5566</v>
          </cell>
        </row>
        <row r="43">
          <cell r="B43">
            <v>2005</v>
          </cell>
          <cell r="C43">
            <v>2256</v>
          </cell>
          <cell r="F43">
            <v>3320</v>
          </cell>
          <cell r="G43">
            <v>3154</v>
          </cell>
        </row>
        <row r="44">
          <cell r="B44">
            <v>4206</v>
          </cell>
          <cell r="C44">
            <v>4127</v>
          </cell>
          <cell r="F44">
            <v>5580</v>
          </cell>
          <cell r="G44">
            <v>5760</v>
          </cell>
        </row>
        <row r="45">
          <cell r="B45">
            <v>2985</v>
          </cell>
          <cell r="C45">
            <v>2556</v>
          </cell>
          <cell r="F45">
            <v>5580</v>
          </cell>
          <cell r="G45">
            <v>5760</v>
          </cell>
        </row>
        <row r="46">
          <cell r="B46">
            <v>1658</v>
          </cell>
          <cell r="C46">
            <v>1495</v>
          </cell>
          <cell r="F46">
            <v>3320</v>
          </cell>
          <cell r="G46">
            <v>3320</v>
          </cell>
        </row>
        <row r="47">
          <cell r="B47">
            <v>2760</v>
          </cell>
          <cell r="C47">
            <v>2739</v>
          </cell>
          <cell r="F47">
            <v>5580</v>
          </cell>
          <cell r="G47">
            <v>5760</v>
          </cell>
        </row>
        <row r="48">
          <cell r="B48">
            <v>4517</v>
          </cell>
          <cell r="C48">
            <v>5027</v>
          </cell>
          <cell r="F48">
            <v>7580</v>
          </cell>
          <cell r="G48">
            <v>7669</v>
          </cell>
        </row>
        <row r="49">
          <cell r="B49">
            <v>1486</v>
          </cell>
          <cell r="C49">
            <v>1561</v>
          </cell>
          <cell r="F49">
            <v>2520</v>
          </cell>
          <cell r="G49">
            <v>2639</v>
          </cell>
        </row>
        <row r="50">
          <cell r="B50">
            <v>1930</v>
          </cell>
          <cell r="C50">
            <v>1852</v>
          </cell>
          <cell r="F50">
            <v>2527</v>
          </cell>
          <cell r="G50">
            <v>2520</v>
          </cell>
        </row>
        <row r="51">
          <cell r="B51">
            <v>1391</v>
          </cell>
          <cell r="C51">
            <v>1605</v>
          </cell>
          <cell r="F51">
            <v>2598</v>
          </cell>
          <cell r="G51">
            <v>2548</v>
          </cell>
        </row>
        <row r="52">
          <cell r="B52">
            <v>2245</v>
          </cell>
          <cell r="C52">
            <v>2134</v>
          </cell>
          <cell r="F52">
            <v>2520</v>
          </cell>
          <cell r="G52">
            <v>2520</v>
          </cell>
        </row>
        <row r="53">
          <cell r="B53">
            <v>2075</v>
          </cell>
          <cell r="C53">
            <v>1974</v>
          </cell>
          <cell r="F53">
            <v>2527</v>
          </cell>
          <cell r="G53">
            <v>2517</v>
          </cell>
        </row>
        <row r="54">
          <cell r="B54">
            <v>1762</v>
          </cell>
          <cell r="C54">
            <v>1523</v>
          </cell>
          <cell r="F54">
            <v>2520</v>
          </cell>
          <cell r="G54">
            <v>2520</v>
          </cell>
        </row>
        <row r="55">
          <cell r="B55">
            <v>1617</v>
          </cell>
          <cell r="C55">
            <v>1542</v>
          </cell>
          <cell r="F55">
            <v>2520</v>
          </cell>
          <cell r="G55">
            <v>2520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月動向(20)"/>
    </sheetNames>
    <sheetDataSet>
      <sheetData sheetId="0">
        <row r="8">
          <cell r="B8">
            <v>81275</v>
          </cell>
          <cell r="C8">
            <v>78693</v>
          </cell>
          <cell r="F8">
            <v>93949</v>
          </cell>
          <cell r="G8">
            <v>94904</v>
          </cell>
        </row>
        <row r="9">
          <cell r="B9">
            <v>10304</v>
          </cell>
          <cell r="C9">
            <v>22452</v>
          </cell>
          <cell r="F9">
            <v>11211</v>
          </cell>
          <cell r="G9">
            <v>27350</v>
          </cell>
        </row>
        <row r="10">
          <cell r="B10">
            <v>9030</v>
          </cell>
          <cell r="C10">
            <v>5098</v>
          </cell>
          <cell r="F10">
            <v>10833</v>
          </cell>
          <cell r="G10">
            <v>5793</v>
          </cell>
        </row>
        <row r="11">
          <cell r="B11">
            <v>15066</v>
          </cell>
          <cell r="C11">
            <v>15303</v>
          </cell>
          <cell r="F11">
            <v>18660</v>
          </cell>
          <cell r="G11">
            <v>19200</v>
          </cell>
        </row>
        <row r="12">
          <cell r="B12">
            <v>14660</v>
          </cell>
          <cell r="C12">
            <v>15072</v>
          </cell>
          <cell r="F12">
            <v>18678</v>
          </cell>
          <cell r="G12">
            <v>19200</v>
          </cell>
        </row>
        <row r="13">
          <cell r="B13">
            <v>8446</v>
          </cell>
          <cell r="C13">
            <v>9292</v>
          </cell>
          <cell r="F13">
            <v>10092</v>
          </cell>
          <cell r="G13">
            <v>11149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10075</v>
          </cell>
          <cell r="C15">
            <v>0</v>
          </cell>
          <cell r="F15">
            <v>14980</v>
          </cell>
          <cell r="G15">
            <v>0</v>
          </cell>
        </row>
        <row r="16">
          <cell r="B16">
            <v>1930</v>
          </cell>
          <cell r="C16">
            <v>0</v>
          </cell>
          <cell r="F16">
            <v>4626</v>
          </cell>
          <cell r="G16">
            <v>0</v>
          </cell>
        </row>
        <row r="18">
          <cell r="B18">
            <v>2501</v>
          </cell>
          <cell r="C18">
            <v>2548</v>
          </cell>
          <cell r="F18">
            <v>3000</v>
          </cell>
          <cell r="G18">
            <v>3000</v>
          </cell>
        </row>
        <row r="19">
          <cell r="B19">
            <v>2599</v>
          </cell>
          <cell r="C19">
            <v>2625</v>
          </cell>
          <cell r="F19">
            <v>3000</v>
          </cell>
          <cell r="G19">
            <v>3000</v>
          </cell>
        </row>
        <row r="20">
          <cell r="B20">
            <v>1961</v>
          </cell>
          <cell r="C20">
            <v>2158</v>
          </cell>
          <cell r="F20">
            <v>3000</v>
          </cell>
          <cell r="G20">
            <v>3000</v>
          </cell>
        </row>
        <row r="21">
          <cell r="B21">
            <v>5312</v>
          </cell>
          <cell r="C21">
            <v>5079</v>
          </cell>
          <cell r="F21">
            <v>6000</v>
          </cell>
          <cell r="G21">
            <v>6000</v>
          </cell>
        </row>
        <row r="22">
          <cell r="B22">
            <v>2730</v>
          </cell>
          <cell r="C22">
            <v>2511</v>
          </cell>
          <cell r="F22">
            <v>3000</v>
          </cell>
          <cell r="G22">
            <v>2850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2251</v>
          </cell>
          <cell r="C24">
            <v>2526</v>
          </cell>
          <cell r="F24">
            <v>3000</v>
          </cell>
          <cell r="G24">
            <v>3000</v>
          </cell>
        </row>
        <row r="25">
          <cell r="B25">
            <v>2315</v>
          </cell>
          <cell r="C25">
            <v>2414</v>
          </cell>
          <cell r="F25">
            <v>3000</v>
          </cell>
          <cell r="G25">
            <v>3000</v>
          </cell>
        </row>
        <row r="26">
          <cell r="B26">
            <v>1248</v>
          </cell>
          <cell r="C26">
            <v>1317</v>
          </cell>
          <cell r="F26">
            <v>1650</v>
          </cell>
          <cell r="G26">
            <v>1800</v>
          </cell>
        </row>
        <row r="27">
          <cell r="B27">
            <v>799</v>
          </cell>
          <cell r="C27">
            <v>866</v>
          </cell>
          <cell r="F27">
            <v>1350</v>
          </cell>
          <cell r="G27">
            <v>1200</v>
          </cell>
        </row>
        <row r="28">
          <cell r="B28">
            <v>2764</v>
          </cell>
          <cell r="C28">
            <v>2717</v>
          </cell>
          <cell r="F28">
            <v>3000</v>
          </cell>
          <cell r="G28">
            <v>3000</v>
          </cell>
        </row>
        <row r="29">
          <cell r="B29">
            <v>2036</v>
          </cell>
          <cell r="C29">
            <v>2294</v>
          </cell>
          <cell r="F29">
            <v>3000</v>
          </cell>
          <cell r="G29">
            <v>3000</v>
          </cell>
        </row>
        <row r="30">
          <cell r="B30">
            <v>2804</v>
          </cell>
          <cell r="C30">
            <v>2666</v>
          </cell>
          <cell r="F30">
            <v>3000</v>
          </cell>
          <cell r="G30">
            <v>3000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557</v>
          </cell>
          <cell r="C32">
            <v>0</v>
          </cell>
          <cell r="F32">
            <v>750</v>
          </cell>
          <cell r="G32">
            <v>0</v>
          </cell>
        </row>
        <row r="34">
          <cell r="B34">
            <v>878</v>
          </cell>
          <cell r="C34">
            <v>877</v>
          </cell>
          <cell r="F34">
            <v>1365</v>
          </cell>
          <cell r="G34">
            <v>1287</v>
          </cell>
        </row>
        <row r="35">
          <cell r="B35">
            <v>481</v>
          </cell>
          <cell r="C35">
            <v>477</v>
          </cell>
          <cell r="F35">
            <v>780</v>
          </cell>
          <cell r="G35">
            <v>780</v>
          </cell>
        </row>
        <row r="37">
          <cell r="B37">
            <v>77967</v>
          </cell>
          <cell r="C37">
            <v>73499</v>
          </cell>
          <cell r="F37">
            <v>91867</v>
          </cell>
          <cell r="G37">
            <v>86979</v>
          </cell>
        </row>
        <row r="38">
          <cell r="B38">
            <v>14150</v>
          </cell>
          <cell r="C38">
            <v>21708</v>
          </cell>
          <cell r="F38">
            <v>16060</v>
          </cell>
          <cell r="G38">
            <v>24780</v>
          </cell>
        </row>
        <row r="39">
          <cell r="B39">
            <v>13368</v>
          </cell>
          <cell r="C39">
            <v>9224</v>
          </cell>
          <cell r="F39">
            <v>16656</v>
          </cell>
          <cell r="G39">
            <v>11520</v>
          </cell>
        </row>
        <row r="40">
          <cell r="B40">
            <v>7923</v>
          </cell>
          <cell r="C40">
            <v>0</v>
          </cell>
          <cell r="F40">
            <v>11160</v>
          </cell>
          <cell r="G40">
            <v>0</v>
          </cell>
        </row>
        <row r="41">
          <cell r="B41">
            <v>27568</v>
          </cell>
          <cell r="C41">
            <v>26461</v>
          </cell>
          <cell r="F41">
            <v>35919</v>
          </cell>
          <cell r="G41">
            <v>38339</v>
          </cell>
        </row>
        <row r="42">
          <cell r="B42">
            <v>18557</v>
          </cell>
          <cell r="C42">
            <v>17827</v>
          </cell>
          <cell r="F42">
            <v>20060</v>
          </cell>
          <cell r="G42">
            <v>20599</v>
          </cell>
        </row>
        <row r="43">
          <cell r="B43">
            <v>4838</v>
          </cell>
          <cell r="C43">
            <v>4322</v>
          </cell>
          <cell r="F43">
            <v>5579</v>
          </cell>
          <cell r="G43">
            <v>5566</v>
          </cell>
        </row>
        <row r="44">
          <cell r="B44">
            <v>2833</v>
          </cell>
          <cell r="C44">
            <v>2502</v>
          </cell>
          <cell r="F44">
            <v>3320</v>
          </cell>
          <cell r="G44">
            <v>3320</v>
          </cell>
        </row>
        <row r="45">
          <cell r="B45">
            <v>5124</v>
          </cell>
          <cell r="C45">
            <v>5372</v>
          </cell>
          <cell r="F45">
            <v>5580</v>
          </cell>
          <cell r="G45">
            <v>5760</v>
          </cell>
        </row>
        <row r="46">
          <cell r="B46">
            <v>2621</v>
          </cell>
          <cell r="C46">
            <v>3047</v>
          </cell>
          <cell r="F46">
            <v>5580</v>
          </cell>
          <cell r="G46">
            <v>5760</v>
          </cell>
        </row>
        <row r="47">
          <cell r="B47">
            <v>2077</v>
          </cell>
          <cell r="C47">
            <v>1708</v>
          </cell>
          <cell r="F47">
            <v>3320</v>
          </cell>
          <cell r="G47">
            <v>3320</v>
          </cell>
        </row>
        <row r="48">
          <cell r="B48">
            <v>3608</v>
          </cell>
          <cell r="C48">
            <v>3491</v>
          </cell>
          <cell r="F48">
            <v>5580</v>
          </cell>
          <cell r="G48">
            <v>5760</v>
          </cell>
        </row>
        <row r="49">
          <cell r="B49">
            <v>4592</v>
          </cell>
          <cell r="C49">
            <v>5404</v>
          </cell>
          <cell r="F49">
            <v>7551</v>
          </cell>
          <cell r="G49">
            <v>7560</v>
          </cell>
        </row>
        <row r="50">
          <cell r="B50">
            <v>1921</v>
          </cell>
          <cell r="C50">
            <v>1817</v>
          </cell>
          <cell r="F50">
            <v>2520</v>
          </cell>
          <cell r="G50">
            <v>2548</v>
          </cell>
        </row>
        <row r="51">
          <cell r="B51">
            <v>1880</v>
          </cell>
          <cell r="C51">
            <v>1956</v>
          </cell>
          <cell r="F51">
            <v>2511</v>
          </cell>
          <cell r="G51">
            <v>2520</v>
          </cell>
        </row>
        <row r="52">
          <cell r="B52">
            <v>1507</v>
          </cell>
          <cell r="C52">
            <v>1881</v>
          </cell>
          <cell r="F52">
            <v>2920</v>
          </cell>
          <cell r="G52">
            <v>2646</v>
          </cell>
        </row>
        <row r="53">
          <cell r="B53">
            <v>2192</v>
          </cell>
          <cell r="C53">
            <v>2333</v>
          </cell>
          <cell r="F53">
            <v>2520</v>
          </cell>
          <cell r="G53">
            <v>2520</v>
          </cell>
        </row>
        <row r="54">
          <cell r="B54">
            <v>2270</v>
          </cell>
          <cell r="C54">
            <v>2153</v>
          </cell>
          <cell r="F54">
            <v>2520</v>
          </cell>
          <cell r="G54">
            <v>2520</v>
          </cell>
        </row>
        <row r="55">
          <cell r="B55">
            <v>2187</v>
          </cell>
          <cell r="C55">
            <v>1950</v>
          </cell>
          <cell r="F55">
            <v>2520</v>
          </cell>
          <cell r="G55">
            <v>2520</v>
          </cell>
        </row>
        <row r="56">
          <cell r="B56">
            <v>1855</v>
          </cell>
          <cell r="C56">
            <v>1861</v>
          </cell>
          <cell r="F56">
            <v>2520</v>
          </cell>
          <cell r="G56">
            <v>2520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月(20)"/>
    </sheetNames>
    <sheetDataSet>
      <sheetData sheetId="0">
        <row r="8">
          <cell r="B8">
            <v>73108</v>
          </cell>
          <cell r="C8">
            <v>65979</v>
          </cell>
          <cell r="F8">
            <v>102807</v>
          </cell>
          <cell r="G8">
            <v>95422</v>
          </cell>
        </row>
        <row r="9">
          <cell r="B9">
            <v>8198</v>
          </cell>
          <cell r="C9">
            <v>18274</v>
          </cell>
          <cell r="F9">
            <v>8860</v>
          </cell>
          <cell r="G9">
            <v>23920</v>
          </cell>
        </row>
        <row r="10">
          <cell r="B10">
            <v>7626</v>
          </cell>
          <cell r="C10">
            <v>4669</v>
          </cell>
          <cell r="F10">
            <v>10449</v>
          </cell>
          <cell r="G10">
            <v>6210</v>
          </cell>
        </row>
        <row r="11">
          <cell r="B11">
            <v>11648</v>
          </cell>
          <cell r="C11">
            <v>12277</v>
          </cell>
          <cell r="F11">
            <v>18654</v>
          </cell>
          <cell r="G11">
            <v>18930</v>
          </cell>
        </row>
        <row r="12">
          <cell r="B12">
            <v>12595</v>
          </cell>
          <cell r="C12">
            <v>11757</v>
          </cell>
          <cell r="F12">
            <v>21766</v>
          </cell>
          <cell r="G12">
            <v>16000</v>
          </cell>
        </row>
        <row r="13">
          <cell r="B13">
            <v>5460</v>
          </cell>
          <cell r="C13">
            <v>4701</v>
          </cell>
          <cell r="F13">
            <v>8060</v>
          </cell>
          <cell r="G13">
            <v>5400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10711</v>
          </cell>
          <cell r="C15">
            <v>0</v>
          </cell>
          <cell r="F15">
            <v>16460</v>
          </cell>
          <cell r="G15">
            <v>0</v>
          </cell>
        </row>
        <row r="16">
          <cell r="B16">
            <v>1201</v>
          </cell>
          <cell r="C16">
            <v>0</v>
          </cell>
          <cell r="F16">
            <v>5220</v>
          </cell>
          <cell r="G16">
            <v>0</v>
          </cell>
        </row>
        <row r="18">
          <cell r="B18">
            <v>1900</v>
          </cell>
          <cell r="C18">
            <v>2192</v>
          </cell>
          <cell r="F18">
            <v>3450</v>
          </cell>
          <cell r="G18">
            <v>3000</v>
          </cell>
        </row>
        <row r="19">
          <cell r="B19">
            <v>2779</v>
          </cell>
          <cell r="C19">
            <v>2908</v>
          </cell>
          <cell r="F19">
            <v>3017</v>
          </cell>
          <cell r="G19">
            <v>3150</v>
          </cell>
        </row>
        <row r="20">
          <cell r="B20">
            <v>1822</v>
          </cell>
          <cell r="C20">
            <v>1875</v>
          </cell>
          <cell r="F20">
            <v>2985</v>
          </cell>
          <cell r="G20">
            <v>3000</v>
          </cell>
        </row>
        <row r="21">
          <cell r="B21">
            <v>5237</v>
          </cell>
          <cell r="C21">
            <v>5200</v>
          </cell>
          <cell r="F21">
            <v>6000</v>
          </cell>
          <cell r="G21">
            <v>6000</v>
          </cell>
        </row>
        <row r="22">
          <cell r="B22">
            <v>2724</v>
          </cell>
          <cell r="C22">
            <v>2645</v>
          </cell>
          <cell r="F22">
            <v>3000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2052</v>
          </cell>
          <cell r="C24">
            <v>1826</v>
          </cell>
          <cell r="F24">
            <v>2850</v>
          </cell>
          <cell r="G24">
            <v>3000</v>
          </cell>
        </row>
        <row r="25">
          <cell r="B25">
            <v>2595</v>
          </cell>
          <cell r="C25">
            <v>2200</v>
          </cell>
          <cell r="F25">
            <v>3000</v>
          </cell>
          <cell r="G25">
            <v>3000</v>
          </cell>
        </row>
        <row r="26">
          <cell r="B26">
            <v>1345</v>
          </cell>
          <cell r="C26">
            <v>1249</v>
          </cell>
          <cell r="F26">
            <v>1667</v>
          </cell>
          <cell r="G26">
            <v>1800</v>
          </cell>
        </row>
        <row r="27">
          <cell r="B27">
            <v>893</v>
          </cell>
          <cell r="C27">
            <v>783</v>
          </cell>
          <cell r="F27">
            <v>1367</v>
          </cell>
          <cell r="G27">
            <v>1200</v>
          </cell>
        </row>
        <row r="28">
          <cell r="B28">
            <v>2738</v>
          </cell>
          <cell r="C28">
            <v>2637</v>
          </cell>
          <cell r="F28">
            <v>3017</v>
          </cell>
          <cell r="G28">
            <v>3000</v>
          </cell>
        </row>
        <row r="29">
          <cell r="B29">
            <v>2370</v>
          </cell>
          <cell r="C29">
            <v>2303</v>
          </cell>
          <cell r="F29">
            <v>3000</v>
          </cell>
          <cell r="G29">
            <v>3000</v>
          </cell>
        </row>
        <row r="30">
          <cell r="B30">
            <v>2624</v>
          </cell>
          <cell r="C30">
            <v>2676</v>
          </cell>
          <cell r="F30">
            <v>3034</v>
          </cell>
          <cell r="G30">
            <v>3000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1928</v>
          </cell>
          <cell r="C32">
            <v>0</v>
          </cell>
          <cell r="F32">
            <v>3000</v>
          </cell>
          <cell r="G32">
            <v>0</v>
          </cell>
        </row>
        <row r="34">
          <cell r="B34">
            <v>645</v>
          </cell>
          <cell r="C34">
            <v>701</v>
          </cell>
          <cell r="F34">
            <v>897</v>
          </cell>
          <cell r="G34">
            <v>936</v>
          </cell>
        </row>
        <row r="35">
          <cell r="B35">
            <v>456</v>
          </cell>
          <cell r="C35">
            <v>457</v>
          </cell>
          <cell r="F35">
            <v>780</v>
          </cell>
          <cell r="G35">
            <v>780</v>
          </cell>
        </row>
        <row r="37">
          <cell r="B37">
            <v>59939</v>
          </cell>
          <cell r="C37">
            <v>59358</v>
          </cell>
          <cell r="F37">
            <v>85138</v>
          </cell>
          <cell r="G37">
            <v>87661</v>
          </cell>
        </row>
        <row r="38">
          <cell r="B38">
            <v>8508</v>
          </cell>
          <cell r="C38">
            <v>19669</v>
          </cell>
          <cell r="F38">
            <v>10474</v>
          </cell>
          <cell r="G38">
            <v>28605</v>
          </cell>
        </row>
        <row r="39">
          <cell r="B39">
            <v>17745</v>
          </cell>
          <cell r="C39">
            <v>8213</v>
          </cell>
          <cell r="F39">
            <v>25537</v>
          </cell>
          <cell r="G39">
            <v>11707</v>
          </cell>
        </row>
        <row r="40">
          <cell r="B40">
            <v>3796</v>
          </cell>
          <cell r="C40">
            <v>0</v>
          </cell>
          <cell r="F40">
            <v>4446</v>
          </cell>
          <cell r="G40">
            <v>0</v>
          </cell>
        </row>
        <row r="41">
          <cell r="B41">
            <v>20351</v>
          </cell>
          <cell r="C41">
            <v>19741</v>
          </cell>
          <cell r="F41">
            <v>33736</v>
          </cell>
          <cell r="G41">
            <v>35782</v>
          </cell>
        </row>
        <row r="42">
          <cell r="B42">
            <v>15630</v>
          </cell>
          <cell r="C42">
            <v>13050</v>
          </cell>
          <cell r="F42">
            <v>20060</v>
          </cell>
          <cell r="G42">
            <v>20596</v>
          </cell>
        </row>
        <row r="43">
          <cell r="B43">
            <v>4485</v>
          </cell>
          <cell r="C43">
            <v>3916</v>
          </cell>
          <cell r="F43">
            <v>5580</v>
          </cell>
          <cell r="G43">
            <v>5760</v>
          </cell>
        </row>
        <row r="44">
          <cell r="B44">
            <v>2362</v>
          </cell>
          <cell r="C44">
            <v>2064</v>
          </cell>
          <cell r="F44">
            <v>3280</v>
          </cell>
          <cell r="G44">
            <v>3319</v>
          </cell>
        </row>
        <row r="45">
          <cell r="B45">
            <v>5090</v>
          </cell>
          <cell r="C45">
            <v>4833</v>
          </cell>
          <cell r="F45">
            <v>5580</v>
          </cell>
          <cell r="G45">
            <v>5760</v>
          </cell>
        </row>
        <row r="46">
          <cell r="B46">
            <v>2357</v>
          </cell>
          <cell r="C46">
            <v>2269</v>
          </cell>
          <cell r="F46">
            <v>5580</v>
          </cell>
          <cell r="G46">
            <v>5760</v>
          </cell>
        </row>
        <row r="47">
          <cell r="B47">
            <v>1607</v>
          </cell>
          <cell r="C47">
            <v>1308</v>
          </cell>
          <cell r="F47">
            <v>3320</v>
          </cell>
          <cell r="G47">
            <v>3320</v>
          </cell>
        </row>
        <row r="48">
          <cell r="B48">
            <v>4852</v>
          </cell>
          <cell r="C48">
            <v>4178</v>
          </cell>
          <cell r="F48">
            <v>7323</v>
          </cell>
          <cell r="G48">
            <v>5760</v>
          </cell>
        </row>
        <row r="49">
          <cell r="B49">
            <v>4520</v>
          </cell>
          <cell r="C49">
            <v>4544</v>
          </cell>
          <cell r="F49">
            <v>7693</v>
          </cell>
          <cell r="G49">
            <v>7560</v>
          </cell>
        </row>
        <row r="50">
          <cell r="B50">
            <v>1569</v>
          </cell>
          <cell r="C50">
            <v>1363</v>
          </cell>
          <cell r="F50">
            <v>2520</v>
          </cell>
          <cell r="G50">
            <v>2520</v>
          </cell>
        </row>
        <row r="51">
          <cell r="B51">
            <v>1993</v>
          </cell>
          <cell r="C51">
            <v>1808</v>
          </cell>
          <cell r="F51">
            <v>2520</v>
          </cell>
          <cell r="G51">
            <v>2520</v>
          </cell>
        </row>
        <row r="52">
          <cell r="B52">
            <v>1344</v>
          </cell>
          <cell r="C52">
            <v>1697</v>
          </cell>
          <cell r="F52">
            <v>2520</v>
          </cell>
          <cell r="G52">
            <v>3320</v>
          </cell>
        </row>
        <row r="53">
          <cell r="B53">
            <v>2299</v>
          </cell>
          <cell r="C53">
            <v>2931</v>
          </cell>
          <cell r="F53">
            <v>2520</v>
          </cell>
          <cell r="G53">
            <v>5040</v>
          </cell>
        </row>
        <row r="54">
          <cell r="B54">
            <v>2325</v>
          </cell>
          <cell r="C54">
            <v>2110</v>
          </cell>
          <cell r="F54">
            <v>2660</v>
          </cell>
          <cell r="G54">
            <v>2660</v>
          </cell>
        </row>
        <row r="55">
          <cell r="B55">
            <v>2230</v>
          </cell>
          <cell r="C55">
            <v>1845</v>
          </cell>
          <cell r="F55">
            <v>2520</v>
          </cell>
          <cell r="G55">
            <v>2520</v>
          </cell>
        </row>
        <row r="56">
          <cell r="B56">
            <v>2143</v>
          </cell>
          <cell r="C56">
            <v>1992</v>
          </cell>
          <cell r="F56">
            <v>2520</v>
          </cell>
          <cell r="G56">
            <v>2520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月(20)"/>
    </sheetNames>
    <sheetDataSet>
      <sheetData sheetId="0">
        <row r="8">
          <cell r="B8">
            <v>64611</v>
          </cell>
          <cell r="C8">
            <v>60913</v>
          </cell>
          <cell r="F8">
            <v>104716</v>
          </cell>
          <cell r="G8">
            <v>95477</v>
          </cell>
        </row>
        <row r="9">
          <cell r="B9">
            <v>8563</v>
          </cell>
          <cell r="C9">
            <v>21775</v>
          </cell>
          <cell r="F9">
            <v>9084</v>
          </cell>
          <cell r="G9">
            <v>26364</v>
          </cell>
        </row>
        <row r="10">
          <cell r="B10">
            <v>8127</v>
          </cell>
          <cell r="C10">
            <v>4912</v>
          </cell>
          <cell r="F10">
            <v>10701</v>
          </cell>
          <cell r="G10">
            <v>6328</v>
          </cell>
        </row>
        <row r="11">
          <cell r="B11">
            <v>11879</v>
          </cell>
          <cell r="C11">
            <v>12069</v>
          </cell>
          <cell r="F11">
            <v>18630</v>
          </cell>
          <cell r="G11">
            <v>19318</v>
          </cell>
        </row>
        <row r="12">
          <cell r="B12">
            <v>12187</v>
          </cell>
          <cell r="C12">
            <v>9746</v>
          </cell>
          <cell r="F12">
            <v>22623</v>
          </cell>
          <cell r="G12">
            <v>16390</v>
          </cell>
        </row>
        <row r="13">
          <cell r="B13">
            <v>4955</v>
          </cell>
          <cell r="C13">
            <v>4489</v>
          </cell>
          <cell r="F13">
            <v>8109</v>
          </cell>
          <cell r="G13">
            <v>5400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10808</v>
          </cell>
          <cell r="C15">
            <v>0</v>
          </cell>
          <cell r="F15">
            <v>16692</v>
          </cell>
          <cell r="G15">
            <v>0</v>
          </cell>
        </row>
        <row r="16">
          <cell r="B16">
            <v>1851</v>
          </cell>
          <cell r="C16">
            <v>0</v>
          </cell>
          <cell r="F16">
            <v>5220</v>
          </cell>
          <cell r="G16">
            <v>0</v>
          </cell>
        </row>
        <row r="18">
          <cell r="B18">
            <v>1900</v>
          </cell>
          <cell r="C18">
            <v>1819</v>
          </cell>
          <cell r="F18">
            <v>3150</v>
          </cell>
          <cell r="G18">
            <v>3150</v>
          </cell>
        </row>
        <row r="19">
          <cell r="B19">
            <v>2366</v>
          </cell>
          <cell r="C19">
            <v>2208</v>
          </cell>
          <cell r="F19">
            <v>3150</v>
          </cell>
          <cell r="G19">
            <v>3000</v>
          </cell>
        </row>
        <row r="20">
          <cell r="B20">
            <v>1698</v>
          </cell>
          <cell r="C20">
            <v>1627</v>
          </cell>
          <cell r="F20">
            <v>2975</v>
          </cell>
          <cell r="G20">
            <v>3000</v>
          </cell>
        </row>
        <row r="21">
          <cell r="B21">
            <v>4213</v>
          </cell>
          <cell r="C21">
            <v>4544</v>
          </cell>
          <cell r="F21">
            <v>6000</v>
          </cell>
          <cell r="G21">
            <v>6017</v>
          </cell>
        </row>
        <row r="22">
          <cell r="B22">
            <v>2684</v>
          </cell>
          <cell r="C22">
            <v>2607</v>
          </cell>
          <cell r="F22">
            <v>3000</v>
          </cell>
          <cell r="G22">
            <v>3000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4">
          <cell r="B24">
            <v>2048</v>
          </cell>
          <cell r="C24">
            <v>1445</v>
          </cell>
          <cell r="F24">
            <v>3000</v>
          </cell>
          <cell r="G24">
            <v>3000</v>
          </cell>
        </row>
        <row r="25">
          <cell r="B25">
            <v>2473</v>
          </cell>
          <cell r="C25">
            <v>2290</v>
          </cell>
          <cell r="F25">
            <v>3000</v>
          </cell>
          <cell r="G25">
            <v>3000</v>
          </cell>
        </row>
        <row r="26">
          <cell r="B26">
            <v>1402</v>
          </cell>
          <cell r="C26">
            <v>1327</v>
          </cell>
          <cell r="F26">
            <v>1667</v>
          </cell>
          <cell r="G26">
            <v>1800</v>
          </cell>
        </row>
        <row r="27">
          <cell r="B27">
            <v>652</v>
          </cell>
          <cell r="C27">
            <v>730</v>
          </cell>
          <cell r="F27">
            <v>1350</v>
          </cell>
          <cell r="G27">
            <v>1200</v>
          </cell>
        </row>
        <row r="28">
          <cell r="B28">
            <v>3197</v>
          </cell>
          <cell r="C28">
            <v>3348</v>
          </cell>
          <cell r="F28">
            <v>4212</v>
          </cell>
          <cell r="G28">
            <v>3934</v>
          </cell>
        </row>
        <row r="29">
          <cell r="B29">
            <v>1774</v>
          </cell>
          <cell r="C29">
            <v>1704</v>
          </cell>
          <cell r="F29">
            <v>3000</v>
          </cell>
          <cell r="G29">
            <v>3017</v>
          </cell>
        </row>
        <row r="30">
          <cell r="B30">
            <v>2753</v>
          </cell>
          <cell r="C30">
            <v>2698</v>
          </cell>
          <cell r="F30">
            <v>3000</v>
          </cell>
          <cell r="G30">
            <v>3000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1776</v>
          </cell>
          <cell r="C32">
            <v>0</v>
          </cell>
          <cell r="F32">
            <v>3000</v>
          </cell>
          <cell r="G32">
            <v>0</v>
          </cell>
        </row>
        <row r="34">
          <cell r="B34">
            <v>978</v>
          </cell>
          <cell r="C34">
            <v>907</v>
          </cell>
          <cell r="F34">
            <v>1560</v>
          </cell>
          <cell r="G34">
            <v>1092</v>
          </cell>
        </row>
        <row r="35">
          <cell r="B35">
            <v>530</v>
          </cell>
          <cell r="C35">
            <v>516</v>
          </cell>
          <cell r="F35">
            <v>780</v>
          </cell>
          <cell r="G35">
            <v>780</v>
          </cell>
        </row>
        <row r="37">
          <cell r="B37">
            <v>51700</v>
          </cell>
          <cell r="C37">
            <v>54349</v>
          </cell>
          <cell r="F37">
            <v>84805</v>
          </cell>
          <cell r="G37">
            <v>88015</v>
          </cell>
        </row>
        <row r="38">
          <cell r="B38">
            <v>8454</v>
          </cell>
          <cell r="C38">
            <v>22811</v>
          </cell>
          <cell r="F38">
            <v>10480</v>
          </cell>
          <cell r="G38">
            <v>28518</v>
          </cell>
        </row>
        <row r="39">
          <cell r="B39">
            <v>19281</v>
          </cell>
          <cell r="C39">
            <v>7873</v>
          </cell>
          <cell r="F39">
            <v>27290</v>
          </cell>
          <cell r="G39">
            <v>12389</v>
          </cell>
        </row>
        <row r="40">
          <cell r="B40">
            <v>4721</v>
          </cell>
          <cell r="C40">
            <v>0</v>
          </cell>
          <cell r="F40">
            <v>5580</v>
          </cell>
          <cell r="G40">
            <v>0</v>
          </cell>
        </row>
        <row r="41">
          <cell r="B41">
            <v>21064</v>
          </cell>
          <cell r="C41">
            <v>20248</v>
          </cell>
          <cell r="F41">
            <v>34226</v>
          </cell>
          <cell r="G41">
            <v>36595</v>
          </cell>
        </row>
        <row r="42">
          <cell r="B42">
            <v>11788</v>
          </cell>
          <cell r="C42">
            <v>12561</v>
          </cell>
          <cell r="F42">
            <v>17200</v>
          </cell>
          <cell r="G42">
            <v>20155</v>
          </cell>
        </row>
        <row r="43">
          <cell r="B43">
            <v>3027</v>
          </cell>
          <cell r="C43">
            <v>3287</v>
          </cell>
          <cell r="F43">
            <v>5580</v>
          </cell>
          <cell r="G43">
            <v>5760</v>
          </cell>
        </row>
        <row r="44">
          <cell r="B44">
            <v>1849</v>
          </cell>
          <cell r="C44">
            <v>1622</v>
          </cell>
          <cell r="F44">
            <v>3320</v>
          </cell>
          <cell r="G44">
            <v>3320</v>
          </cell>
        </row>
        <row r="45">
          <cell r="B45">
            <v>4170</v>
          </cell>
          <cell r="C45">
            <v>4650</v>
          </cell>
          <cell r="F45">
            <v>5580</v>
          </cell>
          <cell r="G45">
            <v>5760</v>
          </cell>
        </row>
        <row r="46">
          <cell r="B46">
            <v>2702</v>
          </cell>
          <cell r="C46">
            <v>2605</v>
          </cell>
          <cell r="F46">
            <v>5301</v>
          </cell>
          <cell r="G46">
            <v>5760</v>
          </cell>
        </row>
        <row r="47">
          <cell r="B47">
            <v>1522</v>
          </cell>
          <cell r="C47">
            <v>1521</v>
          </cell>
          <cell r="F47">
            <v>3320</v>
          </cell>
          <cell r="G47">
            <v>3320</v>
          </cell>
        </row>
        <row r="48">
          <cell r="B48">
            <v>5446</v>
          </cell>
          <cell r="C48">
            <v>3989</v>
          </cell>
          <cell r="F48">
            <v>8267</v>
          </cell>
          <cell r="G48">
            <v>5688</v>
          </cell>
        </row>
        <row r="49">
          <cell r="B49">
            <v>4878</v>
          </cell>
          <cell r="C49">
            <v>5068</v>
          </cell>
          <cell r="F49">
            <v>7551</v>
          </cell>
          <cell r="G49">
            <v>7560</v>
          </cell>
        </row>
        <row r="50">
          <cell r="B50">
            <v>1577</v>
          </cell>
          <cell r="C50">
            <v>1589</v>
          </cell>
          <cell r="F50">
            <v>2520</v>
          </cell>
          <cell r="G50">
            <v>2520</v>
          </cell>
        </row>
        <row r="51">
          <cell r="B51">
            <v>1777</v>
          </cell>
          <cell r="C51">
            <v>1938</v>
          </cell>
          <cell r="F51">
            <v>2520</v>
          </cell>
          <cell r="G51">
            <v>2520</v>
          </cell>
        </row>
        <row r="52">
          <cell r="B52">
            <v>1135</v>
          </cell>
          <cell r="C52">
            <v>1348</v>
          </cell>
          <cell r="F52">
            <v>2520</v>
          </cell>
          <cell r="G52">
            <v>3320</v>
          </cell>
        </row>
        <row r="53">
          <cell r="B53">
            <v>2141</v>
          </cell>
          <cell r="C53">
            <v>1966</v>
          </cell>
          <cell r="F53">
            <v>2520</v>
          </cell>
          <cell r="G53">
            <v>2772</v>
          </cell>
        </row>
        <row r="54">
          <cell r="B54">
            <v>1786</v>
          </cell>
          <cell r="C54">
            <v>1826</v>
          </cell>
          <cell r="F54">
            <v>2653</v>
          </cell>
          <cell r="G54">
            <v>2660</v>
          </cell>
        </row>
        <row r="55">
          <cell r="B55">
            <v>2015</v>
          </cell>
          <cell r="C55">
            <v>1597</v>
          </cell>
          <cell r="F55">
            <v>2520</v>
          </cell>
          <cell r="G55">
            <v>2520</v>
          </cell>
        </row>
        <row r="56">
          <cell r="B56">
            <v>1930</v>
          </cell>
          <cell r="C56">
            <v>1947</v>
          </cell>
          <cell r="F56">
            <v>2520</v>
          </cell>
          <cell r="G56">
            <v>2520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動向(20)"/>
    </sheetNames>
    <sheetDataSet>
      <sheetData sheetId="0">
        <row r="8">
          <cell r="B8">
            <v>59619</v>
          </cell>
          <cell r="C8">
            <v>63323</v>
          </cell>
          <cell r="F8">
            <v>99793</v>
          </cell>
          <cell r="G8">
            <v>91804</v>
          </cell>
        </row>
        <row r="9">
          <cell r="B9">
            <v>7729</v>
          </cell>
          <cell r="C9">
            <v>18456</v>
          </cell>
          <cell r="F9">
            <v>8320</v>
          </cell>
          <cell r="G9">
            <v>26246</v>
          </cell>
        </row>
        <row r="10">
          <cell r="B10">
            <v>6685</v>
          </cell>
          <cell r="C10">
            <v>4879</v>
          </cell>
          <cell r="F10">
            <v>10440</v>
          </cell>
          <cell r="G10">
            <v>5854</v>
          </cell>
        </row>
        <row r="11">
          <cell r="B11">
            <v>10999</v>
          </cell>
          <cell r="C11">
            <v>13283</v>
          </cell>
          <cell r="F11">
            <v>18600</v>
          </cell>
          <cell r="G11">
            <v>18933</v>
          </cell>
        </row>
        <row r="12">
          <cell r="B12">
            <v>10477</v>
          </cell>
          <cell r="C12">
            <v>11178</v>
          </cell>
          <cell r="F12">
            <v>21840</v>
          </cell>
          <cell r="G12">
            <v>15955</v>
          </cell>
        </row>
        <row r="13">
          <cell r="B13">
            <v>0</v>
          </cell>
          <cell r="C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7758</v>
          </cell>
          <cell r="C15">
            <v>0</v>
          </cell>
          <cell r="F15">
            <v>15920</v>
          </cell>
          <cell r="G15">
            <v>0</v>
          </cell>
        </row>
        <row r="16">
          <cell r="B16">
            <v>1744</v>
          </cell>
          <cell r="C16">
            <v>0</v>
          </cell>
          <cell r="F16">
            <v>5220</v>
          </cell>
          <cell r="G16">
            <v>0</v>
          </cell>
        </row>
        <row r="18">
          <cell r="B18">
            <v>1811</v>
          </cell>
          <cell r="C18">
            <v>2039</v>
          </cell>
          <cell r="F18">
            <v>3000</v>
          </cell>
          <cell r="G18">
            <v>3150</v>
          </cell>
        </row>
        <row r="19">
          <cell r="B19">
            <v>2414</v>
          </cell>
          <cell r="C19">
            <v>2227</v>
          </cell>
          <cell r="F19">
            <v>2995</v>
          </cell>
          <cell r="G19">
            <v>3000</v>
          </cell>
        </row>
        <row r="20">
          <cell r="B20">
            <v>1801</v>
          </cell>
          <cell r="C20">
            <v>1642</v>
          </cell>
          <cell r="F20">
            <v>2935</v>
          </cell>
          <cell r="G20">
            <v>3000</v>
          </cell>
        </row>
        <row r="21">
          <cell r="B21">
            <v>2503</v>
          </cell>
          <cell r="C21">
            <v>2675</v>
          </cell>
          <cell r="F21">
            <v>3000</v>
          </cell>
          <cell r="G21">
            <v>3000</v>
          </cell>
        </row>
        <row r="22">
          <cell r="B22">
            <v>2384</v>
          </cell>
          <cell r="C22">
            <v>2683</v>
          </cell>
          <cell r="F22">
            <v>3000</v>
          </cell>
          <cell r="G22">
            <v>3000</v>
          </cell>
        </row>
        <row r="23">
          <cell r="B23">
            <v>1118</v>
          </cell>
          <cell r="C23">
            <v>1675</v>
          </cell>
          <cell r="F23">
            <v>3000</v>
          </cell>
          <cell r="G23">
            <v>3000</v>
          </cell>
        </row>
        <row r="24">
          <cell r="B24">
            <v>1418</v>
          </cell>
          <cell r="C24">
            <v>1507</v>
          </cell>
          <cell r="F24">
            <v>3000</v>
          </cell>
          <cell r="G24">
            <v>3000</v>
          </cell>
        </row>
        <row r="25">
          <cell r="B25">
            <v>2323</v>
          </cell>
          <cell r="C25">
            <v>2248</v>
          </cell>
          <cell r="F25">
            <v>3000</v>
          </cell>
          <cell r="G25">
            <v>2850</v>
          </cell>
        </row>
        <row r="26">
          <cell r="B26">
            <v>1166</v>
          </cell>
          <cell r="C26">
            <v>979</v>
          </cell>
          <cell r="F26">
            <v>1667</v>
          </cell>
          <cell r="G26">
            <v>1650</v>
          </cell>
        </row>
        <row r="27">
          <cell r="B27">
            <v>521</v>
          </cell>
          <cell r="C27">
            <v>483</v>
          </cell>
          <cell r="F27">
            <v>1200</v>
          </cell>
          <cell r="G27">
            <v>1350</v>
          </cell>
        </row>
        <row r="28">
          <cell r="B28">
            <v>2653</v>
          </cell>
          <cell r="C28">
            <v>2762</v>
          </cell>
          <cell r="F28">
            <v>3150</v>
          </cell>
          <cell r="G28">
            <v>3201</v>
          </cell>
        </row>
        <row r="29">
          <cell r="B29">
            <v>1805</v>
          </cell>
          <cell r="C29">
            <v>1754</v>
          </cell>
          <cell r="F29">
            <v>3334</v>
          </cell>
          <cell r="G29">
            <v>3017</v>
          </cell>
        </row>
        <row r="30">
          <cell r="B30">
            <v>2662</v>
          </cell>
          <cell r="C30">
            <v>3049</v>
          </cell>
          <cell r="F30">
            <v>3934</v>
          </cell>
          <cell r="G30">
            <v>3968</v>
          </cell>
        </row>
        <row r="31">
          <cell r="B31">
            <v>0</v>
          </cell>
          <cell r="C31">
            <v>0</v>
          </cell>
          <cell r="F31">
            <v>0</v>
          </cell>
          <cell r="G31">
            <v>0</v>
          </cell>
        </row>
        <row r="32">
          <cell r="B32">
            <v>1669</v>
          </cell>
          <cell r="C32">
            <v>0</v>
          </cell>
          <cell r="F32">
            <v>2995</v>
          </cell>
          <cell r="G32">
            <v>0</v>
          </cell>
        </row>
        <row r="34">
          <cell r="B34">
            <v>959</v>
          </cell>
          <cell r="C34">
            <v>834</v>
          </cell>
          <cell r="F34">
            <v>2106</v>
          </cell>
          <cell r="G34">
            <v>1521</v>
          </cell>
        </row>
        <row r="35">
          <cell r="B35">
            <v>415</v>
          </cell>
          <cell r="C35">
            <v>505</v>
          </cell>
          <cell r="F35">
            <v>741</v>
          </cell>
          <cell r="G35">
            <v>780</v>
          </cell>
        </row>
        <row r="37">
          <cell r="B37">
            <v>49927</v>
          </cell>
          <cell r="C37">
            <v>53351</v>
          </cell>
          <cell r="F37">
            <v>84324</v>
          </cell>
          <cell r="G37">
            <v>83742</v>
          </cell>
        </row>
        <row r="38">
          <cell r="B38">
            <v>7284</v>
          </cell>
          <cell r="C38">
            <v>19482</v>
          </cell>
          <cell r="F38">
            <v>10480</v>
          </cell>
          <cell r="G38">
            <v>28520</v>
          </cell>
        </row>
        <row r="39">
          <cell r="B39">
            <v>17133</v>
          </cell>
          <cell r="C39">
            <v>6787</v>
          </cell>
          <cell r="F39">
            <v>25128</v>
          </cell>
          <cell r="G39">
            <v>11519</v>
          </cell>
        </row>
        <row r="40">
          <cell r="B40">
            <v>5808</v>
          </cell>
          <cell r="C40">
            <v>0</v>
          </cell>
          <cell r="F40">
            <v>13220</v>
          </cell>
          <cell r="G40">
            <v>0</v>
          </cell>
        </row>
        <row r="41">
          <cell r="B41">
            <v>19442</v>
          </cell>
          <cell r="C41">
            <v>22052</v>
          </cell>
          <cell r="F41">
            <v>35201</v>
          </cell>
          <cell r="G41">
            <v>36172</v>
          </cell>
        </row>
        <row r="42">
          <cell r="B42">
            <v>11573</v>
          </cell>
          <cell r="C42">
            <v>14473</v>
          </cell>
          <cell r="F42">
            <v>20060</v>
          </cell>
          <cell r="G42">
            <v>18768</v>
          </cell>
        </row>
        <row r="43">
          <cell r="B43">
            <v>2787</v>
          </cell>
          <cell r="C43">
            <v>3127</v>
          </cell>
          <cell r="F43">
            <v>5580</v>
          </cell>
          <cell r="G43">
            <v>5760</v>
          </cell>
        </row>
        <row r="44">
          <cell r="B44">
            <v>0</v>
          </cell>
          <cell r="C44">
            <v>0</v>
          </cell>
          <cell r="F44">
            <v>0</v>
          </cell>
          <cell r="G44">
            <v>0</v>
          </cell>
        </row>
        <row r="45">
          <cell r="B45">
            <v>3772</v>
          </cell>
          <cell r="C45">
            <v>4745</v>
          </cell>
          <cell r="F45">
            <v>5580</v>
          </cell>
          <cell r="G45">
            <v>5760</v>
          </cell>
        </row>
        <row r="46">
          <cell r="B46">
            <v>2091</v>
          </cell>
          <cell r="C46">
            <v>2494</v>
          </cell>
          <cell r="F46">
            <v>5580</v>
          </cell>
          <cell r="G46">
            <v>5760</v>
          </cell>
        </row>
        <row r="47">
          <cell r="B47">
            <v>1144</v>
          </cell>
          <cell r="C47">
            <v>1517</v>
          </cell>
          <cell r="F47">
            <v>3154</v>
          </cell>
          <cell r="G47">
            <v>3320</v>
          </cell>
        </row>
        <row r="48">
          <cell r="B48">
            <v>3464</v>
          </cell>
          <cell r="C48">
            <v>2747</v>
          </cell>
          <cell r="F48">
            <v>5580</v>
          </cell>
          <cell r="G48">
            <v>5760</v>
          </cell>
        </row>
        <row r="49">
          <cell r="B49">
            <v>4029</v>
          </cell>
          <cell r="C49">
            <v>4785</v>
          </cell>
          <cell r="F49">
            <v>7693</v>
          </cell>
          <cell r="G49">
            <v>7693</v>
          </cell>
        </row>
        <row r="50">
          <cell r="B50">
            <v>1334</v>
          </cell>
          <cell r="C50">
            <v>1613</v>
          </cell>
          <cell r="F50">
            <v>2520</v>
          </cell>
          <cell r="G50">
            <v>2632</v>
          </cell>
        </row>
        <row r="51">
          <cell r="B51">
            <v>1747</v>
          </cell>
          <cell r="C51">
            <v>2067</v>
          </cell>
          <cell r="F51">
            <v>2394</v>
          </cell>
          <cell r="G51">
            <v>2646</v>
          </cell>
        </row>
        <row r="52">
          <cell r="B52">
            <v>1296</v>
          </cell>
          <cell r="C52">
            <v>1757</v>
          </cell>
          <cell r="F52">
            <v>2519</v>
          </cell>
          <cell r="G52">
            <v>3311</v>
          </cell>
        </row>
        <row r="53">
          <cell r="B53">
            <v>1819</v>
          </cell>
          <cell r="C53">
            <v>1653</v>
          </cell>
          <cell r="F53">
            <v>2520</v>
          </cell>
          <cell r="G53">
            <v>2516</v>
          </cell>
        </row>
        <row r="54">
          <cell r="B54">
            <v>1768</v>
          </cell>
          <cell r="C54">
            <v>1913</v>
          </cell>
          <cell r="F54">
            <v>2660</v>
          </cell>
          <cell r="G54">
            <v>2527</v>
          </cell>
        </row>
        <row r="55">
          <cell r="B55">
            <v>1543</v>
          </cell>
          <cell r="C55">
            <v>1818</v>
          </cell>
          <cell r="F55">
            <v>2520</v>
          </cell>
          <cell r="G55">
            <v>2520</v>
          </cell>
        </row>
        <row r="56">
          <cell r="B56">
            <v>2237</v>
          </cell>
          <cell r="C56">
            <v>2232</v>
          </cell>
          <cell r="F56">
            <v>2520</v>
          </cell>
          <cell r="G56">
            <v>2520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D1" sqref="D1"/>
    </sheetView>
  </sheetViews>
  <sheetFormatPr defaultRowHeight="12" x14ac:dyDescent="0.4"/>
  <cols>
    <col min="1" max="2" width="10.25" style="1" bestFit="1" customWidth="1"/>
    <col min="3" max="3" width="10.375" style="1" bestFit="1" customWidth="1"/>
    <col min="4" max="4" width="9.375" style="1" bestFit="1" customWidth="1"/>
    <col min="5" max="5" width="9.125" style="1" customWidth="1"/>
    <col min="6" max="16384" width="9" style="1"/>
  </cols>
  <sheetData>
    <row r="1" spans="1:9" ht="21" customHeight="1" x14ac:dyDescent="0.4">
      <c r="A1" s="1" t="s">
        <v>145</v>
      </c>
      <c r="B1" s="139" t="s">
        <v>69</v>
      </c>
    </row>
    <row r="2" spans="1:9" ht="21" customHeight="1" x14ac:dyDescent="0.4">
      <c r="A2" s="182" t="s">
        <v>0</v>
      </c>
      <c r="B2" s="181" t="s">
        <v>12</v>
      </c>
      <c r="C2" s="181"/>
      <c r="D2" s="181"/>
      <c r="E2" s="181" t="s">
        <v>73</v>
      </c>
      <c r="F2" s="181"/>
      <c r="G2" s="181"/>
      <c r="H2" s="195"/>
      <c r="I2" s="199"/>
    </row>
    <row r="3" spans="1:9" ht="21" customHeight="1" x14ac:dyDescent="0.4">
      <c r="A3" s="183"/>
      <c r="B3" s="2" t="s">
        <v>1</v>
      </c>
      <c r="C3" s="3" t="s">
        <v>71</v>
      </c>
      <c r="D3" s="4" t="s">
        <v>2</v>
      </c>
      <c r="E3" s="2" t="s">
        <v>4</v>
      </c>
      <c r="F3" s="3" t="s">
        <v>3</v>
      </c>
      <c r="G3" s="3" t="s">
        <v>5</v>
      </c>
      <c r="H3" s="196" t="s">
        <v>6</v>
      </c>
      <c r="I3" s="199"/>
    </row>
    <row r="4" spans="1:9" ht="21" customHeight="1" x14ac:dyDescent="0.4">
      <c r="A4" s="180" t="s">
        <v>38</v>
      </c>
      <c r="B4" s="109">
        <f>'1月(月間)'!$B$6</f>
        <v>447523</v>
      </c>
      <c r="C4" s="179">
        <f>'1月(月間)'!$F$6</f>
        <v>701533</v>
      </c>
      <c r="D4" s="110">
        <f t="shared" ref="D4:D6" si="0">B4/C4</f>
        <v>0.63792152329256069</v>
      </c>
      <c r="E4" s="5" t="s">
        <v>41</v>
      </c>
      <c r="F4" s="6" t="s">
        <v>44</v>
      </c>
      <c r="G4" s="146" t="s">
        <v>45</v>
      </c>
      <c r="H4" s="197" t="s">
        <v>46</v>
      </c>
      <c r="I4" s="199"/>
    </row>
    <row r="5" spans="1:9" ht="21" customHeight="1" x14ac:dyDescent="0.4">
      <c r="A5" s="9" t="s">
        <v>39</v>
      </c>
      <c r="B5" s="143">
        <f>'２月(月間)'!$B$6</f>
        <v>466758</v>
      </c>
      <c r="C5" s="141">
        <f>'２月(月間)'!$F$6</f>
        <v>637136</v>
      </c>
      <c r="D5" s="142">
        <f t="shared" si="0"/>
        <v>0.73258770497978454</v>
      </c>
      <c r="E5" s="145" t="s">
        <v>42</v>
      </c>
      <c r="F5" s="148" t="s">
        <v>47</v>
      </c>
      <c r="G5" s="147" t="s">
        <v>48</v>
      </c>
      <c r="H5" s="116" t="s">
        <v>49</v>
      </c>
      <c r="I5" s="199"/>
    </row>
    <row r="6" spans="1:9" ht="21" customHeight="1" x14ac:dyDescent="0.4">
      <c r="A6" s="9" t="s">
        <v>40</v>
      </c>
      <c r="B6" s="143">
        <f>'３月(月間)'!$B$6</f>
        <v>580056</v>
      </c>
      <c r="C6" s="141">
        <f>'３月(月間)'!$F$6</f>
        <v>727194</v>
      </c>
      <c r="D6" s="142">
        <f t="shared" si="0"/>
        <v>0.79766334705731901</v>
      </c>
      <c r="E6" s="149" t="s">
        <v>43</v>
      </c>
      <c r="F6" s="8" t="s">
        <v>50</v>
      </c>
      <c r="G6" s="149" t="s">
        <v>51</v>
      </c>
      <c r="H6" s="150" t="s">
        <v>52</v>
      </c>
      <c r="I6" s="199"/>
    </row>
    <row r="7" spans="1:9" ht="21" customHeight="1" x14ac:dyDescent="0.4">
      <c r="A7" s="9" t="s">
        <v>11</v>
      </c>
      <c r="B7" s="143">
        <f>'４月(月間)'!$B$6</f>
        <v>490076</v>
      </c>
      <c r="C7" s="141">
        <f>'４月(月間)'!$F$6</f>
        <v>705456</v>
      </c>
      <c r="D7" s="142">
        <f>B7/C7</f>
        <v>0.69469392846612688</v>
      </c>
      <c r="E7" s="7" t="s">
        <v>7</v>
      </c>
      <c r="F7" s="144" t="s">
        <v>8</v>
      </c>
      <c r="G7" s="8" t="s">
        <v>9</v>
      </c>
      <c r="H7" s="150" t="s">
        <v>10</v>
      </c>
      <c r="I7" s="199"/>
    </row>
    <row r="8" spans="1:9" ht="21" customHeight="1" x14ac:dyDescent="0.4">
      <c r="A8" s="9" t="s">
        <v>13</v>
      </c>
      <c r="B8" s="143">
        <f>'５月(月間)'!$B$6</f>
        <v>447629</v>
      </c>
      <c r="C8" s="141">
        <f>'５月(月間)'!$F$6</f>
        <v>731425</v>
      </c>
      <c r="D8" s="142">
        <f t="shared" ref="D8:D10" si="1">B8/C8</f>
        <v>0.61199576169805514</v>
      </c>
      <c r="E8" s="7" t="s">
        <v>14</v>
      </c>
      <c r="F8" s="8" t="s">
        <v>15</v>
      </c>
      <c r="G8" s="8" t="s">
        <v>16</v>
      </c>
      <c r="H8" s="198" t="s">
        <v>17</v>
      </c>
      <c r="I8" s="199"/>
    </row>
    <row r="9" spans="1:9" ht="21" customHeight="1" x14ac:dyDescent="0.4">
      <c r="A9" s="9" t="s">
        <v>18</v>
      </c>
      <c r="B9" s="143">
        <f>'６月(月間)'!$B$6</f>
        <v>434906</v>
      </c>
      <c r="C9" s="141">
        <f>'６月(月間)'!$F$6</f>
        <v>695761</v>
      </c>
      <c r="D9" s="142">
        <f t="shared" si="1"/>
        <v>0.6250795891117783</v>
      </c>
      <c r="E9" s="7" t="s">
        <v>19</v>
      </c>
      <c r="F9" s="8" t="s">
        <v>20</v>
      </c>
      <c r="G9" s="8" t="s">
        <v>21</v>
      </c>
      <c r="H9" s="198" t="s">
        <v>22</v>
      </c>
      <c r="I9" s="199"/>
    </row>
    <row r="10" spans="1:9" ht="21" customHeight="1" x14ac:dyDescent="0.4">
      <c r="A10" s="9" t="s">
        <v>23</v>
      </c>
      <c r="B10" s="143">
        <f>'７月(月間)'!$B$6</f>
        <v>494527</v>
      </c>
      <c r="C10" s="141">
        <f>'７月(月間)'!$F$6</f>
        <v>726832</v>
      </c>
      <c r="D10" s="142">
        <f t="shared" si="1"/>
        <v>0.68038693948532813</v>
      </c>
      <c r="E10" s="7" t="s">
        <v>24</v>
      </c>
      <c r="F10" s="8" t="s">
        <v>25</v>
      </c>
      <c r="G10" s="8" t="s">
        <v>26</v>
      </c>
      <c r="H10" s="198" t="s">
        <v>27</v>
      </c>
      <c r="I10" s="199"/>
    </row>
    <row r="11" spans="1:9" ht="21" customHeight="1" x14ac:dyDescent="0.4">
      <c r="A11" s="9" t="s">
        <v>28</v>
      </c>
      <c r="B11" s="143">
        <f>'８月(月間)'!$B$6</f>
        <v>613465</v>
      </c>
      <c r="C11" s="141">
        <f>'８月(月間)'!$F$6</f>
        <v>759198</v>
      </c>
      <c r="D11" s="142">
        <f t="shared" ref="D11:D15" si="2">B11/C11</f>
        <v>0.80804348799654369</v>
      </c>
      <c r="E11" s="7" t="s">
        <v>29</v>
      </c>
      <c r="F11" s="8" t="s">
        <v>30</v>
      </c>
      <c r="G11" s="8" t="s">
        <v>31</v>
      </c>
      <c r="H11" s="198" t="s">
        <v>32</v>
      </c>
      <c r="I11" s="199"/>
    </row>
    <row r="12" spans="1:9" ht="21" customHeight="1" x14ac:dyDescent="0.4">
      <c r="A12" s="9" t="s">
        <v>33</v>
      </c>
      <c r="B12" s="143">
        <f>'９月(月間)'!$B$6</f>
        <v>530417</v>
      </c>
      <c r="C12" s="141">
        <f>'９月(月間)'!$F$6</f>
        <v>711339</v>
      </c>
      <c r="D12" s="142">
        <f t="shared" si="2"/>
        <v>0.74565994553932791</v>
      </c>
      <c r="E12" s="116" t="s">
        <v>34</v>
      </c>
      <c r="F12" s="8" t="s">
        <v>35</v>
      </c>
      <c r="G12" s="8" t="s">
        <v>36</v>
      </c>
      <c r="H12" s="198" t="s">
        <v>37</v>
      </c>
      <c r="I12" s="199"/>
    </row>
    <row r="13" spans="1:9" ht="21" customHeight="1" x14ac:dyDescent="0.4">
      <c r="A13" s="9" t="s">
        <v>66</v>
      </c>
      <c r="B13" s="143">
        <f>'10月(月間)'!$B$6</f>
        <v>560212</v>
      </c>
      <c r="C13" s="141">
        <f>'10月(月間)'!$F$6</f>
        <v>750349</v>
      </c>
      <c r="D13" s="142">
        <f t="shared" si="2"/>
        <v>0.74660191457575076</v>
      </c>
      <c r="E13" s="7" t="s">
        <v>53</v>
      </c>
      <c r="F13" s="8" t="s">
        <v>56</v>
      </c>
      <c r="G13" s="8" t="s">
        <v>57</v>
      </c>
      <c r="H13" s="198" t="s">
        <v>58</v>
      </c>
      <c r="I13" s="199"/>
    </row>
    <row r="14" spans="1:9" ht="21" customHeight="1" x14ac:dyDescent="0.4">
      <c r="A14" s="9" t="s">
        <v>67</v>
      </c>
      <c r="B14" s="143">
        <f>'11月(月間)'!$B$6</f>
        <v>506510</v>
      </c>
      <c r="C14" s="141">
        <f>'11月(月間)'!$F$6</f>
        <v>743288</v>
      </c>
      <c r="D14" s="111">
        <f t="shared" si="2"/>
        <v>0.68144514643045495</v>
      </c>
      <c r="E14" s="7" t="s">
        <v>54</v>
      </c>
      <c r="F14" s="8" t="s">
        <v>59</v>
      </c>
      <c r="G14" s="8" t="s">
        <v>60</v>
      </c>
      <c r="H14" s="198" t="s">
        <v>61</v>
      </c>
      <c r="I14" s="199"/>
    </row>
    <row r="15" spans="1:9" ht="21" customHeight="1" thickBot="1" x14ac:dyDescent="0.45">
      <c r="A15" s="10" t="s">
        <v>68</v>
      </c>
      <c r="B15" s="177">
        <f>'12月(月間)'!$B$6</f>
        <v>493063</v>
      </c>
      <c r="C15" s="178">
        <f>'12月(月間)'!$F$6</f>
        <v>776859</v>
      </c>
      <c r="D15" s="112">
        <f t="shared" si="2"/>
        <v>0.63468789059533326</v>
      </c>
      <c r="E15" s="7" t="s">
        <v>55</v>
      </c>
      <c r="F15" s="8" t="s">
        <v>62</v>
      </c>
      <c r="G15" s="8" t="s">
        <v>63</v>
      </c>
      <c r="H15" s="198" t="s">
        <v>64</v>
      </c>
      <c r="I15" s="199"/>
    </row>
    <row r="16" spans="1:9" ht="23.25" customHeight="1" thickTop="1" x14ac:dyDescent="0.4">
      <c r="A16" s="62" t="s">
        <v>65</v>
      </c>
      <c r="B16" s="113">
        <f>SUM(B4:B15)</f>
        <v>6065142</v>
      </c>
      <c r="C16" s="114">
        <f>SUM(C4:C15)</f>
        <v>8666370</v>
      </c>
      <c r="D16" s="115">
        <f t="shared" ref="D16" si="3">B16/C16</f>
        <v>0.69984803325959999</v>
      </c>
      <c r="E16" s="136" t="s">
        <v>72</v>
      </c>
      <c r="F16" s="11"/>
      <c r="G16" s="11"/>
      <c r="H16" s="11"/>
    </row>
    <row r="17" spans="5:5" ht="17.25" customHeight="1" x14ac:dyDescent="0.4">
      <c r="E17" s="137" t="s">
        <v>252</v>
      </c>
    </row>
  </sheetData>
  <mergeCells count="3">
    <mergeCell ref="E2:H2"/>
    <mergeCell ref="B2:D2"/>
    <mergeCell ref="A2:A3"/>
  </mergeCells>
  <phoneticPr fontId="3"/>
  <hyperlinks>
    <hyperlink ref="E11" location="'８月(月間)'!A1" display="８月月間"/>
    <hyperlink ref="F11" location="'８月(上旬)'!A1" display="８月上旬"/>
    <hyperlink ref="G11" location="'８月(中旬)'!A1" display="８月中旬"/>
    <hyperlink ref="H11" location="'８月(下旬)'!A1" display="８月下旬"/>
    <hyperlink ref="F12" location="'９月(上旬)'!A1" display="９月上旬"/>
    <hyperlink ref="G12" location="'９月(中旬)'!A1" display="９月中旬"/>
    <hyperlink ref="H12" location="'９月(下旬)'!A1" display="９月下旬"/>
    <hyperlink ref="E13" location="'10月(月間)'!A1" display="10月月間"/>
    <hyperlink ref="F13" location="'10月(上旬)'!A1" display="10月上旬"/>
    <hyperlink ref="G13" location="'10月(中旬)'!A1" display="10月中旬"/>
    <hyperlink ref="H13" location="'10月(下旬)'!A1" display="10月下旬"/>
    <hyperlink ref="H14" location="'11月（下旬）'!A1" display="11月下旬"/>
    <hyperlink ref="E14" location="'11月（月間）'!A1" display="11月月間"/>
    <hyperlink ref="F14" location="'11月（上旬）'!A1" display="11月上旬"/>
    <hyperlink ref="G14" location="'11月（中旬）'!A1" display="11月中旬"/>
    <hyperlink ref="E15" location="'12月（月間）'!A1" display="12月月間"/>
    <hyperlink ref="F15" location="'12月（上旬）'!A1" display="12月上旬"/>
    <hyperlink ref="G15" location="'12月（中旬）'!A1" display="12月中旬"/>
    <hyperlink ref="H15" location="'12月（下旬）'!A1" display="12月下旬"/>
    <hyperlink ref="E4:H6" location="'１月(月間)'!A1" display="１月月間"/>
    <hyperlink ref="F4" location="'１月(上旬)'!A1" display="１月上旬"/>
    <hyperlink ref="G4" location="'１月(中旬)'!A1" display="１月中旬"/>
    <hyperlink ref="H4" location="'１月(下旬)'!A1" display="１月下旬"/>
    <hyperlink ref="E5" location="'２月(月間)'!A1" display="２月月間"/>
    <hyperlink ref="F5" location="'２月(上旬)'!A1" display="２月上旬"/>
    <hyperlink ref="G5" location="'２月(中旬)'!A1" display="２月中旬"/>
    <hyperlink ref="H5" location="'２月(下旬)'!A1" display="２月下旬"/>
    <hyperlink ref="E6" location="'３月(月間)'!A1" display="３月月間"/>
    <hyperlink ref="F6" location="'３月(上旬)'!A1" display="３月上旬"/>
    <hyperlink ref="G6" location="'３月(中旬)'!A1" display="３月中旬"/>
    <hyperlink ref="H6" location="'３月(下旬)'!A1" display="３月下旬"/>
    <hyperlink ref="E7" location="'4月（月間）'!A1" display="４月月間"/>
    <hyperlink ref="F7" location="'4月（上旬）'!A1" display="４月上旬"/>
    <hyperlink ref="G7" location="'4月（中旬）'!A1" display="４月中旬"/>
    <hyperlink ref="H7" location="'4月（下旬）'!A1" display="４月下旬"/>
    <hyperlink ref="E8" location="'５月（月間）'!A1" display="５月月間"/>
    <hyperlink ref="F8" location="'５月(上旬)'!A1" display="５月上旬"/>
    <hyperlink ref="G8" location="'５月(中旬)'!A1" display="５月中旬"/>
    <hyperlink ref="H8" location="'５月(下旬)'!A1" display="５月下旬"/>
    <hyperlink ref="E9" location="'６月(月間)'!A1" display="６月月間"/>
    <hyperlink ref="F9" location="'６月(上旬)'!A1" display="６月上旬"/>
    <hyperlink ref="G9" location="'６月(中旬)'!A1" display="６月中旬"/>
    <hyperlink ref="H9" location="'６月(下旬)'!A1" display="６月下旬"/>
    <hyperlink ref="E10" location="'７月(月間)'!A1" display="７月月間"/>
    <hyperlink ref="F10" location="'７月(上旬)'!A1" display="７月上旬"/>
    <hyperlink ref="G10" location="'７月(中旬)'!A1" display="７月中旬"/>
    <hyperlink ref="H10" location="'７月(下旬)'!A1" display="７月下旬"/>
    <hyperlink ref="E12" location="'９月(月間)'!A1" display="９月月間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３月(月間)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141</v>
      </c>
      <c r="C4" s="191" t="s">
        <v>189</v>
      </c>
      <c r="D4" s="190" t="s">
        <v>87</v>
      </c>
      <c r="E4" s="190"/>
      <c r="F4" s="187" t="str">
        <f>+B4</f>
        <v>(06'3/1～31)</v>
      </c>
      <c r="G4" s="187" t="str">
        <f>+C4</f>
        <v>(05'3/1～31)</v>
      </c>
      <c r="H4" s="190" t="s">
        <v>87</v>
      </c>
      <c r="I4" s="190"/>
      <c r="J4" s="187" t="str">
        <f>+B4</f>
        <v>(06'3/1～31)</v>
      </c>
      <c r="K4" s="187" t="str">
        <f>+C4</f>
        <v>(05'3/1～31)</v>
      </c>
      <c r="L4" s="188" t="s">
        <v>85</v>
      </c>
    </row>
    <row r="5" spans="1:12" s="34" customFormat="1" x14ac:dyDescent="0.4">
      <c r="A5" s="190"/>
      <c r="B5" s="191"/>
      <c r="C5" s="191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580056</v>
      </c>
      <c r="C6" s="67">
        <f>+C7+C37</f>
        <v>544857</v>
      </c>
      <c r="D6" s="39">
        <f t="shared" ref="D6:D37" si="0">+B6/C6</f>
        <v>1.0646022717887447</v>
      </c>
      <c r="E6" s="40">
        <f t="shared" ref="E6:E37" si="1">+B6-C6</f>
        <v>35199</v>
      </c>
      <c r="F6" s="67">
        <f>+F7+F37</f>
        <v>727194</v>
      </c>
      <c r="G6" s="67">
        <f>+G7+G37</f>
        <v>700081</v>
      </c>
      <c r="H6" s="39">
        <f t="shared" ref="H6:H37" si="2">+F6/G6</f>
        <v>1.0387283757165242</v>
      </c>
      <c r="I6" s="40">
        <f t="shared" ref="I6:I37" si="3">+F6-G6</f>
        <v>27113</v>
      </c>
      <c r="J6" s="39">
        <f t="shared" ref="J6:J37" si="4">+B6/F6</f>
        <v>0.79766334705731901</v>
      </c>
      <c r="K6" s="39">
        <f t="shared" ref="K6:K37" si="5">+C6/G6</f>
        <v>0.77827708508015503</v>
      </c>
      <c r="L6" s="52">
        <f t="shared" ref="L6:L37" si="6">+J6-K6</f>
        <v>1.9386261977163977E-2</v>
      </c>
    </row>
    <row r="7" spans="1:12" s="30" customFormat="1" x14ac:dyDescent="0.4">
      <c r="A7" s="122" t="s">
        <v>84</v>
      </c>
      <c r="B7" s="67">
        <f>+B8+B18+B34</f>
        <v>277588</v>
      </c>
      <c r="C7" s="67">
        <f>+C8+C18+C34</f>
        <v>262877</v>
      </c>
      <c r="D7" s="39">
        <f t="shared" si="0"/>
        <v>1.0559615333406878</v>
      </c>
      <c r="E7" s="40">
        <f t="shared" si="1"/>
        <v>14711</v>
      </c>
      <c r="F7" s="67">
        <f>+F8+F18+F34</f>
        <v>347961</v>
      </c>
      <c r="G7" s="67">
        <f>+G8+G18+G34</f>
        <v>332533</v>
      </c>
      <c r="H7" s="39">
        <f t="shared" si="2"/>
        <v>1.0463953953442215</v>
      </c>
      <c r="I7" s="40">
        <f t="shared" si="3"/>
        <v>15428</v>
      </c>
      <c r="J7" s="39">
        <f t="shared" si="4"/>
        <v>0.79775607036420748</v>
      </c>
      <c r="K7" s="39">
        <f t="shared" si="5"/>
        <v>0.79052906027371717</v>
      </c>
      <c r="L7" s="52">
        <f t="shared" si="6"/>
        <v>7.2270100904903156E-3</v>
      </c>
    </row>
    <row r="8" spans="1:12" x14ac:dyDescent="0.4">
      <c r="A8" s="138" t="s">
        <v>91</v>
      </c>
      <c r="B8" s="73">
        <f>SUM(B9:B17)</f>
        <v>228508</v>
      </c>
      <c r="C8" s="73">
        <f>SUM(C9:C17)</f>
        <v>216043</v>
      </c>
      <c r="D8" s="50">
        <f t="shared" si="0"/>
        <v>1.0576968473868629</v>
      </c>
      <c r="E8" s="38">
        <f t="shared" si="1"/>
        <v>12465</v>
      </c>
      <c r="F8" s="73">
        <f>SUM(F9:F17)</f>
        <v>285879</v>
      </c>
      <c r="G8" s="73">
        <f>SUM(G9:G17)</f>
        <v>273379</v>
      </c>
      <c r="H8" s="50">
        <f t="shared" si="2"/>
        <v>1.045724068052045</v>
      </c>
      <c r="I8" s="38">
        <f t="shared" si="3"/>
        <v>12500</v>
      </c>
      <c r="J8" s="50">
        <f t="shared" si="4"/>
        <v>0.7993171936378678</v>
      </c>
      <c r="K8" s="50">
        <f t="shared" si="5"/>
        <v>0.79026918673343605</v>
      </c>
      <c r="L8" s="49">
        <f t="shared" si="6"/>
        <v>9.048006904431749E-3</v>
      </c>
    </row>
    <row r="9" spans="1:12" x14ac:dyDescent="0.4">
      <c r="A9" s="126" t="s">
        <v>82</v>
      </c>
      <c r="B9" s="100">
        <v>123306</v>
      </c>
      <c r="C9" s="100">
        <v>116135</v>
      </c>
      <c r="D9" s="44">
        <f t="shared" si="0"/>
        <v>1.061747104662677</v>
      </c>
      <c r="E9" s="45">
        <f t="shared" si="1"/>
        <v>7171</v>
      </c>
      <c r="F9" s="100">
        <v>147773</v>
      </c>
      <c r="G9" s="100">
        <v>145186</v>
      </c>
      <c r="H9" s="44">
        <f t="shared" si="2"/>
        <v>1.0178185224470679</v>
      </c>
      <c r="I9" s="45">
        <f t="shared" si="3"/>
        <v>2587</v>
      </c>
      <c r="J9" s="44">
        <f t="shared" si="4"/>
        <v>0.83442848152233495</v>
      </c>
      <c r="K9" s="44">
        <f t="shared" si="5"/>
        <v>0.79990494951303848</v>
      </c>
      <c r="L9" s="43">
        <f t="shared" si="6"/>
        <v>3.4523532009296476E-2</v>
      </c>
    </row>
    <row r="10" spans="1:12" x14ac:dyDescent="0.4">
      <c r="A10" s="124" t="s">
        <v>83</v>
      </c>
      <c r="B10" s="94">
        <v>15325</v>
      </c>
      <c r="C10" s="94">
        <v>32576</v>
      </c>
      <c r="D10" s="46">
        <f t="shared" si="0"/>
        <v>0.47043835952848723</v>
      </c>
      <c r="E10" s="37">
        <f t="shared" si="1"/>
        <v>-17251</v>
      </c>
      <c r="F10" s="94">
        <v>17379</v>
      </c>
      <c r="G10" s="94">
        <v>42332</v>
      </c>
      <c r="H10" s="46">
        <f t="shared" si="2"/>
        <v>0.4105404894642351</v>
      </c>
      <c r="I10" s="37">
        <f t="shared" si="3"/>
        <v>-24953</v>
      </c>
      <c r="J10" s="46">
        <f t="shared" si="4"/>
        <v>0.88181138155244831</v>
      </c>
      <c r="K10" s="46">
        <f t="shared" si="5"/>
        <v>0.76953604837947653</v>
      </c>
      <c r="L10" s="51">
        <f t="shared" si="6"/>
        <v>0.11227533317297178</v>
      </c>
    </row>
    <row r="11" spans="1:12" x14ac:dyDescent="0.4">
      <c r="A11" s="124" t="s">
        <v>97</v>
      </c>
      <c r="B11" s="94">
        <v>13389</v>
      </c>
      <c r="C11" s="94">
        <v>7190</v>
      </c>
      <c r="D11" s="46">
        <f t="shared" si="0"/>
        <v>1.8621696801112657</v>
      </c>
      <c r="E11" s="37">
        <f t="shared" si="1"/>
        <v>6199</v>
      </c>
      <c r="F11" s="94">
        <v>16968</v>
      </c>
      <c r="G11" s="94">
        <v>8763</v>
      </c>
      <c r="H11" s="46">
        <f t="shared" si="2"/>
        <v>1.93632317699418</v>
      </c>
      <c r="I11" s="37">
        <f t="shared" si="3"/>
        <v>8205</v>
      </c>
      <c r="J11" s="46">
        <f t="shared" si="4"/>
        <v>0.78907355021216408</v>
      </c>
      <c r="K11" s="46">
        <f t="shared" si="5"/>
        <v>0.82049526417893415</v>
      </c>
      <c r="L11" s="51">
        <f t="shared" si="6"/>
        <v>-3.1421713966770071E-2</v>
      </c>
    </row>
    <row r="12" spans="1:12" x14ac:dyDescent="0.4">
      <c r="A12" s="124" t="s">
        <v>80</v>
      </c>
      <c r="B12" s="94">
        <v>22807</v>
      </c>
      <c r="C12" s="94">
        <v>23130</v>
      </c>
      <c r="D12" s="46">
        <f t="shared" si="0"/>
        <v>0.98603545179420671</v>
      </c>
      <c r="E12" s="37">
        <f t="shared" si="1"/>
        <v>-323</v>
      </c>
      <c r="F12" s="94">
        <v>28918</v>
      </c>
      <c r="G12" s="94">
        <v>29760</v>
      </c>
      <c r="H12" s="46">
        <f t="shared" si="2"/>
        <v>0.9717069892473118</v>
      </c>
      <c r="I12" s="37">
        <f t="shared" si="3"/>
        <v>-842</v>
      </c>
      <c r="J12" s="46">
        <f t="shared" si="4"/>
        <v>0.78867833183484337</v>
      </c>
      <c r="K12" s="46">
        <f t="shared" si="5"/>
        <v>0.77721774193548387</v>
      </c>
      <c r="L12" s="51">
        <f t="shared" si="6"/>
        <v>1.1460589899359497E-2</v>
      </c>
    </row>
    <row r="13" spans="1:12" x14ac:dyDescent="0.4">
      <c r="A13" s="124" t="s">
        <v>81</v>
      </c>
      <c r="B13" s="94">
        <v>23392</v>
      </c>
      <c r="C13" s="94">
        <v>23666</v>
      </c>
      <c r="D13" s="46">
        <f t="shared" si="0"/>
        <v>0.98842220907631206</v>
      </c>
      <c r="E13" s="37">
        <f t="shared" si="1"/>
        <v>-274</v>
      </c>
      <c r="F13" s="94">
        <v>28880</v>
      </c>
      <c r="G13" s="94">
        <v>30030</v>
      </c>
      <c r="H13" s="46">
        <f t="shared" si="2"/>
        <v>0.96170496170496167</v>
      </c>
      <c r="I13" s="37">
        <f t="shared" si="3"/>
        <v>-1150</v>
      </c>
      <c r="J13" s="46">
        <f t="shared" si="4"/>
        <v>0.80997229916897506</v>
      </c>
      <c r="K13" s="46">
        <f t="shared" si="5"/>
        <v>0.7880785880785881</v>
      </c>
      <c r="L13" s="51">
        <f t="shared" si="6"/>
        <v>2.1893711090386958E-2</v>
      </c>
    </row>
    <row r="14" spans="1:12" x14ac:dyDescent="0.4">
      <c r="A14" s="124" t="s">
        <v>170</v>
      </c>
      <c r="B14" s="94">
        <v>11706</v>
      </c>
      <c r="C14" s="94">
        <v>13346</v>
      </c>
      <c r="D14" s="46">
        <f t="shared" si="0"/>
        <v>0.87711673909785703</v>
      </c>
      <c r="E14" s="37">
        <f t="shared" si="1"/>
        <v>-1640</v>
      </c>
      <c r="F14" s="94">
        <v>15052</v>
      </c>
      <c r="G14" s="94">
        <v>17308</v>
      </c>
      <c r="H14" s="46">
        <f t="shared" si="2"/>
        <v>0.86965565056621219</v>
      </c>
      <c r="I14" s="37">
        <f t="shared" si="3"/>
        <v>-2256</v>
      </c>
      <c r="J14" s="46">
        <f t="shared" si="4"/>
        <v>0.7777039596066968</v>
      </c>
      <c r="K14" s="46">
        <f t="shared" si="5"/>
        <v>0.77108851398197364</v>
      </c>
      <c r="L14" s="51">
        <f t="shared" si="6"/>
        <v>6.6154456247231597E-3</v>
      </c>
    </row>
    <row r="15" spans="1:12" x14ac:dyDescent="0.4">
      <c r="A15" s="127" t="s">
        <v>180</v>
      </c>
      <c r="B15" s="94">
        <v>0</v>
      </c>
      <c r="C15" s="94">
        <v>0</v>
      </c>
      <c r="D15" s="17" t="e">
        <f t="shared" si="0"/>
        <v>#DIV/0!</v>
      </c>
      <c r="E15" s="18">
        <f t="shared" si="1"/>
        <v>0</v>
      </c>
      <c r="F15" s="94">
        <v>0</v>
      </c>
      <c r="G15" s="94">
        <v>0</v>
      </c>
      <c r="H15" s="46" t="e">
        <f t="shared" si="2"/>
        <v>#DIV/0!</v>
      </c>
      <c r="I15" s="37">
        <f t="shared" si="3"/>
        <v>0</v>
      </c>
      <c r="J15" s="46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19" t="s">
        <v>179</v>
      </c>
      <c r="B16" s="93">
        <v>15523</v>
      </c>
      <c r="C16" s="93">
        <v>0</v>
      </c>
      <c r="D16" s="17" t="e">
        <f t="shared" si="0"/>
        <v>#DIV/0!</v>
      </c>
      <c r="E16" s="18">
        <f t="shared" si="1"/>
        <v>15523</v>
      </c>
      <c r="F16" s="93">
        <v>23520</v>
      </c>
      <c r="G16" s="93">
        <v>0</v>
      </c>
      <c r="H16" s="160" t="e">
        <f t="shared" si="2"/>
        <v>#DIV/0!</v>
      </c>
      <c r="I16" s="24">
        <f t="shared" si="3"/>
        <v>23520</v>
      </c>
      <c r="J16" s="17">
        <f t="shared" si="4"/>
        <v>0.65999149659863943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61" t="s">
        <v>178</v>
      </c>
      <c r="B17" s="101">
        <v>3060</v>
      </c>
      <c r="C17" s="101">
        <v>0</v>
      </c>
      <c r="D17" s="31" t="e">
        <f t="shared" si="0"/>
        <v>#DIV/0!</v>
      </c>
      <c r="E17" s="33">
        <f t="shared" si="1"/>
        <v>3060</v>
      </c>
      <c r="F17" s="101">
        <v>7389</v>
      </c>
      <c r="G17" s="101">
        <v>0</v>
      </c>
      <c r="H17" s="31" t="e">
        <f t="shared" si="2"/>
        <v>#DIV/0!</v>
      </c>
      <c r="I17" s="33">
        <f t="shared" si="3"/>
        <v>7389</v>
      </c>
      <c r="J17" s="31">
        <f t="shared" si="4"/>
        <v>0.41412911084043846</v>
      </c>
      <c r="K17" s="31" t="e">
        <f t="shared" si="5"/>
        <v>#DIV/0!</v>
      </c>
      <c r="L17" s="74" t="e">
        <f t="shared" si="6"/>
        <v>#DIV/0!</v>
      </c>
    </row>
    <row r="18" spans="1:12" x14ac:dyDescent="0.4">
      <c r="A18" s="138" t="s">
        <v>90</v>
      </c>
      <c r="B18" s="73">
        <f>SUM(B19:B33)</f>
        <v>47105</v>
      </c>
      <c r="C18" s="73">
        <f>SUM(C19:C33)</f>
        <v>44820</v>
      </c>
      <c r="D18" s="50">
        <f t="shared" si="0"/>
        <v>1.0509817045961625</v>
      </c>
      <c r="E18" s="38">
        <f t="shared" si="1"/>
        <v>2285</v>
      </c>
      <c r="F18" s="73">
        <f>SUM(F19:F33)</f>
        <v>58650</v>
      </c>
      <c r="G18" s="73">
        <f>SUM(G19:G33)</f>
        <v>55800</v>
      </c>
      <c r="H18" s="50">
        <f t="shared" si="2"/>
        <v>1.0510752688172043</v>
      </c>
      <c r="I18" s="38">
        <f t="shared" si="3"/>
        <v>2850</v>
      </c>
      <c r="J18" s="50">
        <f t="shared" si="4"/>
        <v>0.80315430520034103</v>
      </c>
      <c r="K18" s="50">
        <f t="shared" si="5"/>
        <v>0.8032258064516129</v>
      </c>
      <c r="L18" s="49">
        <f t="shared" si="6"/>
        <v>-7.1501251271866018E-5</v>
      </c>
    </row>
    <row r="19" spans="1:12" x14ac:dyDescent="0.4">
      <c r="A19" s="126" t="s">
        <v>168</v>
      </c>
      <c r="B19" s="100">
        <v>3789</v>
      </c>
      <c r="C19" s="100">
        <v>3946</v>
      </c>
      <c r="D19" s="44">
        <f t="shared" si="0"/>
        <v>0.96021287379624931</v>
      </c>
      <c r="E19" s="45">
        <f t="shared" si="1"/>
        <v>-157</v>
      </c>
      <c r="F19" s="100">
        <v>4650</v>
      </c>
      <c r="G19" s="100">
        <v>4650</v>
      </c>
      <c r="H19" s="44">
        <f t="shared" si="2"/>
        <v>1</v>
      </c>
      <c r="I19" s="45">
        <f t="shared" si="3"/>
        <v>0</v>
      </c>
      <c r="J19" s="44">
        <f t="shared" si="4"/>
        <v>0.81483870967741934</v>
      </c>
      <c r="K19" s="44">
        <f t="shared" si="5"/>
        <v>0.84860215053763444</v>
      </c>
      <c r="L19" s="43">
        <f t="shared" si="6"/>
        <v>-3.3763440860215099E-2</v>
      </c>
    </row>
    <row r="20" spans="1:12" x14ac:dyDescent="0.4">
      <c r="A20" s="124" t="s">
        <v>167</v>
      </c>
      <c r="B20" s="94">
        <v>4342</v>
      </c>
      <c r="C20" s="94">
        <v>4239</v>
      </c>
      <c r="D20" s="46">
        <f t="shared" si="0"/>
        <v>1.0242981835338523</v>
      </c>
      <c r="E20" s="37">
        <f t="shared" si="1"/>
        <v>103</v>
      </c>
      <c r="F20" s="94">
        <v>4800</v>
      </c>
      <c r="G20" s="94">
        <v>4800</v>
      </c>
      <c r="H20" s="46">
        <f t="shared" si="2"/>
        <v>1</v>
      </c>
      <c r="I20" s="37">
        <f t="shared" si="3"/>
        <v>0</v>
      </c>
      <c r="J20" s="46">
        <f t="shared" si="4"/>
        <v>0.90458333333333329</v>
      </c>
      <c r="K20" s="46">
        <f t="shared" si="5"/>
        <v>0.88312500000000005</v>
      </c>
      <c r="L20" s="51">
        <f t="shared" si="6"/>
        <v>2.1458333333333246E-2</v>
      </c>
    </row>
    <row r="21" spans="1:12" x14ac:dyDescent="0.4">
      <c r="A21" s="124" t="s">
        <v>166</v>
      </c>
      <c r="B21" s="94">
        <v>3227</v>
      </c>
      <c r="C21" s="94">
        <v>3462</v>
      </c>
      <c r="D21" s="46">
        <f t="shared" si="0"/>
        <v>0.93212016175621026</v>
      </c>
      <c r="E21" s="37">
        <f t="shared" si="1"/>
        <v>-235</v>
      </c>
      <c r="F21" s="94">
        <v>4650</v>
      </c>
      <c r="G21" s="94">
        <v>4650</v>
      </c>
      <c r="H21" s="46">
        <f t="shared" si="2"/>
        <v>1</v>
      </c>
      <c r="I21" s="37">
        <f t="shared" si="3"/>
        <v>0</v>
      </c>
      <c r="J21" s="46">
        <f t="shared" si="4"/>
        <v>0.69397849462365591</v>
      </c>
      <c r="K21" s="46">
        <f t="shared" si="5"/>
        <v>0.74451612903225806</v>
      </c>
      <c r="L21" s="51">
        <f t="shared" si="6"/>
        <v>-5.053763440860215E-2</v>
      </c>
    </row>
    <row r="22" spans="1:12" x14ac:dyDescent="0.4">
      <c r="A22" s="124" t="s">
        <v>165</v>
      </c>
      <c r="B22" s="94">
        <v>8045</v>
      </c>
      <c r="C22" s="94">
        <v>7762</v>
      </c>
      <c r="D22" s="46">
        <f t="shared" si="0"/>
        <v>1.0364596753414068</v>
      </c>
      <c r="E22" s="37">
        <f t="shared" si="1"/>
        <v>283</v>
      </c>
      <c r="F22" s="94">
        <v>9300</v>
      </c>
      <c r="G22" s="94">
        <v>9300</v>
      </c>
      <c r="H22" s="46">
        <f t="shared" si="2"/>
        <v>1</v>
      </c>
      <c r="I22" s="37">
        <f t="shared" si="3"/>
        <v>0</v>
      </c>
      <c r="J22" s="46">
        <f t="shared" si="4"/>
        <v>0.86505376344086027</v>
      </c>
      <c r="K22" s="46">
        <f t="shared" si="5"/>
        <v>0.83462365591397847</v>
      </c>
      <c r="L22" s="51">
        <f t="shared" si="6"/>
        <v>3.04301075268818E-2</v>
      </c>
    </row>
    <row r="23" spans="1:12" x14ac:dyDescent="0.4">
      <c r="A23" s="124" t="s">
        <v>164</v>
      </c>
      <c r="B23" s="96">
        <v>3941</v>
      </c>
      <c r="C23" s="96">
        <v>3727</v>
      </c>
      <c r="D23" s="42">
        <f t="shared" si="0"/>
        <v>1.0574188355245506</v>
      </c>
      <c r="E23" s="36">
        <f t="shared" si="1"/>
        <v>214</v>
      </c>
      <c r="F23" s="96">
        <v>4650</v>
      </c>
      <c r="G23" s="96">
        <v>4500</v>
      </c>
      <c r="H23" s="42">
        <f t="shared" si="2"/>
        <v>1.0333333333333334</v>
      </c>
      <c r="I23" s="36">
        <f t="shared" si="3"/>
        <v>150</v>
      </c>
      <c r="J23" s="42">
        <f t="shared" si="4"/>
        <v>0.84752688172043011</v>
      </c>
      <c r="K23" s="42">
        <f t="shared" si="5"/>
        <v>0.82822222222222219</v>
      </c>
      <c r="L23" s="41">
        <f t="shared" si="6"/>
        <v>1.9304659498207921E-2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f t="shared" si="0"/>
        <v>#DIV/0!</v>
      </c>
      <c r="E24" s="37">
        <f t="shared" si="1"/>
        <v>0</v>
      </c>
      <c r="F24" s="94">
        <v>0</v>
      </c>
      <c r="G24" s="94">
        <v>0</v>
      </c>
      <c r="H24" s="46" t="e">
        <f t="shared" si="2"/>
        <v>#DIV/0!</v>
      </c>
      <c r="I24" s="37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94">
        <v>3687</v>
      </c>
      <c r="C25" s="94">
        <v>3363</v>
      </c>
      <c r="D25" s="46">
        <f t="shared" si="0"/>
        <v>1.0963425512934879</v>
      </c>
      <c r="E25" s="37">
        <f t="shared" si="1"/>
        <v>324</v>
      </c>
      <c r="F25" s="94">
        <v>4950</v>
      </c>
      <c r="G25" s="94">
        <v>4650</v>
      </c>
      <c r="H25" s="46">
        <f t="shared" si="2"/>
        <v>1.064516129032258</v>
      </c>
      <c r="I25" s="37">
        <f t="shared" si="3"/>
        <v>300</v>
      </c>
      <c r="J25" s="46">
        <f t="shared" si="4"/>
        <v>0.74484848484848487</v>
      </c>
      <c r="K25" s="46">
        <f t="shared" si="5"/>
        <v>0.72322580645161294</v>
      </c>
      <c r="L25" s="51">
        <f t="shared" si="6"/>
        <v>2.162267839687193E-2</v>
      </c>
    </row>
    <row r="26" spans="1:12" x14ac:dyDescent="0.4">
      <c r="A26" s="124" t="s">
        <v>161</v>
      </c>
      <c r="B26" s="94">
        <v>3702</v>
      </c>
      <c r="C26" s="94">
        <v>3571</v>
      </c>
      <c r="D26" s="46">
        <f t="shared" si="0"/>
        <v>1.0366844021282553</v>
      </c>
      <c r="E26" s="37">
        <f t="shared" si="1"/>
        <v>131</v>
      </c>
      <c r="F26" s="94">
        <v>4650</v>
      </c>
      <c r="G26" s="94">
        <v>4650</v>
      </c>
      <c r="H26" s="46">
        <f t="shared" si="2"/>
        <v>1</v>
      </c>
      <c r="I26" s="37">
        <f t="shared" si="3"/>
        <v>0</v>
      </c>
      <c r="J26" s="46">
        <f t="shared" si="4"/>
        <v>0.79612903225806453</v>
      </c>
      <c r="K26" s="46">
        <f t="shared" si="5"/>
        <v>0.76795698924731182</v>
      </c>
      <c r="L26" s="51">
        <f t="shared" si="6"/>
        <v>2.8172043010752712E-2</v>
      </c>
    </row>
    <row r="27" spans="1:12" x14ac:dyDescent="0.4">
      <c r="A27" s="124" t="s">
        <v>160</v>
      </c>
      <c r="B27" s="96">
        <v>1992</v>
      </c>
      <c r="C27" s="96">
        <v>1902</v>
      </c>
      <c r="D27" s="42">
        <f t="shared" si="0"/>
        <v>1.0473186119873816</v>
      </c>
      <c r="E27" s="36">
        <f t="shared" si="1"/>
        <v>90</v>
      </c>
      <c r="F27" s="96">
        <v>2700</v>
      </c>
      <c r="G27" s="96">
        <v>2700</v>
      </c>
      <c r="H27" s="42">
        <f t="shared" si="2"/>
        <v>1</v>
      </c>
      <c r="I27" s="36">
        <f t="shared" si="3"/>
        <v>0</v>
      </c>
      <c r="J27" s="42">
        <f t="shared" si="4"/>
        <v>0.73777777777777775</v>
      </c>
      <c r="K27" s="42">
        <f t="shared" si="5"/>
        <v>0.70444444444444443</v>
      </c>
      <c r="L27" s="41">
        <f t="shared" si="6"/>
        <v>3.3333333333333326E-2</v>
      </c>
    </row>
    <row r="28" spans="1:12" x14ac:dyDescent="0.4">
      <c r="A28" s="125" t="s">
        <v>159</v>
      </c>
      <c r="B28" s="94">
        <v>1217</v>
      </c>
      <c r="C28" s="94">
        <v>1316</v>
      </c>
      <c r="D28" s="46">
        <f t="shared" si="0"/>
        <v>0.92477203647416417</v>
      </c>
      <c r="E28" s="37">
        <f t="shared" si="1"/>
        <v>-99</v>
      </c>
      <c r="F28" s="94">
        <v>1950</v>
      </c>
      <c r="G28" s="94">
        <v>1950</v>
      </c>
      <c r="H28" s="46">
        <f t="shared" si="2"/>
        <v>1</v>
      </c>
      <c r="I28" s="37">
        <f t="shared" si="3"/>
        <v>0</v>
      </c>
      <c r="J28" s="46">
        <f t="shared" si="4"/>
        <v>0.62410256410256415</v>
      </c>
      <c r="K28" s="46">
        <f t="shared" si="5"/>
        <v>0.67487179487179483</v>
      </c>
      <c r="L28" s="51">
        <f t="shared" si="6"/>
        <v>-5.0769230769230678E-2</v>
      </c>
    </row>
    <row r="29" spans="1:12" x14ac:dyDescent="0.4">
      <c r="A29" s="124" t="s">
        <v>158</v>
      </c>
      <c r="B29" s="94">
        <v>4180</v>
      </c>
      <c r="C29" s="94">
        <v>4209</v>
      </c>
      <c r="D29" s="46">
        <f t="shared" si="0"/>
        <v>0.99311000237586122</v>
      </c>
      <c r="E29" s="37">
        <f t="shared" si="1"/>
        <v>-29</v>
      </c>
      <c r="F29" s="94">
        <v>4650</v>
      </c>
      <c r="G29" s="94">
        <v>4650</v>
      </c>
      <c r="H29" s="46">
        <f t="shared" si="2"/>
        <v>1</v>
      </c>
      <c r="I29" s="37">
        <f t="shared" si="3"/>
        <v>0</v>
      </c>
      <c r="J29" s="46">
        <f t="shared" si="4"/>
        <v>0.8989247311827957</v>
      </c>
      <c r="K29" s="46">
        <f t="shared" si="5"/>
        <v>0.90516129032258064</v>
      </c>
      <c r="L29" s="51">
        <f t="shared" si="6"/>
        <v>-6.2365591397849363E-3</v>
      </c>
    </row>
    <row r="30" spans="1:12" x14ac:dyDescent="0.4">
      <c r="A30" s="125" t="s">
        <v>157</v>
      </c>
      <c r="B30" s="96">
        <v>3021</v>
      </c>
      <c r="C30" s="96">
        <v>3255</v>
      </c>
      <c r="D30" s="42">
        <f t="shared" si="0"/>
        <v>0.92811059907834104</v>
      </c>
      <c r="E30" s="36">
        <f t="shared" si="1"/>
        <v>-234</v>
      </c>
      <c r="F30" s="96">
        <v>4650</v>
      </c>
      <c r="G30" s="96">
        <v>4650</v>
      </c>
      <c r="H30" s="42">
        <f t="shared" si="2"/>
        <v>1</v>
      </c>
      <c r="I30" s="36">
        <f t="shared" si="3"/>
        <v>0</v>
      </c>
      <c r="J30" s="42">
        <f t="shared" si="4"/>
        <v>0.64967741935483869</v>
      </c>
      <c r="K30" s="42">
        <f t="shared" si="5"/>
        <v>0.7</v>
      </c>
      <c r="L30" s="41">
        <f t="shared" si="6"/>
        <v>-5.0322580645161263E-2</v>
      </c>
    </row>
    <row r="31" spans="1:12" x14ac:dyDescent="0.4">
      <c r="A31" s="125" t="s">
        <v>156</v>
      </c>
      <c r="B31" s="96">
        <v>4082</v>
      </c>
      <c r="C31" s="96">
        <v>4068</v>
      </c>
      <c r="D31" s="42">
        <f t="shared" si="0"/>
        <v>1.003441494591937</v>
      </c>
      <c r="E31" s="36">
        <f t="shared" si="1"/>
        <v>14</v>
      </c>
      <c r="F31" s="96">
        <v>4650</v>
      </c>
      <c r="G31" s="96">
        <v>4650</v>
      </c>
      <c r="H31" s="42">
        <f t="shared" si="2"/>
        <v>1</v>
      </c>
      <c r="I31" s="36">
        <f t="shared" si="3"/>
        <v>0</v>
      </c>
      <c r="J31" s="42">
        <f t="shared" si="4"/>
        <v>0.87784946236559136</v>
      </c>
      <c r="K31" s="42">
        <f t="shared" si="5"/>
        <v>0.87483870967741939</v>
      </c>
      <c r="L31" s="41">
        <f t="shared" si="6"/>
        <v>3.0107526881719693E-3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0"/>
        <v>#DIV/0!</v>
      </c>
      <c r="E32" s="37">
        <f t="shared" si="1"/>
        <v>0</v>
      </c>
      <c r="F32" s="94">
        <v>0</v>
      </c>
      <c r="G32" s="94"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188</v>
      </c>
      <c r="B33" s="105">
        <v>1880</v>
      </c>
      <c r="C33" s="105">
        <v>0</v>
      </c>
      <c r="D33" s="48" t="e">
        <f t="shared" si="0"/>
        <v>#DIV/0!</v>
      </c>
      <c r="E33" s="37">
        <f t="shared" si="1"/>
        <v>1880</v>
      </c>
      <c r="F33" s="94">
        <v>2400</v>
      </c>
      <c r="G33" s="105">
        <v>0</v>
      </c>
      <c r="H33" s="46" t="e">
        <f t="shared" si="2"/>
        <v>#DIV/0!</v>
      </c>
      <c r="I33" s="37">
        <f t="shared" si="3"/>
        <v>2400</v>
      </c>
      <c r="J33" s="46">
        <f t="shared" si="4"/>
        <v>0.78333333333333333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73">
        <f>SUM(B35:B36)</f>
        <v>1975</v>
      </c>
      <c r="C34" s="73">
        <f>SUM(C35:C36)</f>
        <v>2014</v>
      </c>
      <c r="D34" s="50">
        <f t="shared" si="0"/>
        <v>0.98063555114200596</v>
      </c>
      <c r="E34" s="38">
        <f t="shared" si="1"/>
        <v>-39</v>
      </c>
      <c r="F34" s="73">
        <f>SUM(F35:F36)</f>
        <v>3432</v>
      </c>
      <c r="G34" s="73">
        <f>SUM(G35:G36)</f>
        <v>3354</v>
      </c>
      <c r="H34" s="50">
        <f t="shared" si="2"/>
        <v>1.0232558139534884</v>
      </c>
      <c r="I34" s="38">
        <f t="shared" si="3"/>
        <v>78</v>
      </c>
      <c r="J34" s="50">
        <f t="shared" si="4"/>
        <v>0.57546620046620045</v>
      </c>
      <c r="K34" s="50">
        <f t="shared" si="5"/>
        <v>0.60047704233750743</v>
      </c>
      <c r="L34" s="49">
        <f t="shared" si="6"/>
        <v>-2.5010841871306977E-2</v>
      </c>
    </row>
    <row r="35" spans="1:12" x14ac:dyDescent="0.4">
      <c r="A35" s="126" t="s">
        <v>154</v>
      </c>
      <c r="B35" s="100">
        <v>1229</v>
      </c>
      <c r="C35" s="100">
        <v>1299</v>
      </c>
      <c r="D35" s="44">
        <f t="shared" si="0"/>
        <v>0.94611239414934567</v>
      </c>
      <c r="E35" s="45">
        <f t="shared" si="1"/>
        <v>-70</v>
      </c>
      <c r="F35" s="100">
        <v>2223</v>
      </c>
      <c r="G35" s="100">
        <v>2145</v>
      </c>
      <c r="H35" s="44">
        <f t="shared" si="2"/>
        <v>1.0363636363636364</v>
      </c>
      <c r="I35" s="45">
        <f t="shared" si="3"/>
        <v>78</v>
      </c>
      <c r="J35" s="44">
        <f t="shared" si="4"/>
        <v>0.55285650022492128</v>
      </c>
      <c r="K35" s="44">
        <f t="shared" si="5"/>
        <v>0.60559440559440558</v>
      </c>
      <c r="L35" s="43">
        <f t="shared" si="6"/>
        <v>-5.2737905369484306E-2</v>
      </c>
    </row>
    <row r="36" spans="1:12" x14ac:dyDescent="0.4">
      <c r="A36" s="124" t="s">
        <v>153</v>
      </c>
      <c r="B36" s="94">
        <v>746</v>
      </c>
      <c r="C36" s="94">
        <v>715</v>
      </c>
      <c r="D36" s="46">
        <f t="shared" si="0"/>
        <v>1.0433566433566435</v>
      </c>
      <c r="E36" s="37">
        <f t="shared" si="1"/>
        <v>31</v>
      </c>
      <c r="F36" s="94">
        <v>1209</v>
      </c>
      <c r="G36" s="94">
        <v>1209</v>
      </c>
      <c r="H36" s="46">
        <f t="shared" si="2"/>
        <v>1</v>
      </c>
      <c r="I36" s="37">
        <f t="shared" si="3"/>
        <v>0</v>
      </c>
      <c r="J36" s="46">
        <f t="shared" si="4"/>
        <v>0.61703887510339128</v>
      </c>
      <c r="K36" s="46">
        <f t="shared" si="5"/>
        <v>0.59139784946236562</v>
      </c>
      <c r="L36" s="51">
        <f t="shared" si="6"/>
        <v>2.5641025641025661E-2</v>
      </c>
    </row>
    <row r="37" spans="1:12" s="30" customFormat="1" x14ac:dyDescent="0.4">
      <c r="A37" s="122" t="s">
        <v>94</v>
      </c>
      <c r="B37" s="67">
        <f>SUM(B38:B57)</f>
        <v>302468</v>
      </c>
      <c r="C37" s="67">
        <f>SUM(C38:C57)</f>
        <v>281980</v>
      </c>
      <c r="D37" s="39">
        <f t="shared" si="0"/>
        <v>1.0726576352932833</v>
      </c>
      <c r="E37" s="40">
        <f t="shared" si="1"/>
        <v>20488</v>
      </c>
      <c r="F37" s="67">
        <f>SUM(F38:F57)</f>
        <v>379233</v>
      </c>
      <c r="G37" s="67">
        <f>SUM(G38:G57)</f>
        <v>367548</v>
      </c>
      <c r="H37" s="39">
        <f t="shared" si="2"/>
        <v>1.0317917659734239</v>
      </c>
      <c r="I37" s="40">
        <f t="shared" si="3"/>
        <v>11685</v>
      </c>
      <c r="J37" s="39">
        <f t="shared" si="4"/>
        <v>0.79757826982356494</v>
      </c>
      <c r="K37" s="39">
        <f t="shared" si="5"/>
        <v>0.76719231229662521</v>
      </c>
      <c r="L37" s="52">
        <f t="shared" si="6"/>
        <v>3.0385957526939733E-2</v>
      </c>
    </row>
    <row r="38" spans="1:12" x14ac:dyDescent="0.4">
      <c r="A38" s="124" t="s">
        <v>82</v>
      </c>
      <c r="B38" s="99">
        <v>117870</v>
      </c>
      <c r="C38" s="99">
        <v>108590</v>
      </c>
      <c r="D38" s="60">
        <f t="shared" ref="D38:D69" si="7">+B38/C38</f>
        <v>1.0854590662123584</v>
      </c>
      <c r="E38" s="36">
        <f t="shared" ref="E38:E57" si="8">+B38-C38</f>
        <v>9280</v>
      </c>
      <c r="F38" s="99">
        <v>141219</v>
      </c>
      <c r="G38" s="94">
        <v>134705</v>
      </c>
      <c r="H38" s="42">
        <f t="shared" ref="H38:H69" si="9">+F38/G38</f>
        <v>1.0483575219925021</v>
      </c>
      <c r="I38" s="37">
        <f t="shared" ref="I38:I57" si="10">+F38-G38</f>
        <v>6514</v>
      </c>
      <c r="J38" s="46">
        <f t="shared" ref="J38:J57" si="11">+B38/F38</f>
        <v>0.83466105835617022</v>
      </c>
      <c r="K38" s="46">
        <f t="shared" ref="K38:K57" si="12">+C38/G38</f>
        <v>0.80613191789465866</v>
      </c>
      <c r="L38" s="51">
        <f t="shared" ref="L38:L69" si="13">+J38-K38</f>
        <v>2.852914046151156E-2</v>
      </c>
    </row>
    <row r="39" spans="1:12" x14ac:dyDescent="0.4">
      <c r="A39" s="124" t="s">
        <v>152</v>
      </c>
      <c r="B39" s="94">
        <v>21133</v>
      </c>
      <c r="C39" s="94">
        <v>31718</v>
      </c>
      <c r="D39" s="44">
        <f t="shared" si="7"/>
        <v>0.66627782331798979</v>
      </c>
      <c r="E39" s="36">
        <f t="shared" si="8"/>
        <v>-10585</v>
      </c>
      <c r="F39" s="94">
        <v>24893</v>
      </c>
      <c r="G39" s="94">
        <v>38409</v>
      </c>
      <c r="H39" s="42">
        <f t="shared" si="9"/>
        <v>0.64810330912025826</v>
      </c>
      <c r="I39" s="37">
        <f t="shared" si="10"/>
        <v>-13516</v>
      </c>
      <c r="J39" s="46">
        <f t="shared" si="11"/>
        <v>0.84895352107018041</v>
      </c>
      <c r="K39" s="46">
        <f t="shared" si="12"/>
        <v>0.82579603738707075</v>
      </c>
      <c r="L39" s="51">
        <f t="shared" si="13"/>
        <v>2.3157483683109659E-2</v>
      </c>
    </row>
    <row r="40" spans="1:12" x14ac:dyDescent="0.4">
      <c r="A40" s="124" t="s">
        <v>151</v>
      </c>
      <c r="B40" s="94">
        <v>20835</v>
      </c>
      <c r="C40" s="94">
        <v>13635</v>
      </c>
      <c r="D40" s="44">
        <f t="shared" si="7"/>
        <v>1.528052805280528</v>
      </c>
      <c r="E40" s="36">
        <f t="shared" si="8"/>
        <v>7200</v>
      </c>
      <c r="F40" s="94">
        <v>25863</v>
      </c>
      <c r="G40" s="94">
        <v>17856</v>
      </c>
      <c r="H40" s="42">
        <f t="shared" si="9"/>
        <v>1.4484206989247312</v>
      </c>
      <c r="I40" s="37">
        <f t="shared" si="10"/>
        <v>8007</v>
      </c>
      <c r="J40" s="46">
        <f t="shared" si="11"/>
        <v>0.80559099872404594</v>
      </c>
      <c r="K40" s="46">
        <f t="shared" si="12"/>
        <v>0.76360887096774188</v>
      </c>
      <c r="L40" s="51">
        <f t="shared" si="13"/>
        <v>4.1982127756304055E-2</v>
      </c>
    </row>
    <row r="41" spans="1:12" x14ac:dyDescent="0.4">
      <c r="A41" s="124" t="s">
        <v>177</v>
      </c>
      <c r="B41" s="94">
        <v>11829</v>
      </c>
      <c r="C41" s="94">
        <v>0</v>
      </c>
      <c r="D41" s="44" t="e">
        <f t="shared" si="7"/>
        <v>#DIV/0!</v>
      </c>
      <c r="E41" s="36">
        <f t="shared" si="8"/>
        <v>11829</v>
      </c>
      <c r="F41" s="94">
        <v>17214</v>
      </c>
      <c r="G41" s="94">
        <v>0</v>
      </c>
      <c r="H41" s="42" t="e">
        <f t="shared" si="9"/>
        <v>#DIV/0!</v>
      </c>
      <c r="I41" s="37">
        <f t="shared" si="10"/>
        <v>17214</v>
      </c>
      <c r="J41" s="46">
        <f t="shared" si="11"/>
        <v>0.6871732310909725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94">
        <v>41762</v>
      </c>
      <c r="C42" s="94">
        <v>40923</v>
      </c>
      <c r="D42" s="44">
        <f t="shared" si="7"/>
        <v>1.0205019182366883</v>
      </c>
      <c r="E42" s="36">
        <f t="shared" si="8"/>
        <v>839</v>
      </c>
      <c r="F42" s="94">
        <v>55420</v>
      </c>
      <c r="G42" s="94">
        <v>59592</v>
      </c>
      <c r="H42" s="42">
        <f t="shared" si="9"/>
        <v>0.92999060276547185</v>
      </c>
      <c r="I42" s="37">
        <f t="shared" si="10"/>
        <v>-4172</v>
      </c>
      <c r="J42" s="46">
        <f t="shared" si="11"/>
        <v>0.75355467340310356</v>
      </c>
      <c r="K42" s="46">
        <f t="shared" si="12"/>
        <v>0.68671969391864685</v>
      </c>
      <c r="L42" s="51">
        <f t="shared" si="13"/>
        <v>6.6834979484456714E-2</v>
      </c>
    </row>
    <row r="43" spans="1:12" x14ac:dyDescent="0.4">
      <c r="A43" s="124" t="s">
        <v>81</v>
      </c>
      <c r="B43" s="98">
        <v>28471</v>
      </c>
      <c r="C43" s="94">
        <v>26107</v>
      </c>
      <c r="D43" s="44">
        <f t="shared" si="7"/>
        <v>1.0905504270885202</v>
      </c>
      <c r="E43" s="36">
        <f t="shared" si="8"/>
        <v>2364</v>
      </c>
      <c r="F43" s="94">
        <v>31093</v>
      </c>
      <c r="G43" s="94">
        <v>31928</v>
      </c>
      <c r="H43" s="42">
        <f t="shared" si="9"/>
        <v>0.97384740666499625</v>
      </c>
      <c r="I43" s="37">
        <f t="shared" si="10"/>
        <v>-835</v>
      </c>
      <c r="J43" s="46">
        <f t="shared" si="11"/>
        <v>0.91567233782523394</v>
      </c>
      <c r="K43" s="46">
        <f t="shared" si="12"/>
        <v>0.81768353796041093</v>
      </c>
      <c r="L43" s="51">
        <f t="shared" si="13"/>
        <v>9.7988799864823006E-2</v>
      </c>
    </row>
    <row r="44" spans="1:12" x14ac:dyDescent="0.4">
      <c r="A44" s="124" t="s">
        <v>79</v>
      </c>
      <c r="B44" s="97">
        <v>7359</v>
      </c>
      <c r="C44" s="94">
        <v>6617</v>
      </c>
      <c r="D44" s="44">
        <f t="shared" si="7"/>
        <v>1.1121354087955266</v>
      </c>
      <c r="E44" s="36">
        <f t="shared" si="8"/>
        <v>742</v>
      </c>
      <c r="F44" s="94">
        <v>8648</v>
      </c>
      <c r="G44" s="94">
        <v>8828</v>
      </c>
      <c r="H44" s="42">
        <f t="shared" si="9"/>
        <v>0.97961033076574533</v>
      </c>
      <c r="I44" s="37">
        <f t="shared" si="10"/>
        <v>-180</v>
      </c>
      <c r="J44" s="46">
        <f t="shared" si="11"/>
        <v>0.85094819611470862</v>
      </c>
      <c r="K44" s="46">
        <f t="shared" si="12"/>
        <v>0.74954689623923876</v>
      </c>
      <c r="L44" s="51">
        <f t="shared" si="13"/>
        <v>0.10140129987546986</v>
      </c>
    </row>
    <row r="45" spans="1:12" x14ac:dyDescent="0.4">
      <c r="A45" s="124" t="s">
        <v>150</v>
      </c>
      <c r="B45" s="94">
        <v>3941</v>
      </c>
      <c r="C45" s="100">
        <v>3481</v>
      </c>
      <c r="D45" s="44">
        <f t="shared" si="7"/>
        <v>1.1321459350761276</v>
      </c>
      <c r="E45" s="36">
        <f t="shared" si="8"/>
        <v>460</v>
      </c>
      <c r="F45" s="94">
        <v>4980</v>
      </c>
      <c r="G45" s="94">
        <v>5146</v>
      </c>
      <c r="H45" s="42">
        <f t="shared" si="9"/>
        <v>0.967741935483871</v>
      </c>
      <c r="I45" s="37">
        <f t="shared" si="10"/>
        <v>-166</v>
      </c>
      <c r="J45" s="46">
        <f t="shared" si="11"/>
        <v>0.79136546184738954</v>
      </c>
      <c r="K45" s="46">
        <f t="shared" si="12"/>
        <v>0.67644772638942863</v>
      </c>
      <c r="L45" s="51">
        <f t="shared" si="13"/>
        <v>0.11491773545796091</v>
      </c>
    </row>
    <row r="46" spans="1:12" x14ac:dyDescent="0.4">
      <c r="A46" s="124" t="s">
        <v>78</v>
      </c>
      <c r="B46" s="96">
        <v>7846</v>
      </c>
      <c r="C46" s="94">
        <v>8295</v>
      </c>
      <c r="D46" s="44">
        <f t="shared" si="7"/>
        <v>0.94587100663050028</v>
      </c>
      <c r="E46" s="36">
        <f t="shared" si="8"/>
        <v>-449</v>
      </c>
      <c r="F46" s="96">
        <v>8649</v>
      </c>
      <c r="G46" s="94">
        <v>8928</v>
      </c>
      <c r="H46" s="42">
        <f t="shared" si="9"/>
        <v>0.96875</v>
      </c>
      <c r="I46" s="37">
        <f t="shared" si="10"/>
        <v>-279</v>
      </c>
      <c r="J46" s="46">
        <f t="shared" si="11"/>
        <v>0.90715689675106947</v>
      </c>
      <c r="K46" s="46">
        <f t="shared" si="12"/>
        <v>0.92909946236559138</v>
      </c>
      <c r="L46" s="51">
        <f t="shared" si="13"/>
        <v>-2.1942565614521903E-2</v>
      </c>
    </row>
    <row r="47" spans="1:12" x14ac:dyDescent="0.4">
      <c r="A47" s="125" t="s">
        <v>77</v>
      </c>
      <c r="B47" s="94">
        <v>4311</v>
      </c>
      <c r="C47" s="96">
        <v>4757</v>
      </c>
      <c r="D47" s="44">
        <f t="shared" si="7"/>
        <v>0.90624343073365565</v>
      </c>
      <c r="E47" s="36">
        <f t="shared" si="8"/>
        <v>-446</v>
      </c>
      <c r="F47" s="94">
        <v>8649</v>
      </c>
      <c r="G47" s="94">
        <v>8928</v>
      </c>
      <c r="H47" s="42">
        <f t="shared" si="9"/>
        <v>0.96875</v>
      </c>
      <c r="I47" s="37">
        <f t="shared" si="10"/>
        <v>-279</v>
      </c>
      <c r="J47" s="46">
        <f t="shared" si="11"/>
        <v>0.49843912591050987</v>
      </c>
      <c r="K47" s="42">
        <f t="shared" si="12"/>
        <v>0.53281810035842292</v>
      </c>
      <c r="L47" s="41">
        <f t="shared" si="13"/>
        <v>-3.4378974447913047E-2</v>
      </c>
    </row>
    <row r="48" spans="1:12" x14ac:dyDescent="0.4">
      <c r="A48" s="124" t="s">
        <v>96</v>
      </c>
      <c r="B48" s="94">
        <v>3118</v>
      </c>
      <c r="C48" s="94">
        <v>2622</v>
      </c>
      <c r="D48" s="44">
        <f t="shared" si="7"/>
        <v>1.1891685736079329</v>
      </c>
      <c r="E48" s="37">
        <f t="shared" si="8"/>
        <v>496</v>
      </c>
      <c r="F48" s="94">
        <v>5146</v>
      </c>
      <c r="G48" s="96">
        <v>5146</v>
      </c>
      <c r="H48" s="42">
        <f t="shared" si="9"/>
        <v>1</v>
      </c>
      <c r="I48" s="37">
        <f t="shared" si="10"/>
        <v>0</v>
      </c>
      <c r="J48" s="46">
        <f t="shared" si="11"/>
        <v>0.60590750097162849</v>
      </c>
      <c r="K48" s="46">
        <f t="shared" si="12"/>
        <v>0.5095219588029537</v>
      </c>
      <c r="L48" s="51">
        <f t="shared" si="13"/>
        <v>9.6385542168674787E-2</v>
      </c>
    </row>
    <row r="49" spans="1:12" x14ac:dyDescent="0.4">
      <c r="A49" s="124" t="s">
        <v>93</v>
      </c>
      <c r="B49" s="94">
        <v>5589</v>
      </c>
      <c r="C49" s="94">
        <v>5539</v>
      </c>
      <c r="D49" s="44">
        <f t="shared" si="7"/>
        <v>1.0090269001624843</v>
      </c>
      <c r="E49" s="37">
        <f t="shared" si="8"/>
        <v>50</v>
      </c>
      <c r="F49" s="94">
        <v>8647</v>
      </c>
      <c r="G49" s="94">
        <v>8926</v>
      </c>
      <c r="H49" s="46">
        <f t="shared" si="9"/>
        <v>0.96874299798341923</v>
      </c>
      <c r="I49" s="37">
        <f t="shared" si="10"/>
        <v>-279</v>
      </c>
      <c r="J49" s="46">
        <f t="shared" si="11"/>
        <v>0.64635133572337222</v>
      </c>
      <c r="K49" s="46">
        <f t="shared" si="12"/>
        <v>0.62054671745462697</v>
      </c>
      <c r="L49" s="51">
        <f t="shared" si="13"/>
        <v>2.580461826874525E-2</v>
      </c>
    </row>
    <row r="50" spans="1:12" x14ac:dyDescent="0.4">
      <c r="A50" s="124" t="s">
        <v>74</v>
      </c>
      <c r="B50" s="94">
        <v>7155</v>
      </c>
      <c r="C50" s="94">
        <v>8516</v>
      </c>
      <c r="D50" s="44">
        <f t="shared" si="7"/>
        <v>0.840183184593706</v>
      </c>
      <c r="E50" s="37">
        <f t="shared" si="8"/>
        <v>-1361</v>
      </c>
      <c r="F50" s="94">
        <v>11457</v>
      </c>
      <c r="G50" s="94">
        <v>11718</v>
      </c>
      <c r="H50" s="46">
        <f t="shared" si="9"/>
        <v>0.97772657450076805</v>
      </c>
      <c r="I50" s="37">
        <f t="shared" si="10"/>
        <v>-261</v>
      </c>
      <c r="J50" s="46">
        <f t="shared" si="11"/>
        <v>0.624509033778476</v>
      </c>
      <c r="K50" s="46">
        <f t="shared" si="12"/>
        <v>0.72674517835808161</v>
      </c>
      <c r="L50" s="51">
        <f t="shared" si="13"/>
        <v>-0.10223614457960561</v>
      </c>
    </row>
    <row r="51" spans="1:12" x14ac:dyDescent="0.4">
      <c r="A51" s="124" t="s">
        <v>76</v>
      </c>
      <c r="B51" s="94">
        <v>3047</v>
      </c>
      <c r="C51" s="94">
        <v>2794</v>
      </c>
      <c r="D51" s="44">
        <f t="shared" si="7"/>
        <v>1.0905511811023623</v>
      </c>
      <c r="E51" s="37">
        <f t="shared" si="8"/>
        <v>253</v>
      </c>
      <c r="F51" s="94">
        <v>3906</v>
      </c>
      <c r="G51" s="94">
        <v>3808</v>
      </c>
      <c r="H51" s="46">
        <f t="shared" si="9"/>
        <v>1.025735294117647</v>
      </c>
      <c r="I51" s="37">
        <f t="shared" si="10"/>
        <v>98</v>
      </c>
      <c r="J51" s="46">
        <f t="shared" si="11"/>
        <v>0.78008192524321551</v>
      </c>
      <c r="K51" s="46">
        <f t="shared" si="12"/>
        <v>0.73371848739495793</v>
      </c>
      <c r="L51" s="51">
        <f t="shared" si="13"/>
        <v>4.6363437848257583E-2</v>
      </c>
    </row>
    <row r="52" spans="1:12" x14ac:dyDescent="0.4">
      <c r="A52" s="124" t="s">
        <v>75</v>
      </c>
      <c r="B52" s="94">
        <v>2972</v>
      </c>
      <c r="C52" s="94">
        <v>3102</v>
      </c>
      <c r="D52" s="44">
        <f t="shared" si="7"/>
        <v>0.95809155383623468</v>
      </c>
      <c r="E52" s="37">
        <f t="shared" si="8"/>
        <v>-130</v>
      </c>
      <c r="F52" s="94">
        <v>3897</v>
      </c>
      <c r="G52" s="94">
        <v>3906</v>
      </c>
      <c r="H52" s="46">
        <f t="shared" si="9"/>
        <v>0.99769585253456217</v>
      </c>
      <c r="I52" s="37">
        <f t="shared" si="10"/>
        <v>-9</v>
      </c>
      <c r="J52" s="46">
        <f t="shared" si="11"/>
        <v>0.76263792661021301</v>
      </c>
      <c r="K52" s="46">
        <f t="shared" si="12"/>
        <v>0.79416282642089098</v>
      </c>
      <c r="L52" s="51">
        <f t="shared" si="13"/>
        <v>-3.1524899810677964E-2</v>
      </c>
    </row>
    <row r="53" spans="1:12" x14ac:dyDescent="0.4">
      <c r="A53" s="124" t="s">
        <v>149</v>
      </c>
      <c r="B53" s="94">
        <v>2219</v>
      </c>
      <c r="C53" s="94">
        <v>2737</v>
      </c>
      <c r="D53" s="44">
        <f t="shared" si="7"/>
        <v>0.8107416879795396</v>
      </c>
      <c r="E53" s="37">
        <f t="shared" si="8"/>
        <v>-518</v>
      </c>
      <c r="F53" s="94">
        <v>4180</v>
      </c>
      <c r="G53" s="94">
        <v>4102</v>
      </c>
      <c r="H53" s="46">
        <f t="shared" si="9"/>
        <v>1.0190151145782544</v>
      </c>
      <c r="I53" s="37">
        <f t="shared" si="10"/>
        <v>78</v>
      </c>
      <c r="J53" s="46">
        <f t="shared" si="11"/>
        <v>0.5308612440191387</v>
      </c>
      <c r="K53" s="46">
        <f t="shared" si="12"/>
        <v>0.66723549488054612</v>
      </c>
      <c r="L53" s="51">
        <f t="shared" si="13"/>
        <v>-0.13637425086140742</v>
      </c>
    </row>
    <row r="54" spans="1:12" x14ac:dyDescent="0.4">
      <c r="A54" s="124" t="s">
        <v>132</v>
      </c>
      <c r="B54" s="94">
        <v>3379</v>
      </c>
      <c r="C54" s="94">
        <v>3553</v>
      </c>
      <c r="D54" s="44">
        <f t="shared" si="7"/>
        <v>0.95102730087250209</v>
      </c>
      <c r="E54" s="37">
        <f t="shared" si="8"/>
        <v>-174</v>
      </c>
      <c r="F54" s="94">
        <v>3780</v>
      </c>
      <c r="G54" s="94">
        <v>3906</v>
      </c>
      <c r="H54" s="46">
        <f t="shared" si="9"/>
        <v>0.967741935483871</v>
      </c>
      <c r="I54" s="37">
        <f t="shared" si="10"/>
        <v>-126</v>
      </c>
      <c r="J54" s="46">
        <f t="shared" si="11"/>
        <v>0.89391534391534389</v>
      </c>
      <c r="K54" s="46">
        <f t="shared" si="12"/>
        <v>0.90962621607782901</v>
      </c>
      <c r="L54" s="51">
        <f t="shared" si="13"/>
        <v>-1.5710872162485123E-2</v>
      </c>
    </row>
    <row r="55" spans="1:12" x14ac:dyDescent="0.4">
      <c r="A55" s="124" t="s">
        <v>148</v>
      </c>
      <c r="B55" s="94">
        <v>3540</v>
      </c>
      <c r="C55" s="94">
        <v>3187</v>
      </c>
      <c r="D55" s="44">
        <f t="shared" si="7"/>
        <v>1.1107624725447129</v>
      </c>
      <c r="E55" s="37">
        <f t="shared" si="8"/>
        <v>353</v>
      </c>
      <c r="F55" s="94">
        <v>4032</v>
      </c>
      <c r="G55" s="94">
        <v>3913</v>
      </c>
      <c r="H55" s="46">
        <f t="shared" si="9"/>
        <v>1.0304114490161003</v>
      </c>
      <c r="I55" s="37">
        <f t="shared" si="10"/>
        <v>119</v>
      </c>
      <c r="J55" s="46">
        <f t="shared" si="11"/>
        <v>0.87797619047619047</v>
      </c>
      <c r="K55" s="46">
        <f t="shared" si="12"/>
        <v>0.81446460516227959</v>
      </c>
      <c r="L55" s="51">
        <f t="shared" si="13"/>
        <v>6.3511585313910879E-2</v>
      </c>
    </row>
    <row r="56" spans="1:12" x14ac:dyDescent="0.4">
      <c r="A56" s="124" t="s">
        <v>147</v>
      </c>
      <c r="B56" s="96">
        <v>3288</v>
      </c>
      <c r="C56" s="94">
        <v>2946</v>
      </c>
      <c r="D56" s="44">
        <f t="shared" si="7"/>
        <v>1.1160896130346232</v>
      </c>
      <c r="E56" s="37">
        <f t="shared" si="8"/>
        <v>342</v>
      </c>
      <c r="F56" s="96">
        <v>3780</v>
      </c>
      <c r="G56" s="94">
        <v>3906</v>
      </c>
      <c r="H56" s="46">
        <f t="shared" si="9"/>
        <v>0.967741935483871</v>
      </c>
      <c r="I56" s="37">
        <f t="shared" si="10"/>
        <v>-126</v>
      </c>
      <c r="J56" s="46">
        <f t="shared" si="11"/>
        <v>0.86984126984126986</v>
      </c>
      <c r="K56" s="46">
        <f t="shared" si="12"/>
        <v>0.75422427035330264</v>
      </c>
      <c r="L56" s="51">
        <f t="shared" si="13"/>
        <v>0.11561699948796722</v>
      </c>
    </row>
    <row r="57" spans="1:12" x14ac:dyDescent="0.4">
      <c r="A57" s="123" t="s">
        <v>146</v>
      </c>
      <c r="B57" s="91">
        <v>2804</v>
      </c>
      <c r="C57" s="91">
        <v>2861</v>
      </c>
      <c r="D57" s="90">
        <f t="shared" si="7"/>
        <v>0.98007689619014327</v>
      </c>
      <c r="E57" s="35">
        <f t="shared" si="8"/>
        <v>-57</v>
      </c>
      <c r="F57" s="91">
        <v>3780</v>
      </c>
      <c r="G57" s="91">
        <v>3897</v>
      </c>
      <c r="H57" s="57">
        <f t="shared" si="9"/>
        <v>0.96997690531177827</v>
      </c>
      <c r="I57" s="35">
        <f t="shared" si="10"/>
        <v>-117</v>
      </c>
      <c r="J57" s="57">
        <f t="shared" si="11"/>
        <v>0.74179894179894179</v>
      </c>
      <c r="K57" s="57">
        <f t="shared" si="12"/>
        <v>0.73415447780343857</v>
      </c>
      <c r="L57" s="56">
        <f t="shared" si="13"/>
        <v>7.6444639955032256E-3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2006年月間（上中下旬）動向3月</oddHeader>
    <oddFooter>&amp;L沖縄県&amp;C&amp;P ﾍﾟｰｼﾞ&amp;R&amp;D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３月(上旬)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142</v>
      </c>
      <c r="C4" s="191" t="s">
        <v>194</v>
      </c>
      <c r="D4" s="190" t="s">
        <v>87</v>
      </c>
      <c r="E4" s="190"/>
      <c r="F4" s="187" t="str">
        <f>+B4</f>
        <v>(06'3/1～10)</v>
      </c>
      <c r="G4" s="187" t="str">
        <f>+C4</f>
        <v>(05'3/1～10)</v>
      </c>
      <c r="H4" s="190" t="s">
        <v>87</v>
      </c>
      <c r="I4" s="190"/>
      <c r="J4" s="187" t="str">
        <f>+B4</f>
        <v>(06'3/1～10)</v>
      </c>
      <c r="K4" s="187" t="str">
        <f>+C4</f>
        <v>(05'3/1～10)</v>
      </c>
      <c r="L4" s="188" t="s">
        <v>85</v>
      </c>
    </row>
    <row r="5" spans="1:12" s="34" customFormat="1" x14ac:dyDescent="0.4">
      <c r="A5" s="190"/>
      <c r="B5" s="191"/>
      <c r="C5" s="191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190688</v>
      </c>
      <c r="C6" s="67">
        <f>+C7+C37</f>
        <v>177630</v>
      </c>
      <c r="D6" s="39">
        <f t="shared" ref="D6:D18" si="0">+B6/C6</f>
        <v>1.0735123571468783</v>
      </c>
      <c r="E6" s="40">
        <f t="shared" ref="E6:E18" si="1">+B6-C6</f>
        <v>13058</v>
      </c>
      <c r="F6" s="67">
        <f>+F7+F37</f>
        <v>235282</v>
      </c>
      <c r="G6" s="67">
        <f>+G7+G37</f>
        <v>225889</v>
      </c>
      <c r="H6" s="39">
        <f t="shared" ref="H6:H37" si="2">+F6/G6</f>
        <v>1.0415823701021298</v>
      </c>
      <c r="I6" s="40">
        <f t="shared" ref="I6:I37" si="3">+F6-G6</f>
        <v>9393</v>
      </c>
      <c r="J6" s="39">
        <f t="shared" ref="J6:J18" si="4">+B6/F6</f>
        <v>0.81046573898555774</v>
      </c>
      <c r="K6" s="39">
        <f t="shared" ref="K6:K18" si="5">+C6/G6</f>
        <v>0.78635967222839531</v>
      </c>
      <c r="L6" s="52">
        <f t="shared" ref="L6:L37" si="6">+J6-K6</f>
        <v>2.4106066757162425E-2</v>
      </c>
    </row>
    <row r="7" spans="1:12" s="30" customFormat="1" x14ac:dyDescent="0.4">
      <c r="A7" s="122" t="s">
        <v>84</v>
      </c>
      <c r="B7" s="67">
        <f>B8+B18+B34</f>
        <v>91280</v>
      </c>
      <c r="C7" s="67">
        <f>C8+C18+C34</f>
        <v>86141</v>
      </c>
      <c r="D7" s="39">
        <f t="shared" si="0"/>
        <v>1.05965800257717</v>
      </c>
      <c r="E7" s="40">
        <f t="shared" si="1"/>
        <v>5139</v>
      </c>
      <c r="F7" s="67">
        <f>F8+F18+F34</f>
        <v>110853</v>
      </c>
      <c r="G7" s="67">
        <f>G8+G18+G34</f>
        <v>107300</v>
      </c>
      <c r="H7" s="39">
        <f t="shared" si="2"/>
        <v>1.0331127679403542</v>
      </c>
      <c r="I7" s="40">
        <f t="shared" si="3"/>
        <v>3553</v>
      </c>
      <c r="J7" s="39">
        <f t="shared" si="4"/>
        <v>0.82343283447448423</v>
      </c>
      <c r="K7" s="39">
        <f t="shared" si="5"/>
        <v>0.80280521901211555</v>
      </c>
      <c r="L7" s="52">
        <f t="shared" si="6"/>
        <v>2.0627615462368687E-2</v>
      </c>
    </row>
    <row r="8" spans="1:12" x14ac:dyDescent="0.4">
      <c r="A8" s="153" t="s">
        <v>91</v>
      </c>
      <c r="B8" s="71">
        <f>SUM(B9:B17)</f>
        <v>75458</v>
      </c>
      <c r="C8" s="71">
        <f>SUM(C9:C17)</f>
        <v>70670</v>
      </c>
      <c r="D8" s="60">
        <f t="shared" si="0"/>
        <v>1.0677515211546624</v>
      </c>
      <c r="E8" s="152">
        <f t="shared" si="1"/>
        <v>4788</v>
      </c>
      <c r="F8" s="71">
        <f>SUM(F9:F17)</f>
        <v>91683</v>
      </c>
      <c r="G8" s="71">
        <f>SUM(G9:G17)</f>
        <v>88130</v>
      </c>
      <c r="H8" s="60">
        <f t="shared" si="2"/>
        <v>1.0403154430954271</v>
      </c>
      <c r="I8" s="152">
        <f t="shared" si="3"/>
        <v>3553</v>
      </c>
      <c r="J8" s="60">
        <f t="shared" si="4"/>
        <v>0.82303153256328876</v>
      </c>
      <c r="K8" s="60">
        <f t="shared" si="5"/>
        <v>0.80188358107341429</v>
      </c>
      <c r="L8" s="151">
        <f t="shared" si="6"/>
        <v>2.1147951489874472E-2</v>
      </c>
    </row>
    <row r="9" spans="1:12" x14ac:dyDescent="0.4">
      <c r="A9" s="126" t="s">
        <v>82</v>
      </c>
      <c r="B9" s="100">
        <v>40130</v>
      </c>
      <c r="C9" s="100">
        <v>37971</v>
      </c>
      <c r="D9" s="44">
        <f t="shared" si="0"/>
        <v>1.0568591820073214</v>
      </c>
      <c r="E9" s="45">
        <f t="shared" si="1"/>
        <v>2159</v>
      </c>
      <c r="F9" s="100">
        <v>46780</v>
      </c>
      <c r="G9" s="100">
        <v>47040</v>
      </c>
      <c r="H9" s="44">
        <f t="shared" si="2"/>
        <v>0.99447278911564629</v>
      </c>
      <c r="I9" s="45">
        <f t="shared" si="3"/>
        <v>-260</v>
      </c>
      <c r="J9" s="44">
        <f t="shared" si="4"/>
        <v>0.85784523300555793</v>
      </c>
      <c r="K9" s="44">
        <f t="shared" si="5"/>
        <v>0.80720663265306125</v>
      </c>
      <c r="L9" s="43">
        <f t="shared" si="6"/>
        <v>5.0638600352496677E-2</v>
      </c>
    </row>
    <row r="10" spans="1:12" x14ac:dyDescent="0.4">
      <c r="A10" s="124" t="s">
        <v>83</v>
      </c>
      <c r="B10" s="94">
        <v>5312</v>
      </c>
      <c r="C10" s="94">
        <v>10696</v>
      </c>
      <c r="D10" s="46">
        <f t="shared" si="0"/>
        <v>0.49663425579655945</v>
      </c>
      <c r="E10" s="37">
        <f t="shared" si="1"/>
        <v>-5384</v>
      </c>
      <c r="F10" s="94">
        <v>5692</v>
      </c>
      <c r="G10" s="94">
        <v>13620</v>
      </c>
      <c r="H10" s="46">
        <f t="shared" si="2"/>
        <v>0.41791483113069017</v>
      </c>
      <c r="I10" s="37">
        <f t="shared" si="3"/>
        <v>-7928</v>
      </c>
      <c r="J10" s="46">
        <f t="shared" si="4"/>
        <v>0.93323963457484194</v>
      </c>
      <c r="K10" s="46">
        <f t="shared" si="5"/>
        <v>0.78531571218795893</v>
      </c>
      <c r="L10" s="51">
        <f t="shared" si="6"/>
        <v>0.14792392238688301</v>
      </c>
    </row>
    <row r="11" spans="1:12" x14ac:dyDescent="0.4">
      <c r="A11" s="124" t="s">
        <v>97</v>
      </c>
      <c r="B11" s="94">
        <v>4683</v>
      </c>
      <c r="C11" s="94">
        <v>2322</v>
      </c>
      <c r="D11" s="46">
        <f t="shared" si="0"/>
        <v>2.0167958656330751</v>
      </c>
      <c r="E11" s="37">
        <f t="shared" si="1"/>
        <v>2361</v>
      </c>
      <c r="F11" s="94">
        <v>5613</v>
      </c>
      <c r="G11" s="94">
        <v>2700</v>
      </c>
      <c r="H11" s="46">
        <f t="shared" si="2"/>
        <v>2.0788888888888888</v>
      </c>
      <c r="I11" s="37">
        <f t="shared" si="3"/>
        <v>2913</v>
      </c>
      <c r="J11" s="46">
        <f t="shared" si="4"/>
        <v>0.83431320149652588</v>
      </c>
      <c r="K11" s="46">
        <f t="shared" si="5"/>
        <v>0.86</v>
      </c>
      <c r="L11" s="51">
        <f t="shared" si="6"/>
        <v>-2.5686798503474106E-2</v>
      </c>
    </row>
    <row r="12" spans="1:12" x14ac:dyDescent="0.4">
      <c r="A12" s="124" t="s">
        <v>80</v>
      </c>
      <c r="B12" s="94">
        <v>7425</v>
      </c>
      <c r="C12" s="94">
        <v>7536</v>
      </c>
      <c r="D12" s="46">
        <f t="shared" si="0"/>
        <v>0.98527070063694266</v>
      </c>
      <c r="E12" s="37">
        <f t="shared" si="1"/>
        <v>-111</v>
      </c>
      <c r="F12" s="94">
        <v>9330</v>
      </c>
      <c r="G12" s="94">
        <v>9600</v>
      </c>
      <c r="H12" s="46">
        <f t="shared" si="2"/>
        <v>0.97187500000000004</v>
      </c>
      <c r="I12" s="37">
        <f t="shared" si="3"/>
        <v>-270</v>
      </c>
      <c r="J12" s="46">
        <f t="shared" si="4"/>
        <v>0.79581993569131837</v>
      </c>
      <c r="K12" s="46">
        <f t="shared" si="5"/>
        <v>0.78500000000000003</v>
      </c>
      <c r="L12" s="51">
        <f t="shared" si="6"/>
        <v>1.0819935691318339E-2</v>
      </c>
    </row>
    <row r="13" spans="1:12" x14ac:dyDescent="0.4">
      <c r="A13" s="124" t="s">
        <v>81</v>
      </c>
      <c r="B13" s="94">
        <v>7507</v>
      </c>
      <c r="C13" s="94">
        <v>7483</v>
      </c>
      <c r="D13" s="46">
        <f t="shared" si="0"/>
        <v>1.0032072698115728</v>
      </c>
      <c r="E13" s="37">
        <f t="shared" si="1"/>
        <v>24</v>
      </c>
      <c r="F13" s="94">
        <v>9418</v>
      </c>
      <c r="G13" s="94">
        <v>9600</v>
      </c>
      <c r="H13" s="46">
        <f t="shared" si="2"/>
        <v>0.9810416666666667</v>
      </c>
      <c r="I13" s="37">
        <f t="shared" si="3"/>
        <v>-182</v>
      </c>
      <c r="J13" s="46">
        <f t="shared" si="4"/>
        <v>0.7970906774262051</v>
      </c>
      <c r="K13" s="46">
        <f t="shared" si="5"/>
        <v>0.77947916666666661</v>
      </c>
      <c r="L13" s="51">
        <f t="shared" si="6"/>
        <v>1.7611510759538485E-2</v>
      </c>
    </row>
    <row r="14" spans="1:12" x14ac:dyDescent="0.4">
      <c r="A14" s="124" t="s">
        <v>170</v>
      </c>
      <c r="B14" s="94">
        <v>4476</v>
      </c>
      <c r="C14" s="94">
        <v>4662</v>
      </c>
      <c r="D14" s="46">
        <f t="shared" si="0"/>
        <v>0.96010296010296015</v>
      </c>
      <c r="E14" s="37">
        <f t="shared" si="1"/>
        <v>-186</v>
      </c>
      <c r="F14" s="94">
        <v>5046</v>
      </c>
      <c r="G14" s="94">
        <v>5570</v>
      </c>
      <c r="H14" s="46">
        <f t="shared" si="2"/>
        <v>0.90592459605026932</v>
      </c>
      <c r="I14" s="37">
        <f t="shared" si="3"/>
        <v>-524</v>
      </c>
      <c r="J14" s="46">
        <f t="shared" si="4"/>
        <v>0.88703923900118908</v>
      </c>
      <c r="K14" s="46">
        <f t="shared" si="5"/>
        <v>0.83698384201077203</v>
      </c>
      <c r="L14" s="51">
        <f t="shared" si="6"/>
        <v>5.0055396990417056E-2</v>
      </c>
    </row>
    <row r="15" spans="1:12" x14ac:dyDescent="0.4">
      <c r="A15" s="127" t="s">
        <v>193</v>
      </c>
      <c r="B15" s="94">
        <v>0</v>
      </c>
      <c r="C15" s="94">
        <v>0</v>
      </c>
      <c r="D15" s="46" t="e">
        <f t="shared" si="0"/>
        <v>#DIV/0!</v>
      </c>
      <c r="E15" s="47">
        <f t="shared" si="1"/>
        <v>0</v>
      </c>
      <c r="F15" s="94">
        <v>0</v>
      </c>
      <c r="G15" s="105">
        <v>0</v>
      </c>
      <c r="H15" s="44" t="e">
        <f t="shared" si="2"/>
        <v>#DIV/0!</v>
      </c>
      <c r="I15" s="45">
        <f t="shared" si="3"/>
        <v>0</v>
      </c>
      <c r="J15" s="48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x14ac:dyDescent="0.4">
      <c r="A16" s="21" t="s">
        <v>192</v>
      </c>
      <c r="B16" s="101">
        <v>5096</v>
      </c>
      <c r="C16" s="101">
        <v>0</v>
      </c>
      <c r="D16" s="48" t="e">
        <f t="shared" si="0"/>
        <v>#DIV/0!</v>
      </c>
      <c r="E16" s="37">
        <f t="shared" si="1"/>
        <v>5096</v>
      </c>
      <c r="F16" s="101">
        <v>7680</v>
      </c>
      <c r="G16" s="95">
        <v>0</v>
      </c>
      <c r="H16" s="44" t="e">
        <f t="shared" si="2"/>
        <v>#DIV/0!</v>
      </c>
      <c r="I16" s="45">
        <f t="shared" si="3"/>
        <v>7680</v>
      </c>
      <c r="J16" s="48">
        <f t="shared" si="4"/>
        <v>0.6635416666666667</v>
      </c>
      <c r="K16" s="46" t="e">
        <f t="shared" si="5"/>
        <v>#DIV/0!</v>
      </c>
      <c r="L16" s="51" t="e">
        <f t="shared" si="6"/>
        <v>#DIV/0!</v>
      </c>
    </row>
    <row r="17" spans="1:12" x14ac:dyDescent="0.4">
      <c r="A17" s="15" t="s">
        <v>191</v>
      </c>
      <c r="B17" s="106">
        <v>829</v>
      </c>
      <c r="C17" s="106">
        <v>0</v>
      </c>
      <c r="D17" s="57" t="e">
        <f t="shared" si="0"/>
        <v>#DIV/0!</v>
      </c>
      <c r="E17" s="47">
        <f t="shared" si="1"/>
        <v>829</v>
      </c>
      <c r="F17" s="106">
        <v>2124</v>
      </c>
      <c r="G17" s="106">
        <v>0</v>
      </c>
      <c r="H17" s="44" t="e">
        <f t="shared" si="2"/>
        <v>#DIV/0!</v>
      </c>
      <c r="I17" s="45">
        <f t="shared" si="3"/>
        <v>2124</v>
      </c>
      <c r="J17" s="48">
        <f t="shared" si="4"/>
        <v>0.39030131826741998</v>
      </c>
      <c r="K17" s="46" t="e">
        <f t="shared" si="5"/>
        <v>#DIV/0!</v>
      </c>
      <c r="L17" s="51" t="e">
        <f t="shared" si="6"/>
        <v>#DIV/0!</v>
      </c>
    </row>
    <row r="18" spans="1:12" x14ac:dyDescent="0.4">
      <c r="A18" s="138" t="s">
        <v>90</v>
      </c>
      <c r="B18" s="73">
        <f>SUM(B19:B33)</f>
        <v>15094</v>
      </c>
      <c r="C18" s="73">
        <f>SUM(C19:C33)</f>
        <v>14703</v>
      </c>
      <c r="D18" s="50">
        <f t="shared" si="0"/>
        <v>1.0265932122696049</v>
      </c>
      <c r="E18" s="38">
        <f t="shared" si="1"/>
        <v>391</v>
      </c>
      <c r="F18" s="73">
        <f>SUM(F19:F33)</f>
        <v>18000</v>
      </c>
      <c r="G18" s="73">
        <f>SUM(G19:G33)</f>
        <v>18000</v>
      </c>
      <c r="H18" s="50">
        <f t="shared" si="2"/>
        <v>1</v>
      </c>
      <c r="I18" s="38">
        <f t="shared" si="3"/>
        <v>0</v>
      </c>
      <c r="J18" s="50">
        <f t="shared" si="4"/>
        <v>0.83855555555555561</v>
      </c>
      <c r="K18" s="50">
        <f t="shared" si="5"/>
        <v>0.8168333333333333</v>
      </c>
      <c r="L18" s="49">
        <f t="shared" si="6"/>
        <v>2.1722222222222309E-2</v>
      </c>
    </row>
    <row r="19" spans="1:12" x14ac:dyDescent="0.4">
      <c r="A19" s="126" t="s">
        <v>168</v>
      </c>
      <c r="B19" s="100">
        <v>1288</v>
      </c>
      <c r="C19" s="94">
        <v>1218</v>
      </c>
      <c r="D19" s="44">
        <f>+B19/F19</f>
        <v>0.85866666666666669</v>
      </c>
      <c r="E19" s="45">
        <f>+B19-F19</f>
        <v>-212</v>
      </c>
      <c r="F19" s="100">
        <v>1500</v>
      </c>
      <c r="G19" s="100">
        <v>1500</v>
      </c>
      <c r="H19" s="46">
        <f t="shared" si="2"/>
        <v>1</v>
      </c>
      <c r="I19" s="37">
        <f t="shared" si="3"/>
        <v>0</v>
      </c>
      <c r="J19" s="46">
        <f t="shared" ref="J19:J57" si="7">+B19/F19</f>
        <v>0.85866666666666669</v>
      </c>
      <c r="K19" s="44">
        <f>+F19/G19</f>
        <v>1</v>
      </c>
      <c r="L19" s="43">
        <f t="shared" si="6"/>
        <v>-0.14133333333333331</v>
      </c>
    </row>
    <row r="20" spans="1:12" x14ac:dyDescent="0.4">
      <c r="A20" s="124" t="s">
        <v>167</v>
      </c>
      <c r="B20" s="94">
        <v>1306</v>
      </c>
      <c r="C20" s="131">
        <v>1207</v>
      </c>
      <c r="D20" s="46">
        <f>+B20/F20</f>
        <v>0.8706666666666667</v>
      </c>
      <c r="E20" s="37">
        <f>+B20-F20</f>
        <v>-194</v>
      </c>
      <c r="F20" s="94">
        <v>1500</v>
      </c>
      <c r="G20" s="94">
        <v>1500</v>
      </c>
      <c r="H20" s="46">
        <f t="shared" si="2"/>
        <v>1</v>
      </c>
      <c r="I20" s="37">
        <f t="shared" si="3"/>
        <v>0</v>
      </c>
      <c r="J20" s="42">
        <f t="shared" si="7"/>
        <v>0.8706666666666667</v>
      </c>
      <c r="K20" s="46">
        <f>+F20/G20</f>
        <v>1</v>
      </c>
      <c r="L20" s="51">
        <f t="shared" si="6"/>
        <v>-0.1293333333333333</v>
      </c>
    </row>
    <row r="21" spans="1:12" x14ac:dyDescent="0.4">
      <c r="A21" s="124" t="s">
        <v>166</v>
      </c>
      <c r="B21" s="94">
        <v>896</v>
      </c>
      <c r="C21" s="94">
        <v>996</v>
      </c>
      <c r="D21" s="46">
        <f t="shared" ref="D21:D57" si="8">+B21/C21</f>
        <v>0.89959839357429716</v>
      </c>
      <c r="E21" s="37">
        <f t="shared" ref="E21:E57" si="9">+B21-C21</f>
        <v>-100</v>
      </c>
      <c r="F21" s="94">
        <v>1500</v>
      </c>
      <c r="G21" s="94">
        <v>1500</v>
      </c>
      <c r="H21" s="42">
        <f t="shared" si="2"/>
        <v>1</v>
      </c>
      <c r="I21" s="37">
        <f t="shared" si="3"/>
        <v>0</v>
      </c>
      <c r="J21" s="46">
        <f t="shared" si="7"/>
        <v>0.59733333333333338</v>
      </c>
      <c r="K21" s="46">
        <f t="shared" ref="K21:K57" si="10">+C21/G21</f>
        <v>0.66400000000000003</v>
      </c>
      <c r="L21" s="51">
        <f t="shared" si="6"/>
        <v>-6.6666666666666652E-2</v>
      </c>
    </row>
    <row r="22" spans="1:12" x14ac:dyDescent="0.4">
      <c r="A22" s="124" t="s">
        <v>165</v>
      </c>
      <c r="B22" s="94">
        <v>2718</v>
      </c>
      <c r="C22" s="94">
        <v>2509</v>
      </c>
      <c r="D22" s="46">
        <f t="shared" si="8"/>
        <v>1.0833001195695495</v>
      </c>
      <c r="E22" s="37">
        <f t="shared" si="9"/>
        <v>209</v>
      </c>
      <c r="F22" s="94">
        <v>3000</v>
      </c>
      <c r="G22" s="94">
        <v>3000</v>
      </c>
      <c r="H22" s="46">
        <f t="shared" si="2"/>
        <v>1</v>
      </c>
      <c r="I22" s="37">
        <f t="shared" si="3"/>
        <v>0</v>
      </c>
      <c r="J22" s="46">
        <f t="shared" si="7"/>
        <v>0.90600000000000003</v>
      </c>
      <c r="K22" s="46">
        <f t="shared" si="10"/>
        <v>0.83633333333333337</v>
      </c>
      <c r="L22" s="51">
        <f t="shared" si="6"/>
        <v>6.9666666666666655E-2</v>
      </c>
    </row>
    <row r="23" spans="1:12" x14ac:dyDescent="0.4">
      <c r="A23" s="124" t="s">
        <v>164</v>
      </c>
      <c r="B23" s="96">
        <v>1459</v>
      </c>
      <c r="C23" s="96">
        <v>1338</v>
      </c>
      <c r="D23" s="42">
        <f t="shared" si="8"/>
        <v>1.0904334828101645</v>
      </c>
      <c r="E23" s="36">
        <f t="shared" si="9"/>
        <v>121</v>
      </c>
      <c r="F23" s="96">
        <v>1500</v>
      </c>
      <c r="G23" s="96">
        <v>1500</v>
      </c>
      <c r="H23" s="42">
        <f t="shared" si="2"/>
        <v>1</v>
      </c>
      <c r="I23" s="36">
        <f t="shared" si="3"/>
        <v>0</v>
      </c>
      <c r="J23" s="42">
        <f t="shared" si="7"/>
        <v>0.97266666666666668</v>
      </c>
      <c r="K23" s="42">
        <f t="shared" si="10"/>
        <v>0.89200000000000002</v>
      </c>
      <c r="L23" s="41">
        <f t="shared" si="6"/>
        <v>8.0666666666666664E-2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f t="shared" si="8"/>
        <v>#DIV/0!</v>
      </c>
      <c r="E24" s="37">
        <f t="shared" si="9"/>
        <v>0</v>
      </c>
      <c r="F24" s="94">
        <v>0</v>
      </c>
      <c r="G24" s="94">
        <v>0</v>
      </c>
      <c r="H24" s="46" t="e">
        <f t="shared" si="2"/>
        <v>#DIV/0!</v>
      </c>
      <c r="I24" s="37">
        <f t="shared" si="3"/>
        <v>0</v>
      </c>
      <c r="J24" s="46" t="e">
        <f t="shared" si="7"/>
        <v>#DIV/0!</v>
      </c>
      <c r="K24" s="46" t="e">
        <f t="shared" si="10"/>
        <v>#DIV/0!</v>
      </c>
      <c r="L24" s="51" t="e">
        <f t="shared" si="6"/>
        <v>#DIV/0!</v>
      </c>
    </row>
    <row r="25" spans="1:12" x14ac:dyDescent="0.4">
      <c r="A25" s="125" t="s">
        <v>162</v>
      </c>
      <c r="B25" s="94">
        <v>1252</v>
      </c>
      <c r="C25" s="94">
        <v>1307</v>
      </c>
      <c r="D25" s="46">
        <f t="shared" si="8"/>
        <v>0.95791889824024479</v>
      </c>
      <c r="E25" s="37">
        <f t="shared" si="9"/>
        <v>-55</v>
      </c>
      <c r="F25" s="94">
        <v>1500</v>
      </c>
      <c r="G25" s="94">
        <v>1500</v>
      </c>
      <c r="H25" s="46">
        <f t="shared" si="2"/>
        <v>1</v>
      </c>
      <c r="I25" s="37">
        <f t="shared" si="3"/>
        <v>0</v>
      </c>
      <c r="J25" s="46">
        <f t="shared" si="7"/>
        <v>0.83466666666666667</v>
      </c>
      <c r="K25" s="46">
        <f t="shared" si="10"/>
        <v>0.87133333333333329</v>
      </c>
      <c r="L25" s="51">
        <f t="shared" si="6"/>
        <v>-3.6666666666666625E-2</v>
      </c>
    </row>
    <row r="26" spans="1:12" x14ac:dyDescent="0.4">
      <c r="A26" s="124" t="s">
        <v>161</v>
      </c>
      <c r="B26" s="94">
        <v>1147</v>
      </c>
      <c r="C26" s="94">
        <v>1161</v>
      </c>
      <c r="D26" s="46">
        <f t="shared" si="8"/>
        <v>0.98794142980189492</v>
      </c>
      <c r="E26" s="37">
        <f t="shared" si="9"/>
        <v>-14</v>
      </c>
      <c r="F26" s="94">
        <v>1500</v>
      </c>
      <c r="G26" s="94">
        <v>1500</v>
      </c>
      <c r="H26" s="46">
        <f t="shared" si="2"/>
        <v>1</v>
      </c>
      <c r="I26" s="37">
        <f t="shared" si="3"/>
        <v>0</v>
      </c>
      <c r="J26" s="46">
        <f t="shared" si="7"/>
        <v>0.76466666666666672</v>
      </c>
      <c r="K26" s="46">
        <f t="shared" si="10"/>
        <v>0.77400000000000002</v>
      </c>
      <c r="L26" s="51">
        <f t="shared" si="6"/>
        <v>-9.3333333333333046E-3</v>
      </c>
    </row>
    <row r="27" spans="1:12" x14ac:dyDescent="0.4">
      <c r="A27" s="124" t="s">
        <v>160</v>
      </c>
      <c r="B27" s="96">
        <v>645</v>
      </c>
      <c r="C27" s="96">
        <v>594</v>
      </c>
      <c r="D27" s="42">
        <f t="shared" si="8"/>
        <v>1.0858585858585859</v>
      </c>
      <c r="E27" s="36">
        <f t="shared" si="9"/>
        <v>51</v>
      </c>
      <c r="F27" s="96">
        <v>900</v>
      </c>
      <c r="G27" s="96">
        <v>900</v>
      </c>
      <c r="H27" s="42">
        <f t="shared" si="2"/>
        <v>1</v>
      </c>
      <c r="I27" s="36">
        <f t="shared" si="3"/>
        <v>0</v>
      </c>
      <c r="J27" s="42">
        <f t="shared" si="7"/>
        <v>0.71666666666666667</v>
      </c>
      <c r="K27" s="42">
        <f t="shared" si="10"/>
        <v>0.66</v>
      </c>
      <c r="L27" s="41">
        <f t="shared" si="6"/>
        <v>5.6666666666666643E-2</v>
      </c>
    </row>
    <row r="28" spans="1:12" x14ac:dyDescent="0.4">
      <c r="A28" s="125" t="s">
        <v>159</v>
      </c>
      <c r="B28" s="94">
        <v>375</v>
      </c>
      <c r="C28" s="94">
        <v>408</v>
      </c>
      <c r="D28" s="46">
        <f t="shared" si="8"/>
        <v>0.91911764705882348</v>
      </c>
      <c r="E28" s="37">
        <f t="shared" si="9"/>
        <v>-33</v>
      </c>
      <c r="F28" s="94">
        <v>600</v>
      </c>
      <c r="G28" s="94">
        <v>600</v>
      </c>
      <c r="H28" s="46">
        <f t="shared" si="2"/>
        <v>1</v>
      </c>
      <c r="I28" s="37">
        <f t="shared" si="3"/>
        <v>0</v>
      </c>
      <c r="J28" s="46">
        <f t="shared" si="7"/>
        <v>0.625</v>
      </c>
      <c r="K28" s="46">
        <f t="shared" si="10"/>
        <v>0.68</v>
      </c>
      <c r="L28" s="51">
        <f t="shared" si="6"/>
        <v>-5.5000000000000049E-2</v>
      </c>
    </row>
    <row r="29" spans="1:12" x14ac:dyDescent="0.4">
      <c r="A29" s="124" t="s">
        <v>158</v>
      </c>
      <c r="B29" s="94">
        <v>1457</v>
      </c>
      <c r="C29" s="94">
        <v>1398</v>
      </c>
      <c r="D29" s="46">
        <f t="shared" si="8"/>
        <v>1.0422031473533619</v>
      </c>
      <c r="E29" s="37">
        <f t="shared" si="9"/>
        <v>59</v>
      </c>
      <c r="F29" s="94">
        <v>1500</v>
      </c>
      <c r="G29" s="94">
        <v>1500</v>
      </c>
      <c r="H29" s="46">
        <f t="shared" si="2"/>
        <v>1</v>
      </c>
      <c r="I29" s="37">
        <f t="shared" si="3"/>
        <v>0</v>
      </c>
      <c r="J29" s="46">
        <f t="shared" si="7"/>
        <v>0.97133333333333338</v>
      </c>
      <c r="K29" s="46">
        <f t="shared" si="10"/>
        <v>0.93200000000000005</v>
      </c>
      <c r="L29" s="51">
        <f t="shared" si="6"/>
        <v>3.9333333333333331E-2</v>
      </c>
    </row>
    <row r="30" spans="1:12" x14ac:dyDescent="0.4">
      <c r="A30" s="125" t="s">
        <v>157</v>
      </c>
      <c r="B30" s="96">
        <v>1104</v>
      </c>
      <c r="C30" s="96">
        <v>1226</v>
      </c>
      <c r="D30" s="42">
        <f t="shared" si="8"/>
        <v>0.90048939641109293</v>
      </c>
      <c r="E30" s="36">
        <f t="shared" si="9"/>
        <v>-122</v>
      </c>
      <c r="F30" s="96">
        <v>1500</v>
      </c>
      <c r="G30" s="96">
        <v>1500</v>
      </c>
      <c r="H30" s="42">
        <f t="shared" si="2"/>
        <v>1</v>
      </c>
      <c r="I30" s="36">
        <f t="shared" si="3"/>
        <v>0</v>
      </c>
      <c r="J30" s="42">
        <f t="shared" si="7"/>
        <v>0.73599999999999999</v>
      </c>
      <c r="K30" s="42">
        <f t="shared" si="10"/>
        <v>0.81733333333333336</v>
      </c>
      <c r="L30" s="41">
        <f t="shared" si="6"/>
        <v>-8.1333333333333369E-2</v>
      </c>
    </row>
    <row r="31" spans="1:12" x14ac:dyDescent="0.4">
      <c r="A31" s="125" t="s">
        <v>156</v>
      </c>
      <c r="B31" s="96">
        <v>1447</v>
      </c>
      <c r="C31" s="96">
        <v>1341</v>
      </c>
      <c r="D31" s="42">
        <f t="shared" si="8"/>
        <v>1.0790454884414615</v>
      </c>
      <c r="E31" s="36">
        <f t="shared" si="9"/>
        <v>106</v>
      </c>
      <c r="F31" s="96">
        <v>1500</v>
      </c>
      <c r="G31" s="96">
        <v>1500</v>
      </c>
      <c r="H31" s="42">
        <f t="shared" si="2"/>
        <v>1</v>
      </c>
      <c r="I31" s="36">
        <f t="shared" si="3"/>
        <v>0</v>
      </c>
      <c r="J31" s="42">
        <f t="shared" si="7"/>
        <v>0.96466666666666667</v>
      </c>
      <c r="K31" s="42">
        <f t="shared" si="10"/>
        <v>0.89400000000000002</v>
      </c>
      <c r="L31" s="41">
        <f t="shared" si="6"/>
        <v>7.0666666666666655E-2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8"/>
        <v>#DIV/0!</v>
      </c>
      <c r="E32" s="37">
        <f t="shared" si="9"/>
        <v>0</v>
      </c>
      <c r="F32" s="94">
        <v>0</v>
      </c>
      <c r="G32" s="94">
        <v>0</v>
      </c>
      <c r="H32" s="46" t="e">
        <f t="shared" si="2"/>
        <v>#DIV/0!</v>
      </c>
      <c r="I32" s="37">
        <f t="shared" si="3"/>
        <v>0</v>
      </c>
      <c r="J32" s="46" t="e">
        <f t="shared" si="7"/>
        <v>#DIV/0!</v>
      </c>
      <c r="K32" s="46" t="e">
        <f t="shared" si="10"/>
        <v>#DIV/0!</v>
      </c>
      <c r="L32" s="51" t="e">
        <f t="shared" si="6"/>
        <v>#DIV/0!</v>
      </c>
    </row>
    <row r="33" spans="1:64" x14ac:dyDescent="0.4">
      <c r="A33" s="127" t="s">
        <v>190</v>
      </c>
      <c r="B33" s="105">
        <v>0</v>
      </c>
      <c r="C33" s="105">
        <v>0</v>
      </c>
      <c r="D33" s="48" t="e">
        <f t="shared" si="8"/>
        <v>#DIV/0!</v>
      </c>
      <c r="E33" s="47">
        <f t="shared" si="9"/>
        <v>0</v>
      </c>
      <c r="F33" s="105">
        <v>0</v>
      </c>
      <c r="G33" s="105">
        <v>0</v>
      </c>
      <c r="H33" s="48" t="e">
        <f t="shared" si="2"/>
        <v>#DIV/0!</v>
      </c>
      <c r="I33" s="47">
        <f t="shared" si="3"/>
        <v>0</v>
      </c>
      <c r="J33" s="48" t="e">
        <f t="shared" si="7"/>
        <v>#DIV/0!</v>
      </c>
      <c r="K33" s="48" t="e">
        <f t="shared" si="10"/>
        <v>#DIV/0!</v>
      </c>
      <c r="L33" s="83" t="e">
        <f t="shared" si="6"/>
        <v>#DIV/0!</v>
      </c>
    </row>
    <row r="34" spans="1:64" x14ac:dyDescent="0.4">
      <c r="A34" s="138" t="s">
        <v>89</v>
      </c>
      <c r="B34" s="73">
        <f>SUM(B35:B36)</f>
        <v>728</v>
      </c>
      <c r="C34" s="73">
        <f>SUM(C35:C36)</f>
        <v>768</v>
      </c>
      <c r="D34" s="50">
        <f t="shared" si="8"/>
        <v>0.94791666666666663</v>
      </c>
      <c r="E34" s="38">
        <f t="shared" si="9"/>
        <v>-40</v>
      </c>
      <c r="F34" s="73">
        <f>SUM(F35:F36)</f>
        <v>1170</v>
      </c>
      <c r="G34" s="73">
        <f>SUM(G35:G36)</f>
        <v>1170</v>
      </c>
      <c r="H34" s="50">
        <f t="shared" si="2"/>
        <v>1</v>
      </c>
      <c r="I34" s="38">
        <f t="shared" si="3"/>
        <v>0</v>
      </c>
      <c r="J34" s="50">
        <f t="shared" si="7"/>
        <v>0.62222222222222223</v>
      </c>
      <c r="K34" s="50">
        <f t="shared" si="10"/>
        <v>0.65641025641025641</v>
      </c>
      <c r="L34" s="49">
        <f t="shared" si="6"/>
        <v>-3.4188034188034178E-2</v>
      </c>
    </row>
    <row r="35" spans="1:64" x14ac:dyDescent="0.4">
      <c r="A35" s="126" t="s">
        <v>154</v>
      </c>
      <c r="B35" s="100">
        <v>513</v>
      </c>
      <c r="C35" s="100">
        <v>522</v>
      </c>
      <c r="D35" s="44">
        <f t="shared" si="8"/>
        <v>0.98275862068965514</v>
      </c>
      <c r="E35" s="45">
        <f t="shared" si="9"/>
        <v>-9</v>
      </c>
      <c r="F35" s="100">
        <v>780</v>
      </c>
      <c r="G35" s="100">
        <v>780</v>
      </c>
      <c r="H35" s="44">
        <f t="shared" si="2"/>
        <v>1</v>
      </c>
      <c r="I35" s="45">
        <f t="shared" si="3"/>
        <v>0</v>
      </c>
      <c r="J35" s="44">
        <f t="shared" si="7"/>
        <v>0.65769230769230769</v>
      </c>
      <c r="K35" s="44">
        <f t="shared" si="10"/>
        <v>0.66923076923076918</v>
      </c>
      <c r="L35" s="43">
        <f t="shared" si="6"/>
        <v>-1.1538461538461497E-2</v>
      </c>
    </row>
    <row r="36" spans="1:64" x14ac:dyDescent="0.4">
      <c r="A36" s="124" t="s">
        <v>153</v>
      </c>
      <c r="B36" s="94">
        <v>215</v>
      </c>
      <c r="C36" s="94">
        <v>246</v>
      </c>
      <c r="D36" s="46">
        <f t="shared" si="8"/>
        <v>0.87398373983739841</v>
      </c>
      <c r="E36" s="37">
        <f t="shared" si="9"/>
        <v>-31</v>
      </c>
      <c r="F36" s="94">
        <v>390</v>
      </c>
      <c r="G36" s="94">
        <v>390</v>
      </c>
      <c r="H36" s="46">
        <f t="shared" si="2"/>
        <v>1</v>
      </c>
      <c r="I36" s="37">
        <f t="shared" si="3"/>
        <v>0</v>
      </c>
      <c r="J36" s="46">
        <f t="shared" si="7"/>
        <v>0.55128205128205132</v>
      </c>
      <c r="K36" s="46">
        <f t="shared" si="10"/>
        <v>0.63076923076923075</v>
      </c>
      <c r="L36" s="51">
        <f t="shared" si="6"/>
        <v>-7.9487179487179427E-2</v>
      </c>
    </row>
    <row r="37" spans="1:64" s="30" customFormat="1" x14ac:dyDescent="0.4">
      <c r="A37" s="122" t="s">
        <v>94</v>
      </c>
      <c r="B37" s="67">
        <f>SUM(B38:B57)</f>
        <v>99408</v>
      </c>
      <c r="C37" s="67">
        <f>SUM(C38:C57)</f>
        <v>91489</v>
      </c>
      <c r="D37" s="39">
        <f t="shared" si="8"/>
        <v>1.0865568538294221</v>
      </c>
      <c r="E37" s="40">
        <f t="shared" si="9"/>
        <v>7919</v>
      </c>
      <c r="F37" s="67">
        <f>SUM(F38:F57)</f>
        <v>124429</v>
      </c>
      <c r="G37" s="67">
        <f>SUM(G38:G57)</f>
        <v>118589</v>
      </c>
      <c r="H37" s="39">
        <f t="shared" si="2"/>
        <v>1.049245714189343</v>
      </c>
      <c r="I37" s="40">
        <f t="shared" si="3"/>
        <v>5840</v>
      </c>
      <c r="J37" s="39">
        <f t="shared" si="7"/>
        <v>0.79891343657828962</v>
      </c>
      <c r="K37" s="39">
        <f t="shared" si="10"/>
        <v>0.771479648196713</v>
      </c>
      <c r="L37" s="52">
        <f t="shared" si="6"/>
        <v>2.7433788381576618E-2</v>
      </c>
    </row>
    <row r="38" spans="1:64" x14ac:dyDescent="0.4">
      <c r="A38" s="124" t="s">
        <v>82</v>
      </c>
      <c r="B38" s="99">
        <v>39262</v>
      </c>
      <c r="C38" s="99">
        <v>35132</v>
      </c>
      <c r="D38" s="60">
        <f t="shared" si="8"/>
        <v>1.117556643515883</v>
      </c>
      <c r="E38" s="36">
        <f t="shared" si="9"/>
        <v>4130</v>
      </c>
      <c r="F38" s="99">
        <v>46994</v>
      </c>
      <c r="G38" s="94">
        <v>43431</v>
      </c>
      <c r="H38" s="42">
        <f t="shared" ref="H38:H69" si="11">+F38/G38</f>
        <v>1.082038175496765</v>
      </c>
      <c r="I38" s="53">
        <f t="shared" ref="I38:I57" si="12">+F38-G38</f>
        <v>3563</v>
      </c>
      <c r="J38" s="46">
        <f t="shared" si="7"/>
        <v>0.83546835766268035</v>
      </c>
      <c r="K38" s="46">
        <f t="shared" si="10"/>
        <v>0.80891529092123138</v>
      </c>
      <c r="L38" s="128">
        <f t="shared" ref="L38:L69" si="13">+J38-K38</f>
        <v>2.6553066741448972E-2</v>
      </c>
    </row>
    <row r="39" spans="1:64" x14ac:dyDescent="0.4">
      <c r="A39" s="124" t="s">
        <v>152</v>
      </c>
      <c r="B39" s="94">
        <v>7309</v>
      </c>
      <c r="C39" s="107">
        <v>10573</v>
      </c>
      <c r="D39" s="44">
        <f t="shared" si="8"/>
        <v>0.69128913269649106</v>
      </c>
      <c r="E39" s="36">
        <f t="shared" si="9"/>
        <v>-3264</v>
      </c>
      <c r="F39" s="107">
        <v>8030</v>
      </c>
      <c r="G39" s="107">
        <v>12390</v>
      </c>
      <c r="H39" s="81">
        <f t="shared" si="11"/>
        <v>0.64810330912025826</v>
      </c>
      <c r="I39" s="53">
        <f t="shared" si="12"/>
        <v>-4360</v>
      </c>
      <c r="J39" s="46">
        <f t="shared" si="7"/>
        <v>0.9102117061021171</v>
      </c>
      <c r="K39" s="46">
        <f t="shared" si="10"/>
        <v>0.85334947538337369</v>
      </c>
      <c r="L39" s="128">
        <f t="shared" si="13"/>
        <v>5.6862230718743412E-2</v>
      </c>
    </row>
    <row r="40" spans="1:64" x14ac:dyDescent="0.4">
      <c r="A40" s="125" t="s">
        <v>151</v>
      </c>
      <c r="B40" s="94">
        <v>6791</v>
      </c>
      <c r="C40" s="107">
        <v>4376</v>
      </c>
      <c r="D40" s="78">
        <f t="shared" si="8"/>
        <v>1.5518738574040218</v>
      </c>
      <c r="E40" s="53">
        <f t="shared" si="9"/>
        <v>2415</v>
      </c>
      <c r="F40" s="130">
        <v>8370</v>
      </c>
      <c r="G40" s="130">
        <v>5760</v>
      </c>
      <c r="H40" s="81">
        <f t="shared" si="11"/>
        <v>1.453125</v>
      </c>
      <c r="I40" s="59">
        <f t="shared" si="12"/>
        <v>2610</v>
      </c>
      <c r="J40" s="78">
        <f t="shared" si="7"/>
        <v>0.81135005973715646</v>
      </c>
      <c r="K40" s="78">
        <f t="shared" si="10"/>
        <v>0.75972222222222219</v>
      </c>
      <c r="L40" s="129">
        <f t="shared" si="13"/>
        <v>5.1627837514934272E-2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4" s="27" customFormat="1" x14ac:dyDescent="0.4">
      <c r="A41" s="176" t="s">
        <v>177</v>
      </c>
      <c r="B41" s="103">
        <v>4086</v>
      </c>
      <c r="C41" s="104">
        <v>0</v>
      </c>
      <c r="D41" s="78" t="e">
        <f t="shared" si="8"/>
        <v>#DIV/0!</v>
      </c>
      <c r="E41" s="53">
        <f t="shared" si="9"/>
        <v>4086</v>
      </c>
      <c r="F41" s="102">
        <v>5580</v>
      </c>
      <c r="G41" s="102">
        <v>0</v>
      </c>
      <c r="H41" s="25" t="e">
        <f t="shared" si="11"/>
        <v>#DIV/0!</v>
      </c>
      <c r="I41" s="26">
        <f t="shared" si="12"/>
        <v>5580</v>
      </c>
      <c r="J41" s="23">
        <f t="shared" si="7"/>
        <v>0.73225806451612907</v>
      </c>
      <c r="K41" s="29" t="e">
        <f t="shared" si="10"/>
        <v>#DIV/0!</v>
      </c>
      <c r="L41" s="28" t="e">
        <f t="shared" si="13"/>
        <v>#DIV/0!</v>
      </c>
    </row>
    <row r="42" spans="1:64" x14ac:dyDescent="0.4">
      <c r="A42" s="124" t="s">
        <v>80</v>
      </c>
      <c r="B42" s="100">
        <v>13125</v>
      </c>
      <c r="C42" s="107">
        <v>12571</v>
      </c>
      <c r="D42" s="80">
        <f t="shared" si="8"/>
        <v>1.0440696841937793</v>
      </c>
      <c r="E42" s="54">
        <f t="shared" si="9"/>
        <v>554</v>
      </c>
      <c r="F42" s="108">
        <v>17963</v>
      </c>
      <c r="G42" s="108">
        <v>19098</v>
      </c>
      <c r="H42" s="78">
        <f t="shared" si="11"/>
        <v>0.94056969316158756</v>
      </c>
      <c r="I42" s="53">
        <f t="shared" si="12"/>
        <v>-1135</v>
      </c>
      <c r="J42" s="80">
        <f t="shared" si="7"/>
        <v>0.73066859655959471</v>
      </c>
      <c r="K42" s="78">
        <f t="shared" si="10"/>
        <v>0.65823646455126195</v>
      </c>
      <c r="L42" s="128">
        <f t="shared" si="13"/>
        <v>7.2432132008332761E-2</v>
      </c>
    </row>
    <row r="43" spans="1:64" x14ac:dyDescent="0.4">
      <c r="A43" s="124" t="s">
        <v>81</v>
      </c>
      <c r="B43" s="94">
        <v>9365</v>
      </c>
      <c r="C43" s="107">
        <v>9226</v>
      </c>
      <c r="D43" s="80">
        <f t="shared" si="8"/>
        <v>1.0150661174940385</v>
      </c>
      <c r="E43" s="59">
        <f t="shared" si="9"/>
        <v>139</v>
      </c>
      <c r="F43" s="107">
        <v>10030</v>
      </c>
      <c r="G43" s="107">
        <v>10299</v>
      </c>
      <c r="H43" s="78">
        <f t="shared" si="11"/>
        <v>0.97388095931643848</v>
      </c>
      <c r="I43" s="53">
        <f t="shared" si="12"/>
        <v>-269</v>
      </c>
      <c r="J43" s="78">
        <f t="shared" si="7"/>
        <v>0.93369890329012961</v>
      </c>
      <c r="K43" s="78">
        <f t="shared" si="10"/>
        <v>0.89581512768229921</v>
      </c>
      <c r="L43" s="128">
        <f t="shared" si="13"/>
        <v>3.7883775607830406E-2</v>
      </c>
    </row>
    <row r="44" spans="1:64" x14ac:dyDescent="0.4">
      <c r="A44" s="124" t="s">
        <v>79</v>
      </c>
      <c r="B44" s="98">
        <v>2382</v>
      </c>
      <c r="C44" s="94">
        <v>2256</v>
      </c>
      <c r="D44" s="80">
        <f t="shared" si="8"/>
        <v>1.0558510638297873</v>
      </c>
      <c r="E44" s="53">
        <f t="shared" si="9"/>
        <v>126</v>
      </c>
      <c r="F44" s="107">
        <v>2790</v>
      </c>
      <c r="G44" s="107">
        <v>2974</v>
      </c>
      <c r="H44" s="42">
        <f t="shared" si="11"/>
        <v>0.93813046402151978</v>
      </c>
      <c r="I44" s="37">
        <f t="shared" si="12"/>
        <v>-184</v>
      </c>
      <c r="J44" s="46">
        <f t="shared" si="7"/>
        <v>0.85376344086021505</v>
      </c>
      <c r="K44" s="78">
        <f t="shared" si="10"/>
        <v>0.75857431069266978</v>
      </c>
      <c r="L44" s="128">
        <f t="shared" si="13"/>
        <v>9.5189130167545266E-2</v>
      </c>
    </row>
    <row r="45" spans="1:64" x14ac:dyDescent="0.4">
      <c r="A45" s="124" t="s">
        <v>150</v>
      </c>
      <c r="B45" s="97">
        <v>1388</v>
      </c>
      <c r="C45" s="100">
        <v>1235</v>
      </c>
      <c r="D45" s="44">
        <f t="shared" si="8"/>
        <v>1.1238866396761134</v>
      </c>
      <c r="E45" s="36">
        <f t="shared" si="9"/>
        <v>153</v>
      </c>
      <c r="F45" s="94">
        <v>1660</v>
      </c>
      <c r="G45" s="107">
        <v>1660</v>
      </c>
      <c r="H45" s="42">
        <f t="shared" si="11"/>
        <v>1</v>
      </c>
      <c r="I45" s="37">
        <f t="shared" si="12"/>
        <v>0</v>
      </c>
      <c r="J45" s="46">
        <f t="shared" si="7"/>
        <v>0.83614457831325306</v>
      </c>
      <c r="K45" s="46">
        <f t="shared" si="10"/>
        <v>0.74397590361445787</v>
      </c>
      <c r="L45" s="51">
        <f t="shared" si="13"/>
        <v>9.2168674698795194E-2</v>
      </c>
    </row>
    <row r="46" spans="1:64" x14ac:dyDescent="0.4">
      <c r="A46" s="124" t="s">
        <v>78</v>
      </c>
      <c r="B46" s="94">
        <v>2500</v>
      </c>
      <c r="C46" s="94">
        <v>2585</v>
      </c>
      <c r="D46" s="44">
        <f t="shared" si="8"/>
        <v>0.96711798839458418</v>
      </c>
      <c r="E46" s="36">
        <f t="shared" si="9"/>
        <v>-85</v>
      </c>
      <c r="F46" s="94">
        <v>2790</v>
      </c>
      <c r="G46" s="94">
        <v>2880</v>
      </c>
      <c r="H46" s="42">
        <f t="shared" si="11"/>
        <v>0.96875</v>
      </c>
      <c r="I46" s="37">
        <f t="shared" si="12"/>
        <v>-90</v>
      </c>
      <c r="J46" s="46">
        <f t="shared" si="7"/>
        <v>0.89605734767025091</v>
      </c>
      <c r="K46" s="46">
        <f t="shared" si="10"/>
        <v>0.89756944444444442</v>
      </c>
      <c r="L46" s="51">
        <f t="shared" si="13"/>
        <v>-1.5120967741935054E-3</v>
      </c>
    </row>
    <row r="47" spans="1:64" x14ac:dyDescent="0.4">
      <c r="A47" s="125" t="s">
        <v>77</v>
      </c>
      <c r="B47" s="96">
        <v>1355</v>
      </c>
      <c r="C47" s="96">
        <v>1550</v>
      </c>
      <c r="D47" s="44">
        <f t="shared" si="8"/>
        <v>0.87419354838709673</v>
      </c>
      <c r="E47" s="36">
        <f t="shared" si="9"/>
        <v>-195</v>
      </c>
      <c r="F47" s="96">
        <v>2790</v>
      </c>
      <c r="G47" s="96">
        <v>2880</v>
      </c>
      <c r="H47" s="42">
        <f t="shared" si="11"/>
        <v>0.96875</v>
      </c>
      <c r="I47" s="37">
        <f t="shared" si="12"/>
        <v>-90</v>
      </c>
      <c r="J47" s="46">
        <f t="shared" si="7"/>
        <v>0.48566308243727596</v>
      </c>
      <c r="K47" s="42">
        <f t="shared" si="10"/>
        <v>0.53819444444444442</v>
      </c>
      <c r="L47" s="41">
        <f t="shared" si="13"/>
        <v>-5.2531362007168458E-2</v>
      </c>
    </row>
    <row r="48" spans="1:64" x14ac:dyDescent="0.4">
      <c r="A48" s="124" t="s">
        <v>96</v>
      </c>
      <c r="B48" s="94">
        <v>923</v>
      </c>
      <c r="C48" s="94">
        <v>709</v>
      </c>
      <c r="D48" s="44">
        <f t="shared" si="8"/>
        <v>1.3018335684062059</v>
      </c>
      <c r="E48" s="37">
        <f t="shared" si="9"/>
        <v>214</v>
      </c>
      <c r="F48" s="94">
        <v>1660</v>
      </c>
      <c r="G48" s="94">
        <v>1660</v>
      </c>
      <c r="H48" s="42">
        <f t="shared" si="11"/>
        <v>1</v>
      </c>
      <c r="I48" s="37">
        <f t="shared" si="12"/>
        <v>0</v>
      </c>
      <c r="J48" s="46">
        <f t="shared" si="7"/>
        <v>0.55602409638554218</v>
      </c>
      <c r="K48" s="46">
        <f t="shared" si="10"/>
        <v>0.42710843373493979</v>
      </c>
      <c r="L48" s="51">
        <f t="shared" si="13"/>
        <v>0.12891566265060239</v>
      </c>
    </row>
    <row r="49" spans="1:12" x14ac:dyDescent="0.4">
      <c r="A49" s="124" t="s">
        <v>93</v>
      </c>
      <c r="B49" s="94">
        <v>1669</v>
      </c>
      <c r="C49" s="94">
        <v>1602</v>
      </c>
      <c r="D49" s="44">
        <f t="shared" si="8"/>
        <v>1.0418227215980025</v>
      </c>
      <c r="E49" s="37">
        <f t="shared" si="9"/>
        <v>67</v>
      </c>
      <c r="F49" s="94">
        <v>2790</v>
      </c>
      <c r="G49" s="94">
        <v>2880</v>
      </c>
      <c r="H49" s="46">
        <f t="shared" si="11"/>
        <v>0.96875</v>
      </c>
      <c r="I49" s="37">
        <f t="shared" si="12"/>
        <v>-90</v>
      </c>
      <c r="J49" s="46">
        <f t="shared" si="7"/>
        <v>0.59820788530465951</v>
      </c>
      <c r="K49" s="46">
        <f t="shared" si="10"/>
        <v>0.55625000000000002</v>
      </c>
      <c r="L49" s="51">
        <f t="shared" si="13"/>
        <v>4.1957885304659492E-2</v>
      </c>
    </row>
    <row r="50" spans="1:12" x14ac:dyDescent="0.4">
      <c r="A50" s="124" t="s">
        <v>74</v>
      </c>
      <c r="B50" s="94">
        <v>2308</v>
      </c>
      <c r="C50" s="94">
        <v>2760</v>
      </c>
      <c r="D50" s="44">
        <f t="shared" si="8"/>
        <v>0.836231884057971</v>
      </c>
      <c r="E50" s="37">
        <f t="shared" si="9"/>
        <v>-452</v>
      </c>
      <c r="F50" s="94">
        <v>3771</v>
      </c>
      <c r="G50" s="94">
        <v>3780</v>
      </c>
      <c r="H50" s="46">
        <f t="shared" si="11"/>
        <v>0.99761904761904763</v>
      </c>
      <c r="I50" s="37">
        <f t="shared" si="12"/>
        <v>-9</v>
      </c>
      <c r="J50" s="46">
        <f t="shared" si="7"/>
        <v>0.6120392468841156</v>
      </c>
      <c r="K50" s="46">
        <f t="shared" si="10"/>
        <v>0.73015873015873012</v>
      </c>
      <c r="L50" s="51">
        <f t="shared" si="13"/>
        <v>-0.11811948327461452</v>
      </c>
    </row>
    <row r="51" spans="1:12" x14ac:dyDescent="0.4">
      <c r="A51" s="124" t="s">
        <v>76</v>
      </c>
      <c r="B51" s="94">
        <v>1008</v>
      </c>
      <c r="C51" s="94">
        <v>840</v>
      </c>
      <c r="D51" s="44">
        <f t="shared" si="8"/>
        <v>1.2</v>
      </c>
      <c r="E51" s="37">
        <f t="shared" si="9"/>
        <v>168</v>
      </c>
      <c r="F51" s="94">
        <v>1260</v>
      </c>
      <c r="G51" s="94">
        <v>1274</v>
      </c>
      <c r="H51" s="46">
        <f t="shared" si="11"/>
        <v>0.98901098901098905</v>
      </c>
      <c r="I51" s="37">
        <f t="shared" si="12"/>
        <v>-14</v>
      </c>
      <c r="J51" s="46">
        <f t="shared" si="7"/>
        <v>0.8</v>
      </c>
      <c r="K51" s="46">
        <f t="shared" si="10"/>
        <v>0.65934065934065933</v>
      </c>
      <c r="L51" s="51">
        <f t="shared" si="13"/>
        <v>0.14065934065934071</v>
      </c>
    </row>
    <row r="52" spans="1:12" x14ac:dyDescent="0.4">
      <c r="A52" s="124" t="s">
        <v>75</v>
      </c>
      <c r="B52" s="94">
        <v>933</v>
      </c>
      <c r="C52" s="94">
        <v>954</v>
      </c>
      <c r="D52" s="44">
        <f t="shared" si="8"/>
        <v>0.9779874213836478</v>
      </c>
      <c r="E52" s="37">
        <f t="shared" si="9"/>
        <v>-21</v>
      </c>
      <c r="F52" s="94">
        <v>1251</v>
      </c>
      <c r="G52" s="94">
        <v>1260</v>
      </c>
      <c r="H52" s="46">
        <f t="shared" si="11"/>
        <v>0.99285714285714288</v>
      </c>
      <c r="I52" s="37">
        <f t="shared" si="12"/>
        <v>-9</v>
      </c>
      <c r="J52" s="46">
        <f t="shared" si="7"/>
        <v>0.74580335731414871</v>
      </c>
      <c r="K52" s="46">
        <f t="shared" si="10"/>
        <v>0.75714285714285712</v>
      </c>
      <c r="L52" s="51">
        <f t="shared" si="13"/>
        <v>-1.133949982870841E-2</v>
      </c>
    </row>
    <row r="53" spans="1:12" x14ac:dyDescent="0.4">
      <c r="A53" s="124" t="s">
        <v>149</v>
      </c>
      <c r="B53" s="94">
        <v>805</v>
      </c>
      <c r="C53" s="94">
        <v>958</v>
      </c>
      <c r="D53" s="44">
        <f t="shared" si="8"/>
        <v>0.84029227557411279</v>
      </c>
      <c r="E53" s="37">
        <f t="shared" si="9"/>
        <v>-153</v>
      </c>
      <c r="F53" s="94">
        <v>1660</v>
      </c>
      <c r="G53" s="94">
        <v>1323</v>
      </c>
      <c r="H53" s="46">
        <f t="shared" si="11"/>
        <v>1.254724111866969</v>
      </c>
      <c r="I53" s="37">
        <f t="shared" si="12"/>
        <v>337</v>
      </c>
      <c r="J53" s="46">
        <f t="shared" si="7"/>
        <v>0.48493975903614456</v>
      </c>
      <c r="K53" s="46">
        <f t="shared" si="10"/>
        <v>0.72411186696900987</v>
      </c>
      <c r="L53" s="51">
        <f t="shared" si="13"/>
        <v>-0.23917210793286531</v>
      </c>
    </row>
    <row r="54" spans="1:12" x14ac:dyDescent="0.4">
      <c r="A54" s="124" t="s">
        <v>132</v>
      </c>
      <c r="B54" s="94">
        <v>1067</v>
      </c>
      <c r="C54" s="94">
        <v>1188</v>
      </c>
      <c r="D54" s="44">
        <f t="shared" si="8"/>
        <v>0.89814814814814814</v>
      </c>
      <c r="E54" s="37">
        <f t="shared" si="9"/>
        <v>-121</v>
      </c>
      <c r="F54" s="94">
        <v>1260</v>
      </c>
      <c r="G54" s="94">
        <v>1260</v>
      </c>
      <c r="H54" s="46">
        <f t="shared" si="11"/>
        <v>1</v>
      </c>
      <c r="I54" s="37">
        <f t="shared" si="12"/>
        <v>0</v>
      </c>
      <c r="J54" s="46">
        <f t="shared" si="7"/>
        <v>0.84682539682539681</v>
      </c>
      <c r="K54" s="46">
        <f t="shared" si="10"/>
        <v>0.94285714285714284</v>
      </c>
      <c r="L54" s="51">
        <f t="shared" si="13"/>
        <v>-9.6031746031746024E-2</v>
      </c>
    </row>
    <row r="55" spans="1:12" x14ac:dyDescent="0.4">
      <c r="A55" s="124" t="s">
        <v>148</v>
      </c>
      <c r="B55" s="94">
        <v>1088</v>
      </c>
      <c r="C55" s="94">
        <v>1042</v>
      </c>
      <c r="D55" s="44">
        <f t="shared" si="8"/>
        <v>1.0441458733205373</v>
      </c>
      <c r="E55" s="37">
        <f t="shared" si="9"/>
        <v>46</v>
      </c>
      <c r="F55" s="94">
        <v>1260</v>
      </c>
      <c r="G55" s="94">
        <v>1260</v>
      </c>
      <c r="H55" s="46">
        <f t="shared" si="11"/>
        <v>1</v>
      </c>
      <c r="I55" s="37">
        <f t="shared" si="12"/>
        <v>0</v>
      </c>
      <c r="J55" s="46">
        <f t="shared" si="7"/>
        <v>0.86349206349206353</v>
      </c>
      <c r="K55" s="46">
        <f t="shared" si="10"/>
        <v>0.82698412698412693</v>
      </c>
      <c r="L55" s="51">
        <f t="shared" si="13"/>
        <v>3.65079365079366E-2</v>
      </c>
    </row>
    <row r="56" spans="1:12" x14ac:dyDescent="0.4">
      <c r="A56" s="124" t="s">
        <v>147</v>
      </c>
      <c r="B56" s="94">
        <v>1135</v>
      </c>
      <c r="C56" s="94">
        <v>1004</v>
      </c>
      <c r="D56" s="44">
        <f t="shared" si="8"/>
        <v>1.1304780876494025</v>
      </c>
      <c r="E56" s="37">
        <f t="shared" si="9"/>
        <v>131</v>
      </c>
      <c r="F56" s="94">
        <v>1260</v>
      </c>
      <c r="G56" s="94">
        <v>1260</v>
      </c>
      <c r="H56" s="46">
        <f t="shared" si="11"/>
        <v>1</v>
      </c>
      <c r="I56" s="37">
        <f t="shared" si="12"/>
        <v>0</v>
      </c>
      <c r="J56" s="46">
        <f t="shared" si="7"/>
        <v>0.90079365079365081</v>
      </c>
      <c r="K56" s="46">
        <f t="shared" si="10"/>
        <v>0.79682539682539677</v>
      </c>
      <c r="L56" s="51">
        <f t="shared" si="13"/>
        <v>0.10396825396825404</v>
      </c>
    </row>
    <row r="57" spans="1:12" x14ac:dyDescent="0.4">
      <c r="A57" s="123" t="s">
        <v>146</v>
      </c>
      <c r="B57" s="91">
        <v>909</v>
      </c>
      <c r="C57" s="91">
        <v>928</v>
      </c>
      <c r="D57" s="90">
        <f t="shared" si="8"/>
        <v>0.97952586206896552</v>
      </c>
      <c r="E57" s="35">
        <f t="shared" si="9"/>
        <v>-19</v>
      </c>
      <c r="F57" s="91">
        <v>1260</v>
      </c>
      <c r="G57" s="91">
        <v>1260</v>
      </c>
      <c r="H57" s="57">
        <f t="shared" si="11"/>
        <v>1</v>
      </c>
      <c r="I57" s="35">
        <f t="shared" si="12"/>
        <v>0</v>
      </c>
      <c r="J57" s="57">
        <f t="shared" si="7"/>
        <v>0.72142857142857142</v>
      </c>
      <c r="K57" s="57">
        <f t="shared" si="10"/>
        <v>0.73650793650793656</v>
      </c>
      <c r="L57" s="56">
        <f t="shared" si="13"/>
        <v>-1.5079365079365137E-2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2006年月間（上中下旬）動向3月</oddHeader>
    <oddFooter>&amp;L沖縄県&amp;C&amp;P ﾍﾟｰｼﾞ&amp;R&amp;D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３月(中旬)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143</v>
      </c>
      <c r="C4" s="187" t="s">
        <v>196</v>
      </c>
      <c r="D4" s="190" t="s">
        <v>87</v>
      </c>
      <c r="E4" s="190"/>
      <c r="F4" s="187" t="str">
        <f>+B4</f>
        <v>(06'3/11～20)</v>
      </c>
      <c r="G4" s="187" t="str">
        <f>+C4</f>
        <v>(05'3/11～20)</v>
      </c>
      <c r="H4" s="190" t="s">
        <v>87</v>
      </c>
      <c r="I4" s="190"/>
      <c r="J4" s="187" t="str">
        <f>+B4</f>
        <v>(06'3/11～20)</v>
      </c>
      <c r="K4" s="187" t="str">
        <f>+C4</f>
        <v>(05'3/11～20)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190372</v>
      </c>
      <c r="C6" s="67">
        <f>+C7+C37</f>
        <v>187871</v>
      </c>
      <c r="D6" s="39">
        <f t="shared" ref="D6:D37" si="0">+B6/C6</f>
        <v>1.0133123260109331</v>
      </c>
      <c r="E6" s="40">
        <f t="shared" ref="E6:E37" si="1">+B6-C6</f>
        <v>2501</v>
      </c>
      <c r="F6" s="67">
        <f>+F7+F37</f>
        <v>232905</v>
      </c>
      <c r="G6" s="67">
        <f>+G7+G37</f>
        <v>226681</v>
      </c>
      <c r="H6" s="39">
        <f t="shared" ref="H6:H37" si="2">+F6/G6</f>
        <v>1.0274570872724225</v>
      </c>
      <c r="I6" s="40">
        <f t="shared" ref="I6:I37" si="3">+F6-G6</f>
        <v>6224</v>
      </c>
      <c r="J6" s="39">
        <f t="shared" ref="J6:J37" si="4">+B6/F6</f>
        <v>0.8173804770185269</v>
      </c>
      <c r="K6" s="39">
        <f t="shared" ref="K6:K37" si="5">+C6/G6</f>
        <v>0.82879023826434506</v>
      </c>
      <c r="L6" s="52">
        <f t="shared" ref="L6:L37" si="6">+J6-K6</f>
        <v>-1.1409761245818162E-2</v>
      </c>
    </row>
    <row r="7" spans="1:12" s="30" customFormat="1" x14ac:dyDescent="0.4">
      <c r="A7" s="122" t="s">
        <v>84</v>
      </c>
      <c r="B7" s="67">
        <f>+B8+B18+B34</f>
        <v>90742</v>
      </c>
      <c r="C7" s="67">
        <f>+C8+C18+C34</f>
        <v>90844</v>
      </c>
      <c r="D7" s="39">
        <f t="shared" si="0"/>
        <v>0.99887719607238779</v>
      </c>
      <c r="E7" s="40">
        <f t="shared" si="1"/>
        <v>-102</v>
      </c>
      <c r="F7" s="67">
        <f>+F8+F18+F34</f>
        <v>111071</v>
      </c>
      <c r="G7" s="67">
        <f>+G8+G18+G34</f>
        <v>108213</v>
      </c>
      <c r="H7" s="39">
        <f t="shared" si="2"/>
        <v>1.026410874848678</v>
      </c>
      <c r="I7" s="40">
        <f t="shared" si="3"/>
        <v>2858</v>
      </c>
      <c r="J7" s="39">
        <f t="shared" si="4"/>
        <v>0.81697292722672887</v>
      </c>
      <c r="K7" s="39">
        <f t="shared" si="5"/>
        <v>0.83949248241893304</v>
      </c>
      <c r="L7" s="52">
        <f t="shared" si="6"/>
        <v>-2.2519555192204166E-2</v>
      </c>
    </row>
    <row r="8" spans="1:12" x14ac:dyDescent="0.4">
      <c r="A8" s="153" t="s">
        <v>91</v>
      </c>
      <c r="B8" s="71">
        <f>SUM(B9:B17)</f>
        <v>75328</v>
      </c>
      <c r="C8" s="71">
        <f>SUM(C9:C17)</f>
        <v>75240</v>
      </c>
      <c r="D8" s="60">
        <f t="shared" si="0"/>
        <v>1.0011695906432749</v>
      </c>
      <c r="E8" s="152">
        <f t="shared" si="1"/>
        <v>88</v>
      </c>
      <c r="F8" s="71">
        <f>SUM(F9:F17)</f>
        <v>91346</v>
      </c>
      <c r="G8" s="71">
        <f>SUM(G9:G17)</f>
        <v>89466</v>
      </c>
      <c r="H8" s="60">
        <f t="shared" si="2"/>
        <v>1.0210135694006661</v>
      </c>
      <c r="I8" s="152">
        <f t="shared" si="3"/>
        <v>1880</v>
      </c>
      <c r="J8" s="60">
        <f t="shared" si="4"/>
        <v>0.82464475729643338</v>
      </c>
      <c r="K8" s="60">
        <f t="shared" si="5"/>
        <v>0.84098987324793772</v>
      </c>
      <c r="L8" s="151">
        <f t="shared" si="6"/>
        <v>-1.6345115951504341E-2</v>
      </c>
    </row>
    <row r="9" spans="1:12" x14ac:dyDescent="0.4">
      <c r="A9" s="126" t="s">
        <v>82</v>
      </c>
      <c r="B9" s="72">
        <f>'[3]3月動向(20)'!B8-'３月(上旬)'!B9</f>
        <v>41145</v>
      </c>
      <c r="C9" s="72">
        <f>'[3]3月動向(20)'!C8-'３月(上旬)'!C9</f>
        <v>40722</v>
      </c>
      <c r="D9" s="44">
        <f t="shared" si="0"/>
        <v>1.0103875055252689</v>
      </c>
      <c r="E9" s="45">
        <f t="shared" si="1"/>
        <v>423</v>
      </c>
      <c r="F9" s="72">
        <f>'[3]3月動向(20)'!F8-'３月(上旬)'!F9</f>
        <v>47169</v>
      </c>
      <c r="G9" s="72">
        <f>'[3]3月動向(20)'!G8-'３月(上旬)'!G9</f>
        <v>47864</v>
      </c>
      <c r="H9" s="44">
        <f t="shared" si="2"/>
        <v>0.98547969246197564</v>
      </c>
      <c r="I9" s="45">
        <f t="shared" si="3"/>
        <v>-695</v>
      </c>
      <c r="J9" s="44">
        <f t="shared" si="4"/>
        <v>0.87228900337085802</v>
      </c>
      <c r="K9" s="44">
        <f t="shared" si="5"/>
        <v>0.8507855590840715</v>
      </c>
      <c r="L9" s="43">
        <f t="shared" si="6"/>
        <v>2.1503444286786522E-2</v>
      </c>
    </row>
    <row r="10" spans="1:12" x14ac:dyDescent="0.4">
      <c r="A10" s="124" t="s">
        <v>83</v>
      </c>
      <c r="B10" s="72">
        <f>'[3]3月動向(20)'!B9-'３月(上旬)'!B10</f>
        <v>4992</v>
      </c>
      <c r="C10" s="72">
        <f>'[3]3月動向(20)'!C9-'３月(上旬)'!C10</f>
        <v>11756</v>
      </c>
      <c r="D10" s="46">
        <f t="shared" si="0"/>
        <v>0.42463422932970396</v>
      </c>
      <c r="E10" s="37">
        <f t="shared" si="1"/>
        <v>-6764</v>
      </c>
      <c r="F10" s="72">
        <f>'[3]3月動向(20)'!F9-'３月(上旬)'!F10</f>
        <v>5519</v>
      </c>
      <c r="G10" s="72">
        <f>'[3]3月動向(20)'!G9-'３月(上旬)'!G10</f>
        <v>13730</v>
      </c>
      <c r="H10" s="46">
        <f t="shared" si="2"/>
        <v>0.40196649672250545</v>
      </c>
      <c r="I10" s="37">
        <f t="shared" si="3"/>
        <v>-8211</v>
      </c>
      <c r="J10" s="46">
        <f t="shared" si="4"/>
        <v>0.90451168689980066</v>
      </c>
      <c r="K10" s="46">
        <f t="shared" si="5"/>
        <v>0.85622723962126734</v>
      </c>
      <c r="L10" s="51">
        <f t="shared" si="6"/>
        <v>4.8284447278533316E-2</v>
      </c>
    </row>
    <row r="11" spans="1:12" x14ac:dyDescent="0.4">
      <c r="A11" s="124" t="s">
        <v>97</v>
      </c>
      <c r="B11" s="72">
        <f>'[3]3月動向(20)'!B10-'３月(上旬)'!B11</f>
        <v>4347</v>
      </c>
      <c r="C11" s="72">
        <f>'[3]3月動向(20)'!C10-'３月(上旬)'!C11</f>
        <v>2776</v>
      </c>
      <c r="D11" s="46">
        <f t="shared" si="0"/>
        <v>1.5659221902017291</v>
      </c>
      <c r="E11" s="37">
        <f t="shared" si="1"/>
        <v>1571</v>
      </c>
      <c r="F11" s="72">
        <f>'[3]3月動向(20)'!F10-'３月(上旬)'!F11</f>
        <v>5220</v>
      </c>
      <c r="G11" s="72">
        <f>'[3]3月動向(20)'!G10-'３月(上旬)'!G11</f>
        <v>3093</v>
      </c>
      <c r="H11" s="46">
        <f t="shared" si="2"/>
        <v>1.6876818622696412</v>
      </c>
      <c r="I11" s="37">
        <f t="shared" si="3"/>
        <v>2127</v>
      </c>
      <c r="J11" s="46">
        <f t="shared" si="4"/>
        <v>0.83275862068965523</v>
      </c>
      <c r="K11" s="46">
        <f t="shared" si="5"/>
        <v>0.89751050759780149</v>
      </c>
      <c r="L11" s="51">
        <f t="shared" si="6"/>
        <v>-6.4751886908146261E-2</v>
      </c>
    </row>
    <row r="12" spans="1:12" x14ac:dyDescent="0.4">
      <c r="A12" s="124" t="s">
        <v>80</v>
      </c>
      <c r="B12" s="72">
        <f>'[3]3月動向(20)'!B11-'３月(上旬)'!B12</f>
        <v>7641</v>
      </c>
      <c r="C12" s="72">
        <f>'[3]3月動向(20)'!C11-'３月(上旬)'!C12</f>
        <v>7767</v>
      </c>
      <c r="D12" s="46">
        <f t="shared" si="0"/>
        <v>0.98377752027809962</v>
      </c>
      <c r="E12" s="37">
        <f t="shared" si="1"/>
        <v>-126</v>
      </c>
      <c r="F12" s="72">
        <f>'[3]3月動向(20)'!F11-'３月(上旬)'!F12</f>
        <v>9330</v>
      </c>
      <c r="G12" s="72">
        <f>'[3]3月動向(20)'!G11-'３月(上旬)'!G12</f>
        <v>9600</v>
      </c>
      <c r="H12" s="46">
        <f t="shared" si="2"/>
        <v>0.97187500000000004</v>
      </c>
      <c r="I12" s="37">
        <f t="shared" si="3"/>
        <v>-270</v>
      </c>
      <c r="J12" s="46">
        <f t="shared" si="4"/>
        <v>0.81897106109324758</v>
      </c>
      <c r="K12" s="46">
        <f t="shared" si="5"/>
        <v>0.80906250000000002</v>
      </c>
      <c r="L12" s="51">
        <f t="shared" si="6"/>
        <v>9.9085610932475587E-3</v>
      </c>
    </row>
    <row r="13" spans="1:12" x14ac:dyDescent="0.4">
      <c r="A13" s="124" t="s">
        <v>81</v>
      </c>
      <c r="B13" s="72">
        <f>'[3]3月動向(20)'!B12-'３月(上旬)'!B13</f>
        <v>7153</v>
      </c>
      <c r="C13" s="72">
        <f>'[3]3月動向(20)'!C12-'３月(上旬)'!C13</f>
        <v>7589</v>
      </c>
      <c r="D13" s="46">
        <f t="shared" si="0"/>
        <v>0.94254842535248384</v>
      </c>
      <c r="E13" s="37">
        <f t="shared" si="1"/>
        <v>-436</v>
      </c>
      <c r="F13" s="72">
        <f>'[3]3月動向(20)'!F12-'３月(上旬)'!F13</f>
        <v>9260</v>
      </c>
      <c r="G13" s="72">
        <f>'[3]3月動向(20)'!G12-'３月(上旬)'!G13</f>
        <v>9600</v>
      </c>
      <c r="H13" s="46">
        <f t="shared" si="2"/>
        <v>0.96458333333333335</v>
      </c>
      <c r="I13" s="37">
        <f t="shared" si="3"/>
        <v>-340</v>
      </c>
      <c r="J13" s="46">
        <f t="shared" si="4"/>
        <v>0.77246220302375812</v>
      </c>
      <c r="K13" s="46">
        <f t="shared" si="5"/>
        <v>0.79052083333333334</v>
      </c>
      <c r="L13" s="51">
        <f t="shared" si="6"/>
        <v>-1.8058630309575219E-2</v>
      </c>
    </row>
    <row r="14" spans="1:12" x14ac:dyDescent="0.4">
      <c r="A14" s="124" t="s">
        <v>170</v>
      </c>
      <c r="B14" s="72">
        <f>'[3]3月動向(20)'!B13-'３月(上旬)'!B14</f>
        <v>3970</v>
      </c>
      <c r="C14" s="72">
        <f>'[3]3月動向(20)'!C13-'３月(上旬)'!C14</f>
        <v>4630</v>
      </c>
      <c r="D14" s="46">
        <f t="shared" si="0"/>
        <v>0.85745140388768903</v>
      </c>
      <c r="E14" s="37">
        <f t="shared" si="1"/>
        <v>-660</v>
      </c>
      <c r="F14" s="72">
        <f>'[3]3月動向(20)'!F13-'３月(上旬)'!F14</f>
        <v>5046</v>
      </c>
      <c r="G14" s="72">
        <f>'[3]3月動向(20)'!G13-'３月(上旬)'!G14</f>
        <v>5579</v>
      </c>
      <c r="H14" s="46">
        <f t="shared" si="2"/>
        <v>0.90446316544183547</v>
      </c>
      <c r="I14" s="37">
        <f t="shared" si="3"/>
        <v>-533</v>
      </c>
      <c r="J14" s="46">
        <f t="shared" si="4"/>
        <v>0.78676179151803405</v>
      </c>
      <c r="K14" s="46">
        <f t="shared" si="5"/>
        <v>0.82989783115253635</v>
      </c>
      <c r="L14" s="51">
        <f t="shared" si="6"/>
        <v>-4.3136039634502299E-2</v>
      </c>
    </row>
    <row r="15" spans="1:12" x14ac:dyDescent="0.4">
      <c r="A15" s="127" t="s">
        <v>169</v>
      </c>
      <c r="B15" s="72">
        <f>'[3]3月動向(20)'!B14-'３月(上旬)'!B15</f>
        <v>0</v>
      </c>
      <c r="C15" s="72">
        <f>'[3]3月動向(20)'!C14-'３月(上旬)'!C15</f>
        <v>0</v>
      </c>
      <c r="D15" s="46" t="e">
        <f t="shared" si="0"/>
        <v>#DIV/0!</v>
      </c>
      <c r="E15" s="47">
        <f t="shared" si="1"/>
        <v>0</v>
      </c>
      <c r="F15" s="72">
        <f>'[3]3月動向(20)'!F14-'３月(上旬)'!F15</f>
        <v>0</v>
      </c>
      <c r="G15" s="72">
        <f>'[3]3月動向(20)'!G14-'３月(上旬)'!G15</f>
        <v>0</v>
      </c>
      <c r="H15" s="44" t="e">
        <f t="shared" si="2"/>
        <v>#DIV/0!</v>
      </c>
      <c r="I15" s="45">
        <f t="shared" si="3"/>
        <v>0</v>
      </c>
      <c r="J15" s="46" t="e">
        <f t="shared" si="4"/>
        <v>#DIV/0!</v>
      </c>
      <c r="K15" s="46" t="e">
        <f t="shared" si="5"/>
        <v>#DIV/0!</v>
      </c>
      <c r="L15" s="83" t="e">
        <f t="shared" si="6"/>
        <v>#DIV/0!</v>
      </c>
    </row>
    <row r="16" spans="1:12" x14ac:dyDescent="0.4">
      <c r="A16" s="19" t="s">
        <v>177</v>
      </c>
      <c r="B16" s="72">
        <f>'[3]3月動向(20)'!B15-'３月(上旬)'!B16</f>
        <v>4979</v>
      </c>
      <c r="C16" s="72">
        <f>'[3]3月動向(20)'!C15-'３月(上旬)'!C16</f>
        <v>0</v>
      </c>
      <c r="D16" s="46" t="e">
        <f t="shared" si="0"/>
        <v>#DIV/0!</v>
      </c>
      <c r="E16" s="47">
        <f t="shared" si="1"/>
        <v>4979</v>
      </c>
      <c r="F16" s="72">
        <f>'[3]3月動向(20)'!F15-'３月(上旬)'!F16</f>
        <v>7300</v>
      </c>
      <c r="G16" s="72">
        <f>'[3]3月動向(20)'!G15-'３月(上旬)'!G16</f>
        <v>0</v>
      </c>
      <c r="H16" s="44" t="e">
        <f t="shared" si="2"/>
        <v>#DIV/0!</v>
      </c>
      <c r="I16" s="45">
        <f t="shared" si="3"/>
        <v>7300</v>
      </c>
      <c r="J16" s="48">
        <f t="shared" si="4"/>
        <v>0.68205479452054796</v>
      </c>
      <c r="K16" s="48" t="e">
        <f t="shared" si="5"/>
        <v>#DIV/0!</v>
      </c>
      <c r="L16" s="41" t="e">
        <f t="shared" si="6"/>
        <v>#DIV/0!</v>
      </c>
    </row>
    <row r="17" spans="1:12" x14ac:dyDescent="0.4">
      <c r="A17" s="61" t="s">
        <v>195</v>
      </c>
      <c r="B17" s="72">
        <f>'[3]3月動向(20)'!B16-'３月(上旬)'!B17</f>
        <v>1101</v>
      </c>
      <c r="C17" s="72">
        <f>'[3]3月動向(20)'!C16-'３月(上旬)'!C17</f>
        <v>0</v>
      </c>
      <c r="D17" s="46" t="e">
        <f t="shared" si="0"/>
        <v>#DIV/0!</v>
      </c>
      <c r="E17" s="47">
        <f t="shared" si="1"/>
        <v>1101</v>
      </c>
      <c r="F17" s="72">
        <f>'[3]3月動向(20)'!F16-'３月(上旬)'!F17</f>
        <v>2502</v>
      </c>
      <c r="G17" s="72">
        <f>'[3]3月動向(20)'!G16-'３月(上旬)'!G17</f>
        <v>0</v>
      </c>
      <c r="H17" s="44" t="e">
        <f t="shared" si="2"/>
        <v>#DIV/0!</v>
      </c>
      <c r="I17" s="45">
        <f t="shared" si="3"/>
        <v>2502</v>
      </c>
      <c r="J17" s="57">
        <f t="shared" si="4"/>
        <v>0.44004796163069543</v>
      </c>
      <c r="K17" s="57" t="e">
        <f t="shared" si="5"/>
        <v>#DIV/0!</v>
      </c>
      <c r="L17" s="56" t="e">
        <f t="shared" si="6"/>
        <v>#DIV/0!</v>
      </c>
    </row>
    <row r="18" spans="1:12" x14ac:dyDescent="0.4">
      <c r="A18" s="138" t="s">
        <v>90</v>
      </c>
      <c r="B18" s="73">
        <f>SUM(B19:B33)</f>
        <v>14783</v>
      </c>
      <c r="C18" s="73">
        <f>SUM(C19:C33)</f>
        <v>15018</v>
      </c>
      <c r="D18" s="50">
        <f t="shared" si="0"/>
        <v>0.98435211080037288</v>
      </c>
      <c r="E18" s="38">
        <f t="shared" si="1"/>
        <v>-235</v>
      </c>
      <c r="F18" s="73">
        <f>SUM(F19:F33)</f>
        <v>18750</v>
      </c>
      <c r="G18" s="73">
        <f>SUM(G19:G33)</f>
        <v>17850</v>
      </c>
      <c r="H18" s="50">
        <f t="shared" si="2"/>
        <v>1.0504201680672269</v>
      </c>
      <c r="I18" s="38">
        <f t="shared" si="3"/>
        <v>900</v>
      </c>
      <c r="J18" s="50">
        <f t="shared" si="4"/>
        <v>0.78842666666666672</v>
      </c>
      <c r="K18" s="50">
        <f t="shared" si="5"/>
        <v>0.84134453781512608</v>
      </c>
      <c r="L18" s="49">
        <f t="shared" si="6"/>
        <v>-5.2917871148459361E-2</v>
      </c>
    </row>
    <row r="19" spans="1:12" x14ac:dyDescent="0.4">
      <c r="A19" s="126" t="s">
        <v>168</v>
      </c>
      <c r="B19" s="72">
        <f>'[3]3月動向(20)'!B18-'３月(上旬)'!B19</f>
        <v>1213</v>
      </c>
      <c r="C19" s="72">
        <f>'[3]3月動向(20)'!C18-'３月(上旬)'!C19</f>
        <v>1330</v>
      </c>
      <c r="D19" s="44">
        <f t="shared" si="0"/>
        <v>0.91203007518796997</v>
      </c>
      <c r="E19" s="45">
        <f t="shared" si="1"/>
        <v>-117</v>
      </c>
      <c r="F19" s="72">
        <f>'[3]3月動向(20)'!F18-'３月(上旬)'!F19</f>
        <v>1500</v>
      </c>
      <c r="G19" s="72">
        <f>'[3]3月動向(20)'!G18-'３月(上旬)'!G19</f>
        <v>1500</v>
      </c>
      <c r="H19" s="44">
        <f t="shared" si="2"/>
        <v>1</v>
      </c>
      <c r="I19" s="45">
        <f t="shared" si="3"/>
        <v>0</v>
      </c>
      <c r="J19" s="44">
        <f t="shared" si="4"/>
        <v>0.80866666666666664</v>
      </c>
      <c r="K19" s="44">
        <f t="shared" si="5"/>
        <v>0.88666666666666671</v>
      </c>
      <c r="L19" s="43">
        <f t="shared" si="6"/>
        <v>-7.8000000000000069E-2</v>
      </c>
    </row>
    <row r="20" spans="1:12" x14ac:dyDescent="0.4">
      <c r="A20" s="124" t="s">
        <v>167</v>
      </c>
      <c r="B20" s="72">
        <f>'[3]3月動向(20)'!B19-'３月(上旬)'!B20</f>
        <v>1293</v>
      </c>
      <c r="C20" s="72">
        <f>'[3]3月動向(20)'!C19-'３月(上旬)'!C20</f>
        <v>1418</v>
      </c>
      <c r="D20" s="46">
        <f t="shared" si="0"/>
        <v>0.91184767277856138</v>
      </c>
      <c r="E20" s="37">
        <f t="shared" si="1"/>
        <v>-125</v>
      </c>
      <c r="F20" s="72">
        <f>'[3]3月動向(20)'!F19-'３月(上旬)'!F20</f>
        <v>1500</v>
      </c>
      <c r="G20" s="72">
        <f>'[3]3月動向(20)'!G19-'３月(上旬)'!G20</f>
        <v>1500</v>
      </c>
      <c r="H20" s="46">
        <f t="shared" si="2"/>
        <v>1</v>
      </c>
      <c r="I20" s="37">
        <f t="shared" si="3"/>
        <v>0</v>
      </c>
      <c r="J20" s="46">
        <f t="shared" si="4"/>
        <v>0.86199999999999999</v>
      </c>
      <c r="K20" s="46">
        <f t="shared" si="5"/>
        <v>0.94533333333333336</v>
      </c>
      <c r="L20" s="51">
        <f t="shared" si="6"/>
        <v>-8.333333333333337E-2</v>
      </c>
    </row>
    <row r="21" spans="1:12" x14ac:dyDescent="0.4">
      <c r="A21" s="124" t="s">
        <v>166</v>
      </c>
      <c r="B21" s="72">
        <f>'[3]3月動向(20)'!B20-'３月(上旬)'!B21</f>
        <v>1065</v>
      </c>
      <c r="C21" s="72">
        <f>'[3]3月動向(20)'!C20-'３月(上旬)'!C21</f>
        <v>1162</v>
      </c>
      <c r="D21" s="46">
        <f t="shared" si="0"/>
        <v>0.91652323580034423</v>
      </c>
      <c r="E21" s="37">
        <f t="shared" si="1"/>
        <v>-97</v>
      </c>
      <c r="F21" s="72">
        <f>'[3]3月動向(20)'!F20-'３月(上旬)'!F21</f>
        <v>1500</v>
      </c>
      <c r="G21" s="72">
        <f>'[3]3月動向(20)'!G20-'３月(上旬)'!G21</f>
        <v>1500</v>
      </c>
      <c r="H21" s="46">
        <f t="shared" si="2"/>
        <v>1</v>
      </c>
      <c r="I21" s="37">
        <f t="shared" si="3"/>
        <v>0</v>
      </c>
      <c r="J21" s="46">
        <f t="shared" si="4"/>
        <v>0.71</v>
      </c>
      <c r="K21" s="46">
        <f t="shared" si="5"/>
        <v>0.77466666666666661</v>
      </c>
      <c r="L21" s="51">
        <f t="shared" si="6"/>
        <v>-6.466666666666665E-2</v>
      </c>
    </row>
    <row r="22" spans="1:12" x14ac:dyDescent="0.4">
      <c r="A22" s="124" t="s">
        <v>165</v>
      </c>
      <c r="B22" s="72">
        <f>'[3]3月動向(20)'!B21-'３月(上旬)'!B22</f>
        <v>2594</v>
      </c>
      <c r="C22" s="72">
        <f>'[3]3月動向(20)'!C21-'３月(上旬)'!C22</f>
        <v>2570</v>
      </c>
      <c r="D22" s="46">
        <f t="shared" si="0"/>
        <v>1.0093385214007782</v>
      </c>
      <c r="E22" s="37">
        <f t="shared" si="1"/>
        <v>24</v>
      </c>
      <c r="F22" s="72">
        <f>'[3]3月動向(20)'!F21-'３月(上旬)'!F22</f>
        <v>3000</v>
      </c>
      <c r="G22" s="72">
        <f>'[3]3月動向(20)'!G21-'３月(上旬)'!G22</f>
        <v>3000</v>
      </c>
      <c r="H22" s="46">
        <f t="shared" si="2"/>
        <v>1</v>
      </c>
      <c r="I22" s="37">
        <f t="shared" si="3"/>
        <v>0</v>
      </c>
      <c r="J22" s="46">
        <f t="shared" si="4"/>
        <v>0.86466666666666669</v>
      </c>
      <c r="K22" s="46">
        <f t="shared" si="5"/>
        <v>0.85666666666666669</v>
      </c>
      <c r="L22" s="51">
        <f t="shared" si="6"/>
        <v>8.0000000000000071E-3</v>
      </c>
    </row>
    <row r="23" spans="1:12" x14ac:dyDescent="0.4">
      <c r="A23" s="124" t="s">
        <v>164</v>
      </c>
      <c r="B23" s="72">
        <f>'[3]3月動向(20)'!B22-'３月(上旬)'!B23</f>
        <v>1271</v>
      </c>
      <c r="C23" s="72">
        <f>'[3]3月動向(20)'!C22-'３月(上旬)'!C23</f>
        <v>1173</v>
      </c>
      <c r="D23" s="42">
        <f t="shared" si="0"/>
        <v>1.0835464620630861</v>
      </c>
      <c r="E23" s="36">
        <f t="shared" si="1"/>
        <v>98</v>
      </c>
      <c r="F23" s="72">
        <f>'[3]3月動向(20)'!F22-'３月(上旬)'!F23</f>
        <v>1500</v>
      </c>
      <c r="G23" s="72">
        <f>'[3]3月動向(20)'!G22-'３月(上旬)'!G23</f>
        <v>1350</v>
      </c>
      <c r="H23" s="42">
        <f t="shared" si="2"/>
        <v>1.1111111111111112</v>
      </c>
      <c r="I23" s="36">
        <f t="shared" si="3"/>
        <v>150</v>
      </c>
      <c r="J23" s="42">
        <f t="shared" si="4"/>
        <v>0.84733333333333338</v>
      </c>
      <c r="K23" s="42">
        <f t="shared" si="5"/>
        <v>0.86888888888888893</v>
      </c>
      <c r="L23" s="41">
        <f t="shared" si="6"/>
        <v>-2.155555555555555E-2</v>
      </c>
    </row>
    <row r="24" spans="1:12" x14ac:dyDescent="0.4">
      <c r="A24" s="125" t="s">
        <v>163</v>
      </c>
      <c r="B24" s="72">
        <f>'[3]3月動向(20)'!B23-'３月(上旬)'!B24</f>
        <v>0</v>
      </c>
      <c r="C24" s="72">
        <f>'[3]3月動向(20)'!C23-'３月(上旬)'!C24</f>
        <v>0</v>
      </c>
      <c r="D24" s="46" t="e">
        <f t="shared" si="0"/>
        <v>#DIV/0!</v>
      </c>
      <c r="E24" s="37">
        <f t="shared" si="1"/>
        <v>0</v>
      </c>
      <c r="F24" s="72">
        <f>'[3]3月動向(20)'!F23-'３月(上旬)'!F24</f>
        <v>0</v>
      </c>
      <c r="G24" s="72">
        <f>'[3]3月動向(20)'!G23-'３月(上旬)'!G24</f>
        <v>0</v>
      </c>
      <c r="H24" s="46" t="e">
        <f t="shared" si="2"/>
        <v>#DIV/0!</v>
      </c>
      <c r="I24" s="37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72">
        <f>'[3]3月動向(20)'!B24-'３月(上旬)'!B25</f>
        <v>999</v>
      </c>
      <c r="C25" s="72">
        <f>'[3]3月動向(20)'!C24-'３月(上旬)'!C25</f>
        <v>1219</v>
      </c>
      <c r="D25" s="46">
        <f t="shared" si="0"/>
        <v>0.81952420016406891</v>
      </c>
      <c r="E25" s="37">
        <f t="shared" si="1"/>
        <v>-220</v>
      </c>
      <c r="F25" s="72">
        <f>'[3]3月動向(20)'!F24-'３月(上旬)'!F25</f>
        <v>1500</v>
      </c>
      <c r="G25" s="72">
        <f>'[3]3月動向(20)'!G24-'３月(上旬)'!G25</f>
        <v>1500</v>
      </c>
      <c r="H25" s="46">
        <f t="shared" si="2"/>
        <v>1</v>
      </c>
      <c r="I25" s="37">
        <f t="shared" si="3"/>
        <v>0</v>
      </c>
      <c r="J25" s="46">
        <f t="shared" si="4"/>
        <v>0.66600000000000004</v>
      </c>
      <c r="K25" s="46">
        <f t="shared" si="5"/>
        <v>0.81266666666666665</v>
      </c>
      <c r="L25" s="51">
        <f t="shared" si="6"/>
        <v>-0.14666666666666661</v>
      </c>
    </row>
    <row r="26" spans="1:12" x14ac:dyDescent="0.4">
      <c r="A26" s="124" t="s">
        <v>161</v>
      </c>
      <c r="B26" s="72">
        <f>'[3]3月動向(20)'!B25-'３月(上旬)'!B26</f>
        <v>1168</v>
      </c>
      <c r="C26" s="72">
        <f>'[3]3月動向(20)'!C25-'３月(上旬)'!C26</f>
        <v>1253</v>
      </c>
      <c r="D26" s="46">
        <f t="shared" si="0"/>
        <v>0.93216280925778128</v>
      </c>
      <c r="E26" s="37">
        <f t="shared" si="1"/>
        <v>-85</v>
      </c>
      <c r="F26" s="72">
        <f>'[3]3月動向(20)'!F25-'３月(上旬)'!F26</f>
        <v>1500</v>
      </c>
      <c r="G26" s="72">
        <f>'[3]3月動向(20)'!G25-'３月(上旬)'!G26</f>
        <v>1500</v>
      </c>
      <c r="H26" s="46">
        <f t="shared" si="2"/>
        <v>1</v>
      </c>
      <c r="I26" s="37">
        <f t="shared" si="3"/>
        <v>0</v>
      </c>
      <c r="J26" s="46">
        <f t="shared" si="4"/>
        <v>0.77866666666666662</v>
      </c>
      <c r="K26" s="46">
        <f t="shared" si="5"/>
        <v>0.83533333333333337</v>
      </c>
      <c r="L26" s="51">
        <f t="shared" si="6"/>
        <v>-5.6666666666666754E-2</v>
      </c>
    </row>
    <row r="27" spans="1:12" x14ac:dyDescent="0.4">
      <c r="A27" s="124" t="s">
        <v>160</v>
      </c>
      <c r="B27" s="72">
        <f>'[3]3月動向(20)'!B26-'３月(上旬)'!B27</f>
        <v>603</v>
      </c>
      <c r="C27" s="72">
        <f>'[3]3月動向(20)'!C26-'３月(上旬)'!C27</f>
        <v>723</v>
      </c>
      <c r="D27" s="42">
        <f t="shared" si="0"/>
        <v>0.8340248962655602</v>
      </c>
      <c r="E27" s="36">
        <f t="shared" si="1"/>
        <v>-120</v>
      </c>
      <c r="F27" s="72">
        <f>'[3]3月動向(20)'!F26-'３月(上旬)'!F27</f>
        <v>750</v>
      </c>
      <c r="G27" s="72">
        <f>'[3]3月動向(20)'!G26-'３月(上旬)'!G27</f>
        <v>900</v>
      </c>
      <c r="H27" s="42">
        <f t="shared" si="2"/>
        <v>0.83333333333333337</v>
      </c>
      <c r="I27" s="36">
        <f t="shared" si="3"/>
        <v>-150</v>
      </c>
      <c r="J27" s="42">
        <f t="shared" si="4"/>
        <v>0.80400000000000005</v>
      </c>
      <c r="K27" s="42">
        <f t="shared" si="5"/>
        <v>0.80333333333333334</v>
      </c>
      <c r="L27" s="41">
        <f t="shared" si="6"/>
        <v>6.6666666666670427E-4</v>
      </c>
    </row>
    <row r="28" spans="1:12" x14ac:dyDescent="0.4">
      <c r="A28" s="125" t="s">
        <v>159</v>
      </c>
      <c r="B28" s="72">
        <f>'[3]3月動向(20)'!B27-'３月(上旬)'!B28</f>
        <v>424</v>
      </c>
      <c r="C28" s="72">
        <f>'[3]3月動向(20)'!C27-'３月(上旬)'!C28</f>
        <v>458</v>
      </c>
      <c r="D28" s="46">
        <f t="shared" si="0"/>
        <v>0.92576419213973804</v>
      </c>
      <c r="E28" s="37">
        <f t="shared" si="1"/>
        <v>-34</v>
      </c>
      <c r="F28" s="72">
        <f>'[3]3月動向(20)'!F27-'３月(上旬)'!F28</f>
        <v>750</v>
      </c>
      <c r="G28" s="72">
        <f>'[3]3月動向(20)'!G27-'３月(上旬)'!G28</f>
        <v>600</v>
      </c>
      <c r="H28" s="46">
        <f t="shared" si="2"/>
        <v>1.25</v>
      </c>
      <c r="I28" s="37">
        <f t="shared" si="3"/>
        <v>150</v>
      </c>
      <c r="J28" s="46">
        <f t="shared" si="4"/>
        <v>0.56533333333333335</v>
      </c>
      <c r="K28" s="46">
        <f t="shared" si="5"/>
        <v>0.76333333333333331</v>
      </c>
      <c r="L28" s="51">
        <f t="shared" si="6"/>
        <v>-0.19799999999999995</v>
      </c>
    </row>
    <row r="29" spans="1:12" x14ac:dyDescent="0.4">
      <c r="A29" s="124" t="s">
        <v>158</v>
      </c>
      <c r="B29" s="72">
        <f>'[3]3月動向(20)'!B28-'３月(上旬)'!B29</f>
        <v>1307</v>
      </c>
      <c r="C29" s="72">
        <f>'[3]3月動向(20)'!C28-'３月(上旬)'!C29</f>
        <v>1319</v>
      </c>
      <c r="D29" s="46">
        <f t="shared" si="0"/>
        <v>0.9909021986353298</v>
      </c>
      <c r="E29" s="37">
        <f t="shared" si="1"/>
        <v>-12</v>
      </c>
      <c r="F29" s="72">
        <f>'[3]3月動向(20)'!F28-'３月(上旬)'!F29</f>
        <v>1500</v>
      </c>
      <c r="G29" s="72">
        <f>'[3]3月動向(20)'!G28-'３月(上旬)'!G29</f>
        <v>1500</v>
      </c>
      <c r="H29" s="46">
        <f t="shared" si="2"/>
        <v>1</v>
      </c>
      <c r="I29" s="37">
        <f t="shared" si="3"/>
        <v>0</v>
      </c>
      <c r="J29" s="46">
        <f t="shared" si="4"/>
        <v>0.87133333333333329</v>
      </c>
      <c r="K29" s="46">
        <f t="shared" si="5"/>
        <v>0.8793333333333333</v>
      </c>
      <c r="L29" s="51">
        <f t="shared" si="6"/>
        <v>-8.0000000000000071E-3</v>
      </c>
    </row>
    <row r="30" spans="1:12" x14ac:dyDescent="0.4">
      <c r="A30" s="125" t="s">
        <v>157</v>
      </c>
      <c r="B30" s="72">
        <f>'[3]3月動向(20)'!B29-'３月(上旬)'!B30</f>
        <v>932</v>
      </c>
      <c r="C30" s="72">
        <f>'[3]3月動向(20)'!C29-'３月(上旬)'!C30</f>
        <v>1068</v>
      </c>
      <c r="D30" s="42">
        <f t="shared" si="0"/>
        <v>0.87265917602996257</v>
      </c>
      <c r="E30" s="36">
        <f t="shared" si="1"/>
        <v>-136</v>
      </c>
      <c r="F30" s="72">
        <f>'[3]3月動向(20)'!F29-'３月(上旬)'!F30</f>
        <v>1500</v>
      </c>
      <c r="G30" s="72">
        <f>'[3]3月動向(20)'!G29-'３月(上旬)'!G30</f>
        <v>1500</v>
      </c>
      <c r="H30" s="42">
        <f t="shared" si="2"/>
        <v>1</v>
      </c>
      <c r="I30" s="36">
        <f t="shared" si="3"/>
        <v>0</v>
      </c>
      <c r="J30" s="42">
        <f t="shared" si="4"/>
        <v>0.62133333333333329</v>
      </c>
      <c r="K30" s="42">
        <f t="shared" si="5"/>
        <v>0.71199999999999997</v>
      </c>
      <c r="L30" s="41">
        <f t="shared" si="6"/>
        <v>-9.0666666666666673E-2</v>
      </c>
    </row>
    <row r="31" spans="1:12" x14ac:dyDescent="0.4">
      <c r="A31" s="125" t="s">
        <v>156</v>
      </c>
      <c r="B31" s="72">
        <f>'[3]3月動向(20)'!B30-'３月(上旬)'!B31</f>
        <v>1357</v>
      </c>
      <c r="C31" s="72">
        <f>'[3]3月動向(20)'!C30-'３月(上旬)'!C31</f>
        <v>1325</v>
      </c>
      <c r="D31" s="42">
        <f t="shared" si="0"/>
        <v>1.0241509433962264</v>
      </c>
      <c r="E31" s="36">
        <f t="shared" si="1"/>
        <v>32</v>
      </c>
      <c r="F31" s="72">
        <f>'[3]3月動向(20)'!F30-'３月(上旬)'!F31</f>
        <v>1500</v>
      </c>
      <c r="G31" s="72">
        <f>'[3]3月動向(20)'!G30-'３月(上旬)'!G31</f>
        <v>1500</v>
      </c>
      <c r="H31" s="42">
        <f t="shared" si="2"/>
        <v>1</v>
      </c>
      <c r="I31" s="36">
        <f t="shared" si="3"/>
        <v>0</v>
      </c>
      <c r="J31" s="42">
        <f t="shared" si="4"/>
        <v>0.90466666666666662</v>
      </c>
      <c r="K31" s="42">
        <f t="shared" si="5"/>
        <v>0.8833333333333333</v>
      </c>
      <c r="L31" s="41">
        <f t="shared" si="6"/>
        <v>2.1333333333333315E-2</v>
      </c>
    </row>
    <row r="32" spans="1:12" x14ac:dyDescent="0.4">
      <c r="A32" s="124" t="s">
        <v>155</v>
      </c>
      <c r="B32" s="72">
        <f>'[3]3月動向(20)'!B31-'３月(上旬)'!B32</f>
        <v>0</v>
      </c>
      <c r="C32" s="72">
        <f>'[3]3月動向(20)'!C31-'３月(上旬)'!C32</f>
        <v>0</v>
      </c>
      <c r="D32" s="46" t="e">
        <f t="shared" si="0"/>
        <v>#DIV/0!</v>
      </c>
      <c r="E32" s="37">
        <f t="shared" si="1"/>
        <v>0</v>
      </c>
      <c r="F32" s="72">
        <f>'[3]3月動向(20)'!F31-'３月(上旬)'!F32</f>
        <v>0</v>
      </c>
      <c r="G32" s="72">
        <f>'[3]3月動向(20)'!G31-'３月(上旬)'!G32</f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190</v>
      </c>
      <c r="B33" s="72">
        <f>'[3]3月動向(20)'!B32-'３月(上旬)'!B33</f>
        <v>557</v>
      </c>
      <c r="C33" s="72">
        <f>'[3]3月動向(20)'!C32-'３月(上旬)'!C33</f>
        <v>0</v>
      </c>
      <c r="D33" s="46" t="e">
        <f t="shared" si="0"/>
        <v>#DIV/0!</v>
      </c>
      <c r="E33" s="37">
        <f t="shared" si="1"/>
        <v>557</v>
      </c>
      <c r="F33" s="72">
        <f>'[3]3月動向(20)'!F32-'３月(上旬)'!F33</f>
        <v>750</v>
      </c>
      <c r="G33" s="72">
        <f>'[3]3月動向(20)'!G32-'３月(上旬)'!G33</f>
        <v>0</v>
      </c>
      <c r="H33" s="46" t="e">
        <f t="shared" si="2"/>
        <v>#DIV/0!</v>
      </c>
      <c r="I33" s="37">
        <f t="shared" si="3"/>
        <v>750</v>
      </c>
      <c r="J33" s="46">
        <f t="shared" si="4"/>
        <v>0.7426666666666667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73">
        <f>SUM(B35:B36)</f>
        <v>631</v>
      </c>
      <c r="C34" s="73">
        <f>SUM(C35:C36)</f>
        <v>586</v>
      </c>
      <c r="D34" s="50">
        <f t="shared" si="0"/>
        <v>1.0767918088737201</v>
      </c>
      <c r="E34" s="38">
        <f t="shared" si="1"/>
        <v>45</v>
      </c>
      <c r="F34" s="73">
        <f>SUM(F35:F36)</f>
        <v>975</v>
      </c>
      <c r="G34" s="73">
        <f>SUM(G35:G36)</f>
        <v>897</v>
      </c>
      <c r="H34" s="50">
        <f t="shared" si="2"/>
        <v>1.0869565217391304</v>
      </c>
      <c r="I34" s="38">
        <f t="shared" si="3"/>
        <v>78</v>
      </c>
      <c r="J34" s="50">
        <f t="shared" si="4"/>
        <v>0.64717948717948715</v>
      </c>
      <c r="K34" s="50">
        <f t="shared" si="5"/>
        <v>0.65328874024526196</v>
      </c>
      <c r="L34" s="49">
        <f t="shared" si="6"/>
        <v>-6.1092530657748112E-3</v>
      </c>
    </row>
    <row r="35" spans="1:12" x14ac:dyDescent="0.4">
      <c r="A35" s="126" t="s">
        <v>154</v>
      </c>
      <c r="B35" s="72">
        <f>'[3]3月動向(20)'!B34-'３月(上旬)'!B35</f>
        <v>365</v>
      </c>
      <c r="C35" s="72">
        <f>'[3]3月動向(20)'!C34-'３月(上旬)'!C35</f>
        <v>355</v>
      </c>
      <c r="D35" s="44">
        <f t="shared" si="0"/>
        <v>1.028169014084507</v>
      </c>
      <c r="E35" s="45">
        <f t="shared" si="1"/>
        <v>10</v>
      </c>
      <c r="F35" s="72">
        <f>'[3]3月動向(20)'!F34-'３月(上旬)'!F35</f>
        <v>585</v>
      </c>
      <c r="G35" s="72">
        <f>'[3]3月動向(20)'!G34-'３月(上旬)'!G35</f>
        <v>507</v>
      </c>
      <c r="H35" s="44">
        <f t="shared" si="2"/>
        <v>1.1538461538461537</v>
      </c>
      <c r="I35" s="45">
        <f t="shared" si="3"/>
        <v>78</v>
      </c>
      <c r="J35" s="44">
        <f t="shared" si="4"/>
        <v>0.62393162393162394</v>
      </c>
      <c r="K35" s="44">
        <f t="shared" si="5"/>
        <v>0.70019723865877714</v>
      </c>
      <c r="L35" s="43">
        <f t="shared" si="6"/>
        <v>-7.6265614727153208E-2</v>
      </c>
    </row>
    <row r="36" spans="1:12" x14ac:dyDescent="0.4">
      <c r="A36" s="124" t="s">
        <v>153</v>
      </c>
      <c r="B36" s="72">
        <f>'[3]3月動向(20)'!B35-'３月(上旬)'!B36</f>
        <v>266</v>
      </c>
      <c r="C36" s="72">
        <f>'[3]3月動向(20)'!C35-'３月(上旬)'!C36</f>
        <v>231</v>
      </c>
      <c r="D36" s="46">
        <f t="shared" si="0"/>
        <v>1.1515151515151516</v>
      </c>
      <c r="E36" s="37">
        <f t="shared" si="1"/>
        <v>35</v>
      </c>
      <c r="F36" s="72">
        <f>'[3]3月動向(20)'!F35-'３月(上旬)'!F36</f>
        <v>390</v>
      </c>
      <c r="G36" s="72">
        <f>'[3]3月動向(20)'!G35-'３月(上旬)'!G36</f>
        <v>390</v>
      </c>
      <c r="H36" s="46">
        <f t="shared" si="2"/>
        <v>1</v>
      </c>
      <c r="I36" s="37">
        <f t="shared" si="3"/>
        <v>0</v>
      </c>
      <c r="J36" s="46">
        <f t="shared" si="4"/>
        <v>0.68205128205128207</v>
      </c>
      <c r="K36" s="46">
        <f t="shared" si="5"/>
        <v>0.59230769230769231</v>
      </c>
      <c r="L36" s="51">
        <f t="shared" si="6"/>
        <v>8.9743589743589758E-2</v>
      </c>
    </row>
    <row r="37" spans="1:12" s="30" customFormat="1" x14ac:dyDescent="0.4">
      <c r="A37" s="122" t="s">
        <v>94</v>
      </c>
      <c r="B37" s="67">
        <f>SUM(B38:B57)</f>
        <v>99630</v>
      </c>
      <c r="C37" s="67">
        <f>SUM(C38:C57)</f>
        <v>97027</v>
      </c>
      <c r="D37" s="39">
        <f t="shared" si="0"/>
        <v>1.026827584074536</v>
      </c>
      <c r="E37" s="40">
        <f t="shared" si="1"/>
        <v>2603</v>
      </c>
      <c r="F37" s="67">
        <f>SUM(F38:F57)</f>
        <v>121834</v>
      </c>
      <c r="G37" s="67">
        <f>SUM(G38:G57)</f>
        <v>118468</v>
      </c>
      <c r="H37" s="39">
        <f t="shared" si="2"/>
        <v>1.0284127359286896</v>
      </c>
      <c r="I37" s="40">
        <f t="shared" si="3"/>
        <v>3366</v>
      </c>
      <c r="J37" s="39">
        <f t="shared" si="4"/>
        <v>0.81775202324474283</v>
      </c>
      <c r="K37" s="39">
        <f t="shared" si="5"/>
        <v>0.81901441739541481</v>
      </c>
      <c r="L37" s="52">
        <f t="shared" si="6"/>
        <v>-1.2623941506719749E-3</v>
      </c>
    </row>
    <row r="38" spans="1:12" x14ac:dyDescent="0.4">
      <c r="A38" s="124" t="s">
        <v>82</v>
      </c>
      <c r="B38" s="66">
        <f>'[3]3月動向(20)'!B37-'３月(上旬)'!B38</f>
        <v>38705</v>
      </c>
      <c r="C38" s="71">
        <f>'[3]3月動向(20)'!C37-'３月(上旬)'!C38</f>
        <v>38367</v>
      </c>
      <c r="D38" s="60">
        <f t="shared" ref="D38:D69" si="7">+B38/C38</f>
        <v>1.0088096541298512</v>
      </c>
      <c r="E38" s="36">
        <f t="shared" ref="E38:E57" si="8">+B38-C38</f>
        <v>338</v>
      </c>
      <c r="F38" s="66">
        <f>'[3]3月動向(20)'!F37-'３月(上旬)'!F38</f>
        <v>44873</v>
      </c>
      <c r="G38" s="66">
        <f>'[3]3月動向(20)'!G37-'３月(上旬)'!G38</f>
        <v>43548</v>
      </c>
      <c r="H38" s="42">
        <f t="shared" ref="H38:H69" si="9">+F38/G38</f>
        <v>1.0304261963810049</v>
      </c>
      <c r="I38" s="37">
        <f t="shared" ref="I38:I57" si="10">+F38-G38</f>
        <v>1325</v>
      </c>
      <c r="J38" s="46">
        <f t="shared" ref="J38:J57" si="11">+B38/F38</f>
        <v>0.8625454059233838</v>
      </c>
      <c r="K38" s="46">
        <f t="shared" ref="K38:K57" si="12">+C38/G38</f>
        <v>0.88102783135850093</v>
      </c>
      <c r="L38" s="51">
        <f t="shared" ref="L38:L69" si="13">+J38-K38</f>
        <v>-1.8482425435117134E-2</v>
      </c>
    </row>
    <row r="39" spans="1:12" x14ac:dyDescent="0.4">
      <c r="A39" s="124" t="s">
        <v>152</v>
      </c>
      <c r="B39" s="68">
        <f>'[3]3月動向(20)'!B38-'３月(上旬)'!B39</f>
        <v>6841</v>
      </c>
      <c r="C39" s="68">
        <f>'[3]3月動向(20)'!C38-'３月(上旬)'!C39</f>
        <v>11135</v>
      </c>
      <c r="D39" s="46">
        <f t="shared" si="7"/>
        <v>0.61436910642119447</v>
      </c>
      <c r="E39" s="173">
        <f t="shared" si="8"/>
        <v>-4294</v>
      </c>
      <c r="F39" s="172">
        <f>'[3]3月動向(20)'!F38-'３月(上旬)'!F39</f>
        <v>8030</v>
      </c>
      <c r="G39" s="68">
        <f>'[3]3月動向(20)'!G38-'３月(上旬)'!G39</f>
        <v>12390</v>
      </c>
      <c r="H39" s="81">
        <f t="shared" si="9"/>
        <v>0.64810330912025826</v>
      </c>
      <c r="I39" s="37">
        <f t="shared" si="10"/>
        <v>-4360</v>
      </c>
      <c r="J39" s="46">
        <f t="shared" si="11"/>
        <v>0.85193026151930262</v>
      </c>
      <c r="K39" s="46">
        <f t="shared" si="12"/>
        <v>0.89870863599677164</v>
      </c>
      <c r="L39" s="51">
        <f t="shared" si="13"/>
        <v>-4.677837447746902E-2</v>
      </c>
    </row>
    <row r="40" spans="1:12" x14ac:dyDescent="0.4">
      <c r="A40" s="124" t="s">
        <v>151</v>
      </c>
      <c r="B40" s="68">
        <f>'[3]3月動向(20)'!B39-'３月(上旬)'!B40</f>
        <v>6577</v>
      </c>
      <c r="C40" s="68">
        <f>'[3]3月動向(20)'!C39-'３月(上旬)'!C40</f>
        <v>4848</v>
      </c>
      <c r="D40" s="80">
        <f t="shared" si="7"/>
        <v>1.3566419141914192</v>
      </c>
      <c r="E40" s="53">
        <f t="shared" si="8"/>
        <v>1729</v>
      </c>
      <c r="F40" s="68">
        <f>'[3]3月動向(20)'!F39-'３月(上旬)'!F40</f>
        <v>8286</v>
      </c>
      <c r="G40" s="68">
        <f>'[3]3月動向(20)'!G39-'３月(上旬)'!G40</f>
        <v>5760</v>
      </c>
      <c r="H40" s="81">
        <f t="shared" si="9"/>
        <v>1.4385416666666666</v>
      </c>
      <c r="I40" s="37">
        <f t="shared" si="10"/>
        <v>2526</v>
      </c>
      <c r="J40" s="46">
        <f t="shared" si="11"/>
        <v>0.79374849143132997</v>
      </c>
      <c r="K40" s="46">
        <f t="shared" si="12"/>
        <v>0.84166666666666667</v>
      </c>
      <c r="L40" s="51">
        <f t="shared" si="13"/>
        <v>-4.7918175235336702E-2</v>
      </c>
    </row>
    <row r="41" spans="1:12" x14ac:dyDescent="0.4">
      <c r="A41" s="124" t="s">
        <v>177</v>
      </c>
      <c r="B41" s="68">
        <f>'[3]3月動向(20)'!B40-'３月(上旬)'!B41</f>
        <v>3837</v>
      </c>
      <c r="C41" s="68">
        <f>'[3]3月動向(20)'!C40-'３月(上旬)'!C41</f>
        <v>0</v>
      </c>
      <c r="D41" s="80" t="e">
        <f t="shared" si="7"/>
        <v>#DIV/0!</v>
      </c>
      <c r="E41" s="53">
        <f t="shared" si="8"/>
        <v>3837</v>
      </c>
      <c r="F41" s="68">
        <f>'[3]3月動向(20)'!F40-'３月(上旬)'!F41</f>
        <v>5580</v>
      </c>
      <c r="G41" s="68">
        <f>'[3]3月動向(20)'!G40-'３月(上旬)'!G41</f>
        <v>0</v>
      </c>
      <c r="H41" s="81" t="e">
        <f t="shared" si="9"/>
        <v>#DIV/0!</v>
      </c>
      <c r="I41" s="37">
        <f t="shared" si="10"/>
        <v>5580</v>
      </c>
      <c r="J41" s="46">
        <f t="shared" si="11"/>
        <v>0.68763440860215053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68">
        <f>'[3]3月動向(20)'!B41-'３月(上旬)'!B42</f>
        <v>14443</v>
      </c>
      <c r="C42" s="68">
        <f>'[3]3月動向(20)'!C41-'３月(上旬)'!C42</f>
        <v>13890</v>
      </c>
      <c r="D42" s="80">
        <f t="shared" si="7"/>
        <v>1.039812814974802</v>
      </c>
      <c r="E42" s="53">
        <f t="shared" si="8"/>
        <v>553</v>
      </c>
      <c r="F42" s="72">
        <f>'[3]3月動向(20)'!F41-'３月(上旬)'!F42</f>
        <v>17956</v>
      </c>
      <c r="G42" s="72">
        <f>'[3]3月動向(20)'!G41-'３月(上旬)'!G42</f>
        <v>19241</v>
      </c>
      <c r="H42" s="81">
        <f t="shared" si="9"/>
        <v>0.93321552933839202</v>
      </c>
      <c r="I42" s="37">
        <f t="shared" si="10"/>
        <v>-1285</v>
      </c>
      <c r="J42" s="46">
        <f t="shared" si="11"/>
        <v>0.80435509022053908</v>
      </c>
      <c r="K42" s="46">
        <f t="shared" si="12"/>
        <v>0.72189595135387974</v>
      </c>
      <c r="L42" s="51">
        <f t="shared" si="13"/>
        <v>8.2459138866659343E-2</v>
      </c>
    </row>
    <row r="43" spans="1:12" x14ac:dyDescent="0.4">
      <c r="A43" s="124" t="s">
        <v>81</v>
      </c>
      <c r="B43" s="68">
        <f>'[3]3月動向(20)'!B42-'３月(上旬)'!B43</f>
        <v>9192</v>
      </c>
      <c r="C43" s="68">
        <f>'[3]3月動向(20)'!C42-'３月(上旬)'!C43</f>
        <v>8601</v>
      </c>
      <c r="D43" s="80">
        <f t="shared" si="7"/>
        <v>1.0687129403557727</v>
      </c>
      <c r="E43" s="36">
        <f t="shared" si="8"/>
        <v>591</v>
      </c>
      <c r="F43" s="75">
        <f>'[3]3月動向(20)'!F42-'３月(上旬)'!F43</f>
        <v>10030</v>
      </c>
      <c r="G43" s="68">
        <f>'[3]3月動向(20)'!G42-'３月(上旬)'!G43</f>
        <v>10300</v>
      </c>
      <c r="H43" s="81">
        <f t="shared" si="9"/>
        <v>0.97378640776699033</v>
      </c>
      <c r="I43" s="37">
        <f t="shared" si="10"/>
        <v>-270</v>
      </c>
      <c r="J43" s="46">
        <f t="shared" si="11"/>
        <v>0.91645064805583254</v>
      </c>
      <c r="K43" s="46">
        <f t="shared" si="12"/>
        <v>0.83504854368932036</v>
      </c>
      <c r="L43" s="51">
        <f t="shared" si="13"/>
        <v>8.1402104366512185E-2</v>
      </c>
    </row>
    <row r="44" spans="1:12" x14ac:dyDescent="0.4">
      <c r="A44" s="124" t="s">
        <v>79</v>
      </c>
      <c r="B44" s="68">
        <f>'[3]3月動向(20)'!B43-'３月(上旬)'!B44</f>
        <v>2456</v>
      </c>
      <c r="C44" s="68">
        <f>'[3]3月動向(20)'!C43-'３月(上旬)'!C44</f>
        <v>2066</v>
      </c>
      <c r="D44" s="80">
        <f t="shared" si="7"/>
        <v>1.1887705711519845</v>
      </c>
      <c r="E44" s="36">
        <f t="shared" si="8"/>
        <v>390</v>
      </c>
      <c r="F44" s="77">
        <f>'[3]3月動向(20)'!F43-'３月(上旬)'!F44</f>
        <v>2789</v>
      </c>
      <c r="G44" s="76">
        <f>'[3]3月動向(20)'!G43-'３月(上旬)'!G44</f>
        <v>2592</v>
      </c>
      <c r="H44" s="78">
        <f t="shared" si="9"/>
        <v>1.0760030864197532</v>
      </c>
      <c r="I44" s="37">
        <f t="shared" si="10"/>
        <v>197</v>
      </c>
      <c r="J44" s="46">
        <f t="shared" si="11"/>
        <v>0.88060236643958412</v>
      </c>
      <c r="K44" s="46">
        <f t="shared" si="12"/>
        <v>0.79706790123456794</v>
      </c>
      <c r="L44" s="51">
        <f t="shared" si="13"/>
        <v>8.3534465205016173E-2</v>
      </c>
    </row>
    <row r="45" spans="1:12" x14ac:dyDescent="0.4">
      <c r="A45" s="124" t="s">
        <v>150</v>
      </c>
      <c r="B45" s="68">
        <f>'[3]3月動向(20)'!B44-'３月(上旬)'!B45</f>
        <v>1445</v>
      </c>
      <c r="C45" s="68">
        <f>'[3]3月動向(20)'!C44-'３月(上旬)'!C45</f>
        <v>1267</v>
      </c>
      <c r="D45" s="80">
        <f t="shared" si="7"/>
        <v>1.1404893449092344</v>
      </c>
      <c r="E45" s="36">
        <f t="shared" si="8"/>
        <v>178</v>
      </c>
      <c r="F45" s="75">
        <f>'[3]3月動向(20)'!F44-'３月(上旬)'!F45</f>
        <v>1660</v>
      </c>
      <c r="G45" s="68">
        <f>'[3]3月動向(20)'!G44-'３月(上旬)'!G45</f>
        <v>1660</v>
      </c>
      <c r="H45" s="82">
        <f t="shared" si="9"/>
        <v>1</v>
      </c>
      <c r="I45" s="37">
        <f t="shared" si="10"/>
        <v>0</v>
      </c>
      <c r="J45" s="46">
        <f t="shared" si="11"/>
        <v>0.87048192771084343</v>
      </c>
      <c r="K45" s="46">
        <f t="shared" si="12"/>
        <v>0.76325301204819274</v>
      </c>
      <c r="L45" s="51">
        <f t="shared" si="13"/>
        <v>0.10722891566265069</v>
      </c>
    </row>
    <row r="46" spans="1:12" x14ac:dyDescent="0.4">
      <c r="A46" s="124" t="s">
        <v>78</v>
      </c>
      <c r="B46" s="68">
        <f>'[3]3月動向(20)'!B45-'３月(上旬)'!B46</f>
        <v>2624</v>
      </c>
      <c r="C46" s="68">
        <f>'[3]3月動向(20)'!C45-'３月(上旬)'!C46</f>
        <v>2787</v>
      </c>
      <c r="D46" s="80">
        <f t="shared" si="7"/>
        <v>0.94151417294581985</v>
      </c>
      <c r="E46" s="36">
        <f t="shared" si="8"/>
        <v>-163</v>
      </c>
      <c r="F46" s="75">
        <f>'[3]3月動向(20)'!F45-'３月(上旬)'!F46</f>
        <v>2790</v>
      </c>
      <c r="G46" s="68">
        <f>'[3]3月動向(20)'!G45-'３月(上旬)'!G46</f>
        <v>2880</v>
      </c>
      <c r="H46" s="81">
        <f t="shared" si="9"/>
        <v>0.96875</v>
      </c>
      <c r="I46" s="37">
        <f t="shared" si="10"/>
        <v>-90</v>
      </c>
      <c r="J46" s="46">
        <f t="shared" si="11"/>
        <v>0.94050179211469531</v>
      </c>
      <c r="K46" s="46">
        <f t="shared" si="12"/>
        <v>0.96770833333333328</v>
      </c>
      <c r="L46" s="51">
        <f t="shared" si="13"/>
        <v>-2.720654121863797E-2</v>
      </c>
    </row>
    <row r="47" spans="1:12" x14ac:dyDescent="0.4">
      <c r="A47" s="125" t="s">
        <v>77</v>
      </c>
      <c r="B47" s="68">
        <f>'[3]3月動向(20)'!B46-'３月(上旬)'!B47</f>
        <v>1266</v>
      </c>
      <c r="C47" s="68">
        <f>'[3]3月動向(20)'!C46-'３月(上旬)'!C47</f>
        <v>1497</v>
      </c>
      <c r="D47" s="80">
        <f t="shared" si="7"/>
        <v>0.84569138276553102</v>
      </c>
      <c r="E47" s="36">
        <f t="shared" si="8"/>
        <v>-231</v>
      </c>
      <c r="F47" s="77">
        <f>'[3]3月動向(20)'!F46-'３月(上旬)'!F47</f>
        <v>2790</v>
      </c>
      <c r="G47" s="76">
        <f>'[3]3月動向(20)'!G46-'３月(上旬)'!G47</f>
        <v>2880</v>
      </c>
      <c r="H47" s="81">
        <f t="shared" si="9"/>
        <v>0.96875</v>
      </c>
      <c r="I47" s="37">
        <f t="shared" si="10"/>
        <v>-90</v>
      </c>
      <c r="J47" s="46">
        <f t="shared" si="11"/>
        <v>0.45376344086021503</v>
      </c>
      <c r="K47" s="42">
        <f t="shared" si="12"/>
        <v>0.51979166666666665</v>
      </c>
      <c r="L47" s="41">
        <f t="shared" si="13"/>
        <v>-6.6028225806451624E-2</v>
      </c>
    </row>
    <row r="48" spans="1:12" x14ac:dyDescent="0.4">
      <c r="A48" s="132" t="s">
        <v>96</v>
      </c>
      <c r="B48" s="172">
        <f>'[3]3月動向(20)'!B47-'３月(上旬)'!B48</f>
        <v>1154</v>
      </c>
      <c r="C48" s="68">
        <f>'[3]3月動向(20)'!C47-'３月(上旬)'!C48</f>
        <v>999</v>
      </c>
      <c r="D48" s="80">
        <f t="shared" si="7"/>
        <v>1.1551551551551551</v>
      </c>
      <c r="E48" s="37">
        <f t="shared" si="8"/>
        <v>155</v>
      </c>
      <c r="F48" s="75">
        <f>'[3]3月動向(20)'!F47-'３月(上旬)'!F48</f>
        <v>1660</v>
      </c>
      <c r="G48" s="68">
        <f>'[3]3月動向(20)'!G47-'３月(上旬)'!G48</f>
        <v>1660</v>
      </c>
      <c r="H48" s="81">
        <f t="shared" si="9"/>
        <v>1</v>
      </c>
      <c r="I48" s="37">
        <f t="shared" si="10"/>
        <v>0</v>
      </c>
      <c r="J48" s="46">
        <f t="shared" si="11"/>
        <v>0.69518072289156629</v>
      </c>
      <c r="K48" s="46">
        <f t="shared" si="12"/>
        <v>0.60180722891566263</v>
      </c>
      <c r="L48" s="51">
        <f t="shared" si="13"/>
        <v>9.3373493975903665E-2</v>
      </c>
    </row>
    <row r="49" spans="1:12" x14ac:dyDescent="0.4">
      <c r="A49" s="124" t="s">
        <v>93</v>
      </c>
      <c r="B49" s="68">
        <f>'[3]3月動向(20)'!B48-'３月(上旬)'!B49</f>
        <v>1939</v>
      </c>
      <c r="C49" s="68">
        <f>'[3]3月動向(20)'!C48-'３月(上旬)'!C49</f>
        <v>1889</v>
      </c>
      <c r="D49" s="80">
        <f t="shared" si="7"/>
        <v>1.0264690312334568</v>
      </c>
      <c r="E49" s="37">
        <f t="shared" si="8"/>
        <v>50</v>
      </c>
      <c r="F49" s="75">
        <f>'[3]3月動向(20)'!F48-'３月(上旬)'!F49</f>
        <v>2790</v>
      </c>
      <c r="G49" s="76">
        <f>'[3]3月動向(20)'!G48-'３月(上旬)'!G49</f>
        <v>2880</v>
      </c>
      <c r="H49" s="78">
        <f t="shared" si="9"/>
        <v>0.96875</v>
      </c>
      <c r="I49" s="37">
        <f t="shared" si="10"/>
        <v>-90</v>
      </c>
      <c r="J49" s="46">
        <f t="shared" si="11"/>
        <v>0.69498207885304664</v>
      </c>
      <c r="K49" s="46">
        <f t="shared" si="12"/>
        <v>0.65590277777777772</v>
      </c>
      <c r="L49" s="51">
        <f t="shared" si="13"/>
        <v>3.9079301075268913E-2</v>
      </c>
    </row>
    <row r="50" spans="1:12" x14ac:dyDescent="0.4">
      <c r="A50" s="124" t="s">
        <v>74</v>
      </c>
      <c r="B50" s="68">
        <f>'[3]3月動向(20)'!B49-'３月(上旬)'!B50</f>
        <v>2284</v>
      </c>
      <c r="C50" s="68">
        <f>'[3]3月動向(20)'!C49-'３月(上旬)'!C50</f>
        <v>2644</v>
      </c>
      <c r="D50" s="80">
        <f t="shared" si="7"/>
        <v>0.86384266263237519</v>
      </c>
      <c r="E50" s="37">
        <f t="shared" si="8"/>
        <v>-360</v>
      </c>
      <c r="F50" s="79">
        <f>'[3]3月動向(20)'!F49-'３月(上旬)'!F50</f>
        <v>3780</v>
      </c>
      <c r="G50" s="68">
        <f>'[3]3月動向(20)'!G49-'３月(上旬)'!G50</f>
        <v>3780</v>
      </c>
      <c r="H50" s="78">
        <f t="shared" si="9"/>
        <v>1</v>
      </c>
      <c r="I50" s="37">
        <f t="shared" si="10"/>
        <v>0</v>
      </c>
      <c r="J50" s="46">
        <f t="shared" si="11"/>
        <v>0.60423280423280423</v>
      </c>
      <c r="K50" s="46">
        <f t="shared" si="12"/>
        <v>0.69947089947089947</v>
      </c>
      <c r="L50" s="51">
        <f t="shared" si="13"/>
        <v>-9.5238095238095233E-2</v>
      </c>
    </row>
    <row r="51" spans="1:12" x14ac:dyDescent="0.4">
      <c r="A51" s="124" t="s">
        <v>76</v>
      </c>
      <c r="B51" s="68">
        <f>'[3]3月動向(20)'!B50-'３月(上旬)'!B51</f>
        <v>913</v>
      </c>
      <c r="C51" s="68">
        <f>'[3]3月動向(20)'!C50-'３月(上旬)'!C51</f>
        <v>977</v>
      </c>
      <c r="D51" s="44">
        <f t="shared" si="7"/>
        <v>0.93449334698055275</v>
      </c>
      <c r="E51" s="37">
        <f t="shared" si="8"/>
        <v>-64</v>
      </c>
      <c r="F51" s="77">
        <f>'[3]3月動向(20)'!F50-'３月(上旬)'!F51</f>
        <v>1260</v>
      </c>
      <c r="G51" s="76">
        <f>'[3]3月動向(20)'!G50-'３月(上旬)'!G51</f>
        <v>1274</v>
      </c>
      <c r="H51" s="46">
        <f t="shared" si="9"/>
        <v>0.98901098901098905</v>
      </c>
      <c r="I51" s="37">
        <f t="shared" si="10"/>
        <v>-14</v>
      </c>
      <c r="J51" s="46">
        <f t="shared" si="11"/>
        <v>0.72460317460317458</v>
      </c>
      <c r="K51" s="46">
        <f t="shared" si="12"/>
        <v>0.76687598116169542</v>
      </c>
      <c r="L51" s="51">
        <f t="shared" si="13"/>
        <v>-4.2272806558520837E-2</v>
      </c>
    </row>
    <row r="52" spans="1:12" x14ac:dyDescent="0.4">
      <c r="A52" s="124" t="s">
        <v>75</v>
      </c>
      <c r="B52" s="68">
        <f>'[3]3月動向(20)'!B51-'３月(上旬)'!B52</f>
        <v>947</v>
      </c>
      <c r="C52" s="76">
        <f>'[3]3月動向(20)'!C51-'３月(上旬)'!C52</f>
        <v>1002</v>
      </c>
      <c r="D52" s="44">
        <f t="shared" si="7"/>
        <v>0.94510978043912175</v>
      </c>
      <c r="E52" s="37">
        <f t="shared" si="8"/>
        <v>-55</v>
      </c>
      <c r="F52" s="75">
        <f>'[3]3月動向(20)'!F51-'３月(上旬)'!F52</f>
        <v>1260</v>
      </c>
      <c r="G52" s="68">
        <f>'[3]3月動向(20)'!G51-'３月(上旬)'!G52</f>
        <v>1260</v>
      </c>
      <c r="H52" s="46">
        <f t="shared" si="9"/>
        <v>1</v>
      </c>
      <c r="I52" s="37">
        <f t="shared" si="10"/>
        <v>0</v>
      </c>
      <c r="J52" s="46">
        <f t="shared" si="11"/>
        <v>0.75158730158730158</v>
      </c>
      <c r="K52" s="46">
        <f t="shared" si="12"/>
        <v>0.79523809523809519</v>
      </c>
      <c r="L52" s="51">
        <f t="shared" si="13"/>
        <v>-4.3650793650793607E-2</v>
      </c>
    </row>
    <row r="53" spans="1:12" x14ac:dyDescent="0.4">
      <c r="A53" s="124" t="s">
        <v>149</v>
      </c>
      <c r="B53" s="68">
        <f>'[3]3月動向(20)'!B52-'３月(上旬)'!B53</f>
        <v>702</v>
      </c>
      <c r="C53" s="68">
        <f>'[3]3月動向(20)'!C52-'３月(上旬)'!C53</f>
        <v>923</v>
      </c>
      <c r="D53" s="44">
        <f t="shared" si="7"/>
        <v>0.76056338028169013</v>
      </c>
      <c r="E53" s="37">
        <f t="shared" si="8"/>
        <v>-221</v>
      </c>
      <c r="F53" s="76">
        <f>'[3]3月動向(20)'!F52-'３月(上旬)'!F53</f>
        <v>1260</v>
      </c>
      <c r="G53" s="76">
        <f>'[3]3月動向(20)'!G52-'３月(上旬)'!G53</f>
        <v>1323</v>
      </c>
      <c r="H53" s="46">
        <f t="shared" si="9"/>
        <v>0.95238095238095233</v>
      </c>
      <c r="I53" s="37">
        <f t="shared" si="10"/>
        <v>-63</v>
      </c>
      <c r="J53" s="46">
        <f t="shared" si="11"/>
        <v>0.55714285714285716</v>
      </c>
      <c r="K53" s="46">
        <f t="shared" si="12"/>
        <v>0.69765684051398336</v>
      </c>
      <c r="L53" s="51">
        <f t="shared" si="13"/>
        <v>-0.14051398337112619</v>
      </c>
    </row>
    <row r="54" spans="1:12" x14ac:dyDescent="0.4">
      <c r="A54" s="124" t="s">
        <v>132</v>
      </c>
      <c r="B54" s="68">
        <f>'[3]3月動向(20)'!B53-'３月(上旬)'!B54</f>
        <v>1125</v>
      </c>
      <c r="C54" s="76">
        <f>'[3]3月動向(20)'!C53-'３月(上旬)'!C54</f>
        <v>1145</v>
      </c>
      <c r="D54" s="44">
        <f t="shared" si="7"/>
        <v>0.98253275109170302</v>
      </c>
      <c r="E54" s="37">
        <f t="shared" si="8"/>
        <v>-20</v>
      </c>
      <c r="F54" s="68">
        <f>'[3]3月動向(20)'!F53-'３月(上旬)'!F54</f>
        <v>1260</v>
      </c>
      <c r="G54" s="69">
        <f>'[3]3月動向(20)'!G53-'３月(上旬)'!G54</f>
        <v>1260</v>
      </c>
      <c r="H54" s="46">
        <f t="shared" si="9"/>
        <v>1</v>
      </c>
      <c r="I54" s="37">
        <f t="shared" si="10"/>
        <v>0</v>
      </c>
      <c r="J54" s="46">
        <f t="shared" si="11"/>
        <v>0.8928571428571429</v>
      </c>
      <c r="K54" s="46">
        <f t="shared" si="12"/>
        <v>0.90873015873015872</v>
      </c>
      <c r="L54" s="51">
        <f t="shared" si="13"/>
        <v>-1.5873015873015817E-2</v>
      </c>
    </row>
    <row r="55" spans="1:12" x14ac:dyDescent="0.4">
      <c r="A55" s="124" t="s">
        <v>148</v>
      </c>
      <c r="B55" s="68">
        <f>'[3]3月動向(20)'!B54-'３月(上旬)'!B55</f>
        <v>1182</v>
      </c>
      <c r="C55" s="69">
        <f>'[3]3月動向(20)'!C54-'３月(上旬)'!C55</f>
        <v>1111</v>
      </c>
      <c r="D55" s="44">
        <f t="shared" si="7"/>
        <v>1.063906390639064</v>
      </c>
      <c r="E55" s="37">
        <f t="shared" si="8"/>
        <v>71</v>
      </c>
      <c r="F55" s="76">
        <f>'[3]3月動向(20)'!F54-'３月(上旬)'!F55</f>
        <v>1260</v>
      </c>
      <c r="G55" s="69">
        <f>'[3]3月動向(20)'!G54-'３月(上旬)'!G55</f>
        <v>1260</v>
      </c>
      <c r="H55" s="46">
        <f t="shared" si="9"/>
        <v>1</v>
      </c>
      <c r="I55" s="37">
        <f t="shared" si="10"/>
        <v>0</v>
      </c>
      <c r="J55" s="46">
        <f t="shared" si="11"/>
        <v>0.93809523809523809</v>
      </c>
      <c r="K55" s="46">
        <f t="shared" si="12"/>
        <v>0.88174603174603172</v>
      </c>
      <c r="L55" s="51">
        <f t="shared" si="13"/>
        <v>5.6349206349206371E-2</v>
      </c>
    </row>
    <row r="56" spans="1:12" x14ac:dyDescent="0.4">
      <c r="A56" s="124" t="s">
        <v>147</v>
      </c>
      <c r="B56" s="68">
        <f>'[3]3月動向(20)'!B55-'３月(上旬)'!B56</f>
        <v>1052</v>
      </c>
      <c r="C56" s="68">
        <f>'[3]3月動向(20)'!C55-'３月(上旬)'!C56</f>
        <v>946</v>
      </c>
      <c r="D56" s="44">
        <f t="shared" si="7"/>
        <v>1.1120507399577166</v>
      </c>
      <c r="E56" s="37">
        <f t="shared" si="8"/>
        <v>106</v>
      </c>
      <c r="F56" s="69">
        <f>'[3]3月動向(20)'!F55-'３月(上旬)'!F56</f>
        <v>1260</v>
      </c>
      <c r="G56" s="69">
        <f>'[3]3月動向(20)'!G55-'３月(上旬)'!G56</f>
        <v>1260</v>
      </c>
      <c r="H56" s="46">
        <f t="shared" si="9"/>
        <v>1</v>
      </c>
      <c r="I56" s="37">
        <f t="shared" si="10"/>
        <v>0</v>
      </c>
      <c r="J56" s="46">
        <f t="shared" si="11"/>
        <v>0.83492063492063495</v>
      </c>
      <c r="K56" s="46">
        <f t="shared" si="12"/>
        <v>0.75079365079365079</v>
      </c>
      <c r="L56" s="51">
        <f t="shared" si="13"/>
        <v>8.4126984126984161E-2</v>
      </c>
    </row>
    <row r="57" spans="1:12" x14ac:dyDescent="0.4">
      <c r="A57" s="123" t="s">
        <v>146</v>
      </c>
      <c r="B57" s="63">
        <f>'[3]3月動向(20)'!B56-'３月(上旬)'!B57</f>
        <v>946</v>
      </c>
      <c r="C57" s="63">
        <f>'[3]3月動向(20)'!C56-'３月(上旬)'!C57</f>
        <v>933</v>
      </c>
      <c r="D57" s="90">
        <f t="shared" si="7"/>
        <v>1.0139335476956055</v>
      </c>
      <c r="E57" s="35">
        <f t="shared" si="8"/>
        <v>13</v>
      </c>
      <c r="F57" s="63">
        <f>'[3]3月動向(20)'!F56-'３月(上旬)'!F57</f>
        <v>1260</v>
      </c>
      <c r="G57" s="63">
        <f>'[3]3月動向(20)'!G56-'３月(上旬)'!G57</f>
        <v>1260</v>
      </c>
      <c r="H57" s="57">
        <f t="shared" si="9"/>
        <v>1</v>
      </c>
      <c r="I57" s="35">
        <f t="shared" si="10"/>
        <v>0</v>
      </c>
      <c r="J57" s="57">
        <f t="shared" si="11"/>
        <v>0.75079365079365079</v>
      </c>
      <c r="K57" s="57">
        <f t="shared" si="12"/>
        <v>0.74047619047619051</v>
      </c>
      <c r="L57" s="56">
        <f t="shared" si="13"/>
        <v>1.0317460317460281E-2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2006年月間（上中下旬）動向3月</oddHeader>
    <oddFooter>&amp;L沖縄県&amp;C&amp;P ﾍﾟｰｼﾞ&amp;R&amp;D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３月(下旬)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144</v>
      </c>
      <c r="C4" s="187" t="s">
        <v>197</v>
      </c>
      <c r="D4" s="190" t="s">
        <v>87</v>
      </c>
      <c r="E4" s="190"/>
      <c r="F4" s="187" t="str">
        <f>+B4</f>
        <v>(06'3/21～31)</v>
      </c>
      <c r="G4" s="187" t="str">
        <f>+C4</f>
        <v>(05'3/21～31)</v>
      </c>
      <c r="H4" s="190" t="s">
        <v>87</v>
      </c>
      <c r="I4" s="190"/>
      <c r="J4" s="187" t="str">
        <f>+B4</f>
        <v>(06'3/21～31)</v>
      </c>
      <c r="K4" s="187" t="str">
        <f>+C4</f>
        <v>(05'3/21～31)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f>+B7+B37</f>
        <v>197673</v>
      </c>
      <c r="C6" s="67">
        <f>+C7+C37</f>
        <v>179356</v>
      </c>
      <c r="D6" s="39">
        <f t="shared" ref="D6:D37" si="0">+B6/C6</f>
        <v>1.1021264970226812</v>
      </c>
      <c r="E6" s="40">
        <f t="shared" ref="E6:E37" si="1">+B6-C6</f>
        <v>18317</v>
      </c>
      <c r="F6" s="67">
        <f>+F7+F37</f>
        <v>257357</v>
      </c>
      <c r="G6" s="67">
        <f>+G7+G37</f>
        <v>247511</v>
      </c>
      <c r="H6" s="39">
        <f t="shared" ref="H6:H37" si="2">+F6/G6</f>
        <v>1.039780050179588</v>
      </c>
      <c r="I6" s="87">
        <f t="shared" ref="I6:I37" si="3">+F6-G6</f>
        <v>9846</v>
      </c>
      <c r="J6" s="39">
        <f t="shared" ref="J6:J37" si="4">+B6/F6</f>
        <v>0.76808868614414993</v>
      </c>
      <c r="K6" s="39">
        <f t="shared" ref="K6:K37" si="5">+C6/G6</f>
        <v>0.72463850091511084</v>
      </c>
      <c r="L6" s="52">
        <f t="shared" ref="L6:L37" si="6">+J6-K6</f>
        <v>4.3450185229039096E-2</v>
      </c>
    </row>
    <row r="7" spans="1:12" s="30" customFormat="1" x14ac:dyDescent="0.4">
      <c r="A7" s="122" t="s">
        <v>84</v>
      </c>
      <c r="B7" s="88">
        <f>+B8+B18+B34</f>
        <v>94243</v>
      </c>
      <c r="C7" s="67">
        <f>+C8+C18+C34</f>
        <v>85892</v>
      </c>
      <c r="D7" s="39">
        <f t="shared" si="0"/>
        <v>1.0972267498719321</v>
      </c>
      <c r="E7" s="40">
        <f t="shared" si="1"/>
        <v>8351</v>
      </c>
      <c r="F7" s="67">
        <f>+F8+F18+F34</f>
        <v>124387</v>
      </c>
      <c r="G7" s="67">
        <f>+G8+G18+G34</f>
        <v>117020</v>
      </c>
      <c r="H7" s="39">
        <f t="shared" si="2"/>
        <v>1.062955050418732</v>
      </c>
      <c r="I7" s="87">
        <f t="shared" si="3"/>
        <v>7367</v>
      </c>
      <c r="J7" s="39">
        <f t="shared" si="4"/>
        <v>0.75765956249447286</v>
      </c>
      <c r="K7" s="39">
        <f t="shared" si="5"/>
        <v>0.73399418902751667</v>
      </c>
      <c r="L7" s="52">
        <f t="shared" si="6"/>
        <v>2.3665373466956185E-2</v>
      </c>
    </row>
    <row r="8" spans="1:12" x14ac:dyDescent="0.4">
      <c r="A8" s="153" t="s">
        <v>91</v>
      </c>
      <c r="B8" s="86">
        <f>SUM(B9:B17)</f>
        <v>77722</v>
      </c>
      <c r="C8" s="71">
        <f>SUM(C9:C17)</f>
        <v>70133</v>
      </c>
      <c r="D8" s="60">
        <f t="shared" si="0"/>
        <v>1.1082086892047966</v>
      </c>
      <c r="E8" s="175">
        <f t="shared" si="1"/>
        <v>7589</v>
      </c>
      <c r="F8" s="71">
        <f>SUM(F9:F17)</f>
        <v>102850</v>
      </c>
      <c r="G8" s="71">
        <f>SUM(G9:G17)</f>
        <v>95783</v>
      </c>
      <c r="H8" s="60">
        <f t="shared" si="2"/>
        <v>1.0737813599490516</v>
      </c>
      <c r="I8" s="175">
        <f t="shared" si="3"/>
        <v>7067</v>
      </c>
      <c r="J8" s="60">
        <f t="shared" si="4"/>
        <v>0.75568303354399613</v>
      </c>
      <c r="K8" s="60">
        <f t="shared" si="5"/>
        <v>0.73220717663886081</v>
      </c>
      <c r="L8" s="151">
        <f t="shared" si="6"/>
        <v>2.3475856905135317E-2</v>
      </c>
    </row>
    <row r="9" spans="1:12" x14ac:dyDescent="0.4">
      <c r="A9" s="126" t="s">
        <v>82</v>
      </c>
      <c r="B9" s="79">
        <f>'３月(月間)'!B9-'[3]3月動向(20)'!B8</f>
        <v>42031</v>
      </c>
      <c r="C9" s="72">
        <f>'３月(月間)'!C9-'[3]3月動向(20)'!C8</f>
        <v>37442</v>
      </c>
      <c r="D9" s="44">
        <f t="shared" si="0"/>
        <v>1.1225628972811281</v>
      </c>
      <c r="E9" s="54">
        <f t="shared" si="1"/>
        <v>4589</v>
      </c>
      <c r="F9" s="72">
        <f>'３月(月間)'!F9-'[3]3月動向(20)'!F8</f>
        <v>53824</v>
      </c>
      <c r="G9" s="72">
        <f>'３月(月間)'!G9-'[3]3月動向(20)'!G8</f>
        <v>50282</v>
      </c>
      <c r="H9" s="44">
        <f t="shared" si="2"/>
        <v>1.0704427031542103</v>
      </c>
      <c r="I9" s="54">
        <f t="shared" si="3"/>
        <v>3542</v>
      </c>
      <c r="J9" s="44">
        <f t="shared" si="4"/>
        <v>0.7808969976218787</v>
      </c>
      <c r="K9" s="44">
        <f t="shared" si="5"/>
        <v>0.74464022910783179</v>
      </c>
      <c r="L9" s="43">
        <f t="shared" si="6"/>
        <v>3.6256768514046911E-2</v>
      </c>
    </row>
    <row r="10" spans="1:12" x14ac:dyDescent="0.4">
      <c r="A10" s="124" t="s">
        <v>83</v>
      </c>
      <c r="B10" s="79">
        <f>'３月(月間)'!B10-'[3]3月動向(20)'!B9</f>
        <v>5021</v>
      </c>
      <c r="C10" s="72">
        <f>'３月(月間)'!C10-'[3]3月動向(20)'!C9</f>
        <v>10124</v>
      </c>
      <c r="D10" s="46">
        <f t="shared" si="0"/>
        <v>0.49595021730541289</v>
      </c>
      <c r="E10" s="53">
        <f t="shared" si="1"/>
        <v>-5103</v>
      </c>
      <c r="F10" s="72">
        <f>'３月(月間)'!F10-'[3]3月動向(20)'!F9</f>
        <v>6168</v>
      </c>
      <c r="G10" s="72">
        <f>'３月(月間)'!G10-'[3]3月動向(20)'!G9</f>
        <v>14982</v>
      </c>
      <c r="H10" s="46">
        <f t="shared" si="2"/>
        <v>0.41169403283940731</v>
      </c>
      <c r="I10" s="53">
        <f t="shared" si="3"/>
        <v>-8814</v>
      </c>
      <c r="J10" s="46">
        <f t="shared" si="4"/>
        <v>0.81404020752269779</v>
      </c>
      <c r="K10" s="46">
        <f t="shared" si="5"/>
        <v>0.67574422640501941</v>
      </c>
      <c r="L10" s="51">
        <f t="shared" si="6"/>
        <v>0.13829598111767838</v>
      </c>
    </row>
    <row r="11" spans="1:12" x14ac:dyDescent="0.4">
      <c r="A11" s="124" t="s">
        <v>97</v>
      </c>
      <c r="B11" s="79">
        <f>'３月(月間)'!B11-'[3]3月動向(20)'!B10</f>
        <v>4359</v>
      </c>
      <c r="C11" s="72">
        <f>'３月(月間)'!C11-'[3]3月動向(20)'!C10</f>
        <v>2092</v>
      </c>
      <c r="D11" s="46">
        <f t="shared" si="0"/>
        <v>2.0836520076481837</v>
      </c>
      <c r="E11" s="53">
        <f t="shared" si="1"/>
        <v>2267</v>
      </c>
      <c r="F11" s="72">
        <f>'３月(月間)'!F11-'[3]3月動向(20)'!F10</f>
        <v>6135</v>
      </c>
      <c r="G11" s="72">
        <f>'３月(月間)'!G11-'[3]3月動向(20)'!G10</f>
        <v>2970</v>
      </c>
      <c r="H11" s="46">
        <f t="shared" si="2"/>
        <v>2.0656565656565657</v>
      </c>
      <c r="I11" s="53">
        <f t="shared" si="3"/>
        <v>3165</v>
      </c>
      <c r="J11" s="46">
        <f t="shared" si="4"/>
        <v>0.71051344743276279</v>
      </c>
      <c r="K11" s="46">
        <f t="shared" si="5"/>
        <v>0.70437710437710432</v>
      </c>
      <c r="L11" s="51">
        <f t="shared" si="6"/>
        <v>6.1363430556584664E-3</v>
      </c>
    </row>
    <row r="12" spans="1:12" x14ac:dyDescent="0.4">
      <c r="A12" s="124" t="s">
        <v>80</v>
      </c>
      <c r="B12" s="79">
        <f>'３月(月間)'!B12-'[3]3月動向(20)'!B11</f>
        <v>7741</v>
      </c>
      <c r="C12" s="72">
        <f>'３月(月間)'!C12-'[3]3月動向(20)'!C11</f>
        <v>7827</v>
      </c>
      <c r="D12" s="46">
        <f t="shared" si="0"/>
        <v>0.98901239299859456</v>
      </c>
      <c r="E12" s="53">
        <f t="shared" si="1"/>
        <v>-86</v>
      </c>
      <c r="F12" s="72">
        <f>'３月(月間)'!F12-'[3]3月動向(20)'!F11</f>
        <v>10258</v>
      </c>
      <c r="G12" s="72">
        <f>'３月(月間)'!G12-'[3]3月動向(20)'!G11</f>
        <v>10560</v>
      </c>
      <c r="H12" s="46">
        <f t="shared" si="2"/>
        <v>0.97140151515151518</v>
      </c>
      <c r="I12" s="53">
        <f t="shared" si="3"/>
        <v>-302</v>
      </c>
      <c r="J12" s="46">
        <f t="shared" si="4"/>
        <v>0.75463053226749854</v>
      </c>
      <c r="K12" s="46">
        <f t="shared" si="5"/>
        <v>0.74119318181818183</v>
      </c>
      <c r="L12" s="51">
        <f t="shared" si="6"/>
        <v>1.343735044931671E-2</v>
      </c>
    </row>
    <row r="13" spans="1:12" x14ac:dyDescent="0.4">
      <c r="A13" s="124" t="s">
        <v>81</v>
      </c>
      <c r="B13" s="79">
        <f>'３月(月間)'!B13-'[3]3月動向(20)'!B12</f>
        <v>8732</v>
      </c>
      <c r="C13" s="72">
        <f>'３月(月間)'!C13-'[3]3月動向(20)'!C12</f>
        <v>8594</v>
      </c>
      <c r="D13" s="46">
        <f t="shared" si="0"/>
        <v>1.0160577146846637</v>
      </c>
      <c r="E13" s="53">
        <f t="shared" si="1"/>
        <v>138</v>
      </c>
      <c r="F13" s="72">
        <f>'３月(月間)'!F13-'[3]3月動向(20)'!F12</f>
        <v>10202</v>
      </c>
      <c r="G13" s="72">
        <f>'３月(月間)'!G13-'[3]3月動向(20)'!G12</f>
        <v>10830</v>
      </c>
      <c r="H13" s="46">
        <f t="shared" si="2"/>
        <v>0.94201292705447826</v>
      </c>
      <c r="I13" s="53">
        <f t="shared" si="3"/>
        <v>-628</v>
      </c>
      <c r="J13" s="46">
        <f t="shared" si="4"/>
        <v>0.8559106057635758</v>
      </c>
      <c r="K13" s="46">
        <f t="shared" si="5"/>
        <v>0.79353647276084949</v>
      </c>
      <c r="L13" s="51">
        <f t="shared" si="6"/>
        <v>6.2374133002726317E-2</v>
      </c>
    </row>
    <row r="14" spans="1:12" x14ac:dyDescent="0.4">
      <c r="A14" s="124" t="s">
        <v>170</v>
      </c>
      <c r="B14" s="79">
        <f>'３月(月間)'!B14-'[3]3月動向(20)'!B13</f>
        <v>3260</v>
      </c>
      <c r="C14" s="72">
        <f>'３月(月間)'!C14-'[3]3月動向(20)'!C13</f>
        <v>4054</v>
      </c>
      <c r="D14" s="46">
        <f t="shared" si="0"/>
        <v>0.80414405525407007</v>
      </c>
      <c r="E14" s="53">
        <f t="shared" si="1"/>
        <v>-794</v>
      </c>
      <c r="F14" s="72">
        <f>'３月(月間)'!F14-'[3]3月動向(20)'!F13</f>
        <v>4960</v>
      </c>
      <c r="G14" s="72">
        <f>'３月(月間)'!G14-'[3]3月動向(20)'!G13</f>
        <v>6159</v>
      </c>
      <c r="H14" s="46">
        <f t="shared" si="2"/>
        <v>0.80532553986036692</v>
      </c>
      <c r="I14" s="53">
        <f t="shared" si="3"/>
        <v>-1199</v>
      </c>
      <c r="J14" s="46">
        <f t="shared" si="4"/>
        <v>0.657258064516129</v>
      </c>
      <c r="K14" s="46">
        <f t="shared" si="5"/>
        <v>0.65822373761974351</v>
      </c>
      <c r="L14" s="51">
        <f t="shared" si="6"/>
        <v>-9.6567310361450609E-4</v>
      </c>
    </row>
    <row r="15" spans="1:12" x14ac:dyDescent="0.4">
      <c r="A15" s="127" t="s">
        <v>169</v>
      </c>
      <c r="B15" s="79">
        <f>'３月(月間)'!B15-'[3]3月動向(20)'!B14</f>
        <v>0</v>
      </c>
      <c r="C15" s="72">
        <f>'３月(月間)'!C15-'[3]3月動向(20)'!C14</f>
        <v>0</v>
      </c>
      <c r="D15" s="17" t="e">
        <f t="shared" si="0"/>
        <v>#DIV/0!</v>
      </c>
      <c r="E15" s="24">
        <f t="shared" si="1"/>
        <v>0</v>
      </c>
      <c r="F15" s="72">
        <f>'３月(月間)'!F15-'[3]3月動向(20)'!F14</f>
        <v>0</v>
      </c>
      <c r="G15" s="72">
        <f>'３月(月間)'!G15-'[3]3月動向(20)'!G14</f>
        <v>0</v>
      </c>
      <c r="H15" s="46" t="e">
        <f t="shared" si="2"/>
        <v>#DIV/0!</v>
      </c>
      <c r="I15" s="53">
        <f t="shared" si="3"/>
        <v>0</v>
      </c>
      <c r="J15" s="46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19" t="s">
        <v>177</v>
      </c>
      <c r="B16" s="79">
        <f>'３月(月間)'!B16-'[3]3月動向(20)'!B15</f>
        <v>5448</v>
      </c>
      <c r="C16" s="72">
        <f>'３月(月間)'!C16-'[3]3月動向(20)'!C15</f>
        <v>0</v>
      </c>
      <c r="D16" s="46" t="e">
        <f t="shared" si="0"/>
        <v>#DIV/0!</v>
      </c>
      <c r="E16" s="53">
        <f t="shared" si="1"/>
        <v>5448</v>
      </c>
      <c r="F16" s="72">
        <f>'３月(月間)'!F16-'[3]3月動向(20)'!F15</f>
        <v>8540</v>
      </c>
      <c r="G16" s="72">
        <f>'３月(月間)'!G16-'[3]3月動向(20)'!G15</f>
        <v>0</v>
      </c>
      <c r="H16" s="17" t="e">
        <f t="shared" si="2"/>
        <v>#DIV/0!</v>
      </c>
      <c r="I16" s="24">
        <f t="shared" si="3"/>
        <v>8540</v>
      </c>
      <c r="J16" s="17">
        <f t="shared" si="4"/>
        <v>0.63793911007025761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61" t="s">
        <v>195</v>
      </c>
      <c r="B17" s="79">
        <f>'３月(月間)'!B17-'[3]3月動向(20)'!B16</f>
        <v>1130</v>
      </c>
      <c r="C17" s="72">
        <f>'３月(月間)'!C17-'[3]3月動向(20)'!C16</f>
        <v>0</v>
      </c>
      <c r="D17" s="17" t="e">
        <f t="shared" si="0"/>
        <v>#DIV/0!</v>
      </c>
      <c r="E17" s="24">
        <f t="shared" si="1"/>
        <v>1130</v>
      </c>
      <c r="F17" s="72">
        <f>'３月(月間)'!F17-'[3]3月動向(20)'!F16</f>
        <v>2763</v>
      </c>
      <c r="G17" s="72">
        <f>'３月(月間)'!G17-'[3]3月動向(20)'!G16</f>
        <v>0</v>
      </c>
      <c r="H17" s="22" t="e">
        <f t="shared" si="2"/>
        <v>#DIV/0!</v>
      </c>
      <c r="I17" s="24">
        <f t="shared" si="3"/>
        <v>2763</v>
      </c>
      <c r="J17" s="17">
        <f t="shared" si="4"/>
        <v>0.40897575099529498</v>
      </c>
      <c r="K17" s="17" t="e">
        <f t="shared" si="5"/>
        <v>#DIV/0!</v>
      </c>
      <c r="L17" s="16" t="e">
        <f t="shared" si="6"/>
        <v>#DIV/0!</v>
      </c>
    </row>
    <row r="18" spans="1:12" x14ac:dyDescent="0.4">
      <c r="A18" s="138" t="s">
        <v>90</v>
      </c>
      <c r="B18" s="89">
        <f>SUM(B19:B32)</f>
        <v>15905</v>
      </c>
      <c r="C18" s="73">
        <f>SUM(C19:C32)</f>
        <v>15099</v>
      </c>
      <c r="D18" s="50">
        <f t="shared" si="0"/>
        <v>1.0533810186105039</v>
      </c>
      <c r="E18" s="55">
        <f t="shared" si="1"/>
        <v>806</v>
      </c>
      <c r="F18" s="73">
        <f>SUM(F19:F32)</f>
        <v>20250</v>
      </c>
      <c r="G18" s="73">
        <f>SUM(G19:G32)</f>
        <v>19950</v>
      </c>
      <c r="H18" s="50">
        <f t="shared" si="2"/>
        <v>1.0150375939849625</v>
      </c>
      <c r="I18" s="55">
        <f t="shared" si="3"/>
        <v>300</v>
      </c>
      <c r="J18" s="50">
        <f t="shared" si="4"/>
        <v>0.78543209876543207</v>
      </c>
      <c r="K18" s="50">
        <f t="shared" si="5"/>
        <v>0.75684210526315787</v>
      </c>
      <c r="L18" s="49">
        <f t="shared" si="6"/>
        <v>2.8589993502274202E-2</v>
      </c>
    </row>
    <row r="19" spans="1:12" x14ac:dyDescent="0.4">
      <c r="A19" s="126" t="s">
        <v>168</v>
      </c>
      <c r="B19" s="79">
        <f>'３月(月間)'!B19-'[3]3月動向(20)'!B18</f>
        <v>1288</v>
      </c>
      <c r="C19" s="72">
        <f>'３月(月間)'!C19-'[3]3月動向(20)'!C18</f>
        <v>1398</v>
      </c>
      <c r="D19" s="44">
        <f t="shared" si="0"/>
        <v>0.92131616595135912</v>
      </c>
      <c r="E19" s="54">
        <f t="shared" si="1"/>
        <v>-110</v>
      </c>
      <c r="F19" s="72">
        <f>'３月(月間)'!F19-'[3]3月動向(20)'!F18</f>
        <v>1650</v>
      </c>
      <c r="G19" s="72">
        <f>'３月(月間)'!G19-'[3]3月動向(20)'!G18</f>
        <v>1650</v>
      </c>
      <c r="H19" s="44">
        <f t="shared" si="2"/>
        <v>1</v>
      </c>
      <c r="I19" s="54">
        <f t="shared" si="3"/>
        <v>0</v>
      </c>
      <c r="J19" s="44">
        <f t="shared" si="4"/>
        <v>0.78060606060606064</v>
      </c>
      <c r="K19" s="44">
        <f t="shared" si="5"/>
        <v>0.84727272727272729</v>
      </c>
      <c r="L19" s="43">
        <f t="shared" si="6"/>
        <v>-6.6666666666666652E-2</v>
      </c>
    </row>
    <row r="20" spans="1:12" x14ac:dyDescent="0.4">
      <c r="A20" s="124" t="s">
        <v>167</v>
      </c>
      <c r="B20" s="79">
        <f>'３月(月間)'!B20-'[3]3月動向(20)'!B19</f>
        <v>1743</v>
      </c>
      <c r="C20" s="72">
        <f>'３月(月間)'!C20-'[3]3月動向(20)'!C19</f>
        <v>1614</v>
      </c>
      <c r="D20" s="46">
        <f t="shared" si="0"/>
        <v>1.0799256505576209</v>
      </c>
      <c r="E20" s="53">
        <f t="shared" si="1"/>
        <v>129</v>
      </c>
      <c r="F20" s="72">
        <f>'３月(月間)'!F20-'[3]3月動向(20)'!F19</f>
        <v>1800</v>
      </c>
      <c r="G20" s="72">
        <f>'３月(月間)'!G20-'[3]3月動向(20)'!G19</f>
        <v>1800</v>
      </c>
      <c r="H20" s="46">
        <f t="shared" si="2"/>
        <v>1</v>
      </c>
      <c r="I20" s="53">
        <f t="shared" si="3"/>
        <v>0</v>
      </c>
      <c r="J20" s="46">
        <f t="shared" si="4"/>
        <v>0.96833333333333338</v>
      </c>
      <c r="K20" s="46">
        <f t="shared" si="5"/>
        <v>0.89666666666666661</v>
      </c>
      <c r="L20" s="51">
        <f t="shared" si="6"/>
        <v>7.1666666666666767E-2</v>
      </c>
    </row>
    <row r="21" spans="1:12" x14ac:dyDescent="0.4">
      <c r="A21" s="124" t="s">
        <v>166</v>
      </c>
      <c r="B21" s="79">
        <f>'３月(月間)'!B21-'[3]3月動向(20)'!B20</f>
        <v>1266</v>
      </c>
      <c r="C21" s="72">
        <f>'３月(月間)'!C21-'[3]3月動向(20)'!C20</f>
        <v>1304</v>
      </c>
      <c r="D21" s="46">
        <f t="shared" si="0"/>
        <v>0.97085889570552142</v>
      </c>
      <c r="E21" s="53">
        <f t="shared" si="1"/>
        <v>-38</v>
      </c>
      <c r="F21" s="72">
        <f>'３月(月間)'!F21-'[3]3月動向(20)'!F20</f>
        <v>1650</v>
      </c>
      <c r="G21" s="72">
        <f>'３月(月間)'!G21-'[3]3月動向(20)'!G20</f>
        <v>1650</v>
      </c>
      <c r="H21" s="46">
        <f t="shared" si="2"/>
        <v>1</v>
      </c>
      <c r="I21" s="53">
        <f t="shared" si="3"/>
        <v>0</v>
      </c>
      <c r="J21" s="46">
        <f t="shared" si="4"/>
        <v>0.76727272727272722</v>
      </c>
      <c r="K21" s="46">
        <f t="shared" si="5"/>
        <v>0.79030303030303028</v>
      </c>
      <c r="L21" s="51">
        <f t="shared" si="6"/>
        <v>-2.3030303030303068E-2</v>
      </c>
    </row>
    <row r="22" spans="1:12" x14ac:dyDescent="0.4">
      <c r="A22" s="124" t="s">
        <v>165</v>
      </c>
      <c r="B22" s="79">
        <f>'３月(月間)'!B22-'[3]3月動向(20)'!B21</f>
        <v>2733</v>
      </c>
      <c r="C22" s="72">
        <f>'３月(月間)'!C22-'[3]3月動向(20)'!C21</f>
        <v>2683</v>
      </c>
      <c r="D22" s="46">
        <f t="shared" si="0"/>
        <v>1.0186358553857622</v>
      </c>
      <c r="E22" s="53">
        <f t="shared" si="1"/>
        <v>50</v>
      </c>
      <c r="F22" s="72">
        <f>'３月(月間)'!F22-'[3]3月動向(20)'!F21</f>
        <v>3300</v>
      </c>
      <c r="G22" s="72">
        <f>'３月(月間)'!G22-'[3]3月動向(20)'!G21</f>
        <v>3300</v>
      </c>
      <c r="H22" s="46">
        <f t="shared" si="2"/>
        <v>1</v>
      </c>
      <c r="I22" s="53">
        <f t="shared" si="3"/>
        <v>0</v>
      </c>
      <c r="J22" s="46">
        <f t="shared" si="4"/>
        <v>0.82818181818181813</v>
      </c>
      <c r="K22" s="46">
        <f t="shared" si="5"/>
        <v>0.81303030303030299</v>
      </c>
      <c r="L22" s="51">
        <f t="shared" si="6"/>
        <v>1.5151515151515138E-2</v>
      </c>
    </row>
    <row r="23" spans="1:12" x14ac:dyDescent="0.4">
      <c r="A23" s="124" t="s">
        <v>164</v>
      </c>
      <c r="B23" s="79">
        <f>'３月(月間)'!B23-'[3]3月動向(20)'!B22</f>
        <v>1211</v>
      </c>
      <c r="C23" s="72">
        <f>'３月(月間)'!C23-'[3]3月動向(20)'!C22</f>
        <v>1216</v>
      </c>
      <c r="D23" s="42">
        <f t="shared" si="0"/>
        <v>0.99588815789473684</v>
      </c>
      <c r="E23" s="59">
        <f t="shared" si="1"/>
        <v>-5</v>
      </c>
      <c r="F23" s="72">
        <f>'３月(月間)'!F23-'[3]3月動向(20)'!F22</f>
        <v>1650</v>
      </c>
      <c r="G23" s="72">
        <f>'３月(月間)'!G23-'[3]3月動向(20)'!G22</f>
        <v>1650</v>
      </c>
      <c r="H23" s="42">
        <f t="shared" si="2"/>
        <v>1</v>
      </c>
      <c r="I23" s="59">
        <f t="shared" si="3"/>
        <v>0</v>
      </c>
      <c r="J23" s="42">
        <f t="shared" si="4"/>
        <v>0.73393939393939389</v>
      </c>
      <c r="K23" s="42">
        <f t="shared" si="5"/>
        <v>0.73696969696969694</v>
      </c>
      <c r="L23" s="41">
        <f t="shared" si="6"/>
        <v>-3.0303030303030498E-3</v>
      </c>
    </row>
    <row r="24" spans="1:12" x14ac:dyDescent="0.4">
      <c r="A24" s="125" t="s">
        <v>163</v>
      </c>
      <c r="B24" s="79">
        <f>'３月(月間)'!B24-'[3]3月動向(20)'!B23</f>
        <v>0</v>
      </c>
      <c r="C24" s="72">
        <f>'３月(月間)'!C24-'[3]3月動向(20)'!C23</f>
        <v>0</v>
      </c>
      <c r="D24" s="46" t="e">
        <f t="shared" si="0"/>
        <v>#DIV/0!</v>
      </c>
      <c r="E24" s="53">
        <f t="shared" si="1"/>
        <v>0</v>
      </c>
      <c r="F24" s="72">
        <f>'３月(月間)'!F24-'[3]3月動向(20)'!F23</f>
        <v>0</v>
      </c>
      <c r="G24" s="72">
        <f>'３月(月間)'!G24-'[3]3月動向(20)'!G23</f>
        <v>0</v>
      </c>
      <c r="H24" s="46" t="e">
        <f t="shared" si="2"/>
        <v>#DIV/0!</v>
      </c>
      <c r="I24" s="53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79">
        <f>'３月(月間)'!B25-'[3]3月動向(20)'!B24</f>
        <v>1436</v>
      </c>
      <c r="C25" s="72">
        <f>'３月(月間)'!C25-'[3]3月動向(20)'!C24</f>
        <v>837</v>
      </c>
      <c r="D25" s="46">
        <f t="shared" si="0"/>
        <v>1.7156511350059738</v>
      </c>
      <c r="E25" s="53">
        <f t="shared" si="1"/>
        <v>599</v>
      </c>
      <c r="F25" s="72">
        <f>'３月(月間)'!F25-'[3]3月動向(20)'!F24</f>
        <v>1950</v>
      </c>
      <c r="G25" s="72">
        <f>'３月(月間)'!G25-'[3]3月動向(20)'!G24</f>
        <v>1650</v>
      </c>
      <c r="H25" s="46">
        <f t="shared" si="2"/>
        <v>1.1818181818181819</v>
      </c>
      <c r="I25" s="53">
        <f t="shared" si="3"/>
        <v>300</v>
      </c>
      <c r="J25" s="46">
        <f t="shared" si="4"/>
        <v>0.73641025641025637</v>
      </c>
      <c r="K25" s="46">
        <f t="shared" si="5"/>
        <v>0.50727272727272732</v>
      </c>
      <c r="L25" s="51">
        <f t="shared" si="6"/>
        <v>0.22913752913752905</v>
      </c>
    </row>
    <row r="26" spans="1:12" x14ac:dyDescent="0.4">
      <c r="A26" s="124" t="s">
        <v>161</v>
      </c>
      <c r="B26" s="79">
        <f>'３月(月間)'!B26-'[3]3月動向(20)'!B25</f>
        <v>1387</v>
      </c>
      <c r="C26" s="72">
        <f>'３月(月間)'!C26-'[3]3月動向(20)'!C25</f>
        <v>1157</v>
      </c>
      <c r="D26" s="46">
        <f t="shared" si="0"/>
        <v>1.198789974070873</v>
      </c>
      <c r="E26" s="53">
        <f t="shared" si="1"/>
        <v>230</v>
      </c>
      <c r="F26" s="72">
        <f>'３月(月間)'!F26-'[3]3月動向(20)'!F25</f>
        <v>1650</v>
      </c>
      <c r="G26" s="72">
        <f>'３月(月間)'!G26-'[3]3月動向(20)'!G25</f>
        <v>1650</v>
      </c>
      <c r="H26" s="46">
        <f t="shared" si="2"/>
        <v>1</v>
      </c>
      <c r="I26" s="53">
        <f t="shared" si="3"/>
        <v>0</v>
      </c>
      <c r="J26" s="46">
        <f t="shared" si="4"/>
        <v>0.84060606060606058</v>
      </c>
      <c r="K26" s="46">
        <f t="shared" si="5"/>
        <v>0.70121212121212118</v>
      </c>
      <c r="L26" s="51">
        <f t="shared" si="6"/>
        <v>0.1393939393939394</v>
      </c>
    </row>
    <row r="27" spans="1:12" x14ac:dyDescent="0.4">
      <c r="A27" s="124" t="s">
        <v>160</v>
      </c>
      <c r="B27" s="79">
        <f>'３月(月間)'!B27-'[3]3月動向(20)'!B26</f>
        <v>744</v>
      </c>
      <c r="C27" s="72">
        <f>'３月(月間)'!C27-'[3]3月動向(20)'!C26</f>
        <v>585</v>
      </c>
      <c r="D27" s="42">
        <f t="shared" si="0"/>
        <v>1.2717948717948717</v>
      </c>
      <c r="E27" s="59">
        <f t="shared" si="1"/>
        <v>159</v>
      </c>
      <c r="F27" s="72">
        <f>'３月(月間)'!F27-'[3]3月動向(20)'!F26</f>
        <v>1050</v>
      </c>
      <c r="G27" s="72">
        <f>'３月(月間)'!G27-'[3]3月動向(20)'!G26</f>
        <v>900</v>
      </c>
      <c r="H27" s="42">
        <f t="shared" si="2"/>
        <v>1.1666666666666667</v>
      </c>
      <c r="I27" s="59">
        <f t="shared" si="3"/>
        <v>150</v>
      </c>
      <c r="J27" s="42">
        <f t="shared" si="4"/>
        <v>0.70857142857142852</v>
      </c>
      <c r="K27" s="42">
        <f t="shared" si="5"/>
        <v>0.65</v>
      </c>
      <c r="L27" s="41">
        <f t="shared" si="6"/>
        <v>5.8571428571428497E-2</v>
      </c>
    </row>
    <row r="28" spans="1:12" x14ac:dyDescent="0.4">
      <c r="A28" s="125" t="s">
        <v>159</v>
      </c>
      <c r="B28" s="79">
        <f>'３月(月間)'!B28-'[3]3月動向(20)'!B27</f>
        <v>418</v>
      </c>
      <c r="C28" s="72">
        <f>'３月(月間)'!C28-'[3]3月動向(20)'!C27</f>
        <v>450</v>
      </c>
      <c r="D28" s="46">
        <f t="shared" si="0"/>
        <v>0.92888888888888888</v>
      </c>
      <c r="E28" s="53">
        <f t="shared" si="1"/>
        <v>-32</v>
      </c>
      <c r="F28" s="72">
        <f>'３月(月間)'!F28-'[3]3月動向(20)'!F27</f>
        <v>600</v>
      </c>
      <c r="G28" s="72">
        <f>'３月(月間)'!G28-'[3]3月動向(20)'!G27</f>
        <v>750</v>
      </c>
      <c r="H28" s="46">
        <f t="shared" si="2"/>
        <v>0.8</v>
      </c>
      <c r="I28" s="53">
        <f t="shared" si="3"/>
        <v>-150</v>
      </c>
      <c r="J28" s="46">
        <f t="shared" si="4"/>
        <v>0.69666666666666666</v>
      </c>
      <c r="K28" s="46">
        <f t="shared" si="5"/>
        <v>0.6</v>
      </c>
      <c r="L28" s="51">
        <f t="shared" si="6"/>
        <v>9.6666666666666679E-2</v>
      </c>
    </row>
    <row r="29" spans="1:12" x14ac:dyDescent="0.4">
      <c r="A29" s="124" t="s">
        <v>158</v>
      </c>
      <c r="B29" s="79">
        <f>'３月(月間)'!B29-'[3]3月動向(20)'!B28</f>
        <v>1416</v>
      </c>
      <c r="C29" s="72">
        <f>'３月(月間)'!C29-'[3]3月動向(20)'!C28</f>
        <v>1492</v>
      </c>
      <c r="D29" s="46">
        <f t="shared" si="0"/>
        <v>0.94906166219839139</v>
      </c>
      <c r="E29" s="53">
        <f t="shared" si="1"/>
        <v>-76</v>
      </c>
      <c r="F29" s="72">
        <f>'３月(月間)'!F29-'[3]3月動向(20)'!F28</f>
        <v>1650</v>
      </c>
      <c r="G29" s="72">
        <f>'３月(月間)'!G29-'[3]3月動向(20)'!G28</f>
        <v>1650</v>
      </c>
      <c r="H29" s="46">
        <f t="shared" si="2"/>
        <v>1</v>
      </c>
      <c r="I29" s="53">
        <f t="shared" si="3"/>
        <v>0</v>
      </c>
      <c r="J29" s="46">
        <f t="shared" si="4"/>
        <v>0.85818181818181816</v>
      </c>
      <c r="K29" s="46">
        <f t="shared" si="5"/>
        <v>0.90424242424242429</v>
      </c>
      <c r="L29" s="51">
        <f t="shared" si="6"/>
        <v>-4.6060606060606135E-2</v>
      </c>
    </row>
    <row r="30" spans="1:12" x14ac:dyDescent="0.4">
      <c r="A30" s="125" t="s">
        <v>157</v>
      </c>
      <c r="B30" s="79">
        <f>'３月(月間)'!B30-'[3]3月動向(20)'!B29</f>
        <v>985</v>
      </c>
      <c r="C30" s="72">
        <f>'３月(月間)'!C30-'[3]3月動向(20)'!C29</f>
        <v>961</v>
      </c>
      <c r="D30" s="42">
        <f t="shared" si="0"/>
        <v>1.0249739854318418</v>
      </c>
      <c r="E30" s="59">
        <f t="shared" si="1"/>
        <v>24</v>
      </c>
      <c r="F30" s="72">
        <f>'３月(月間)'!F30-'[3]3月動向(20)'!F29</f>
        <v>1650</v>
      </c>
      <c r="G30" s="72">
        <f>'３月(月間)'!G30-'[3]3月動向(20)'!G29</f>
        <v>1650</v>
      </c>
      <c r="H30" s="42">
        <f t="shared" si="2"/>
        <v>1</v>
      </c>
      <c r="I30" s="59">
        <f t="shared" si="3"/>
        <v>0</v>
      </c>
      <c r="J30" s="42">
        <f t="shared" si="4"/>
        <v>0.59696969696969693</v>
      </c>
      <c r="K30" s="42">
        <f t="shared" si="5"/>
        <v>0.5824242424242424</v>
      </c>
      <c r="L30" s="41">
        <f t="shared" si="6"/>
        <v>1.4545454545454528E-2</v>
      </c>
    </row>
    <row r="31" spans="1:12" x14ac:dyDescent="0.4">
      <c r="A31" s="125" t="s">
        <v>156</v>
      </c>
      <c r="B31" s="79">
        <f>'３月(月間)'!B31-'[3]3月動向(20)'!B30</f>
        <v>1278</v>
      </c>
      <c r="C31" s="72">
        <f>'３月(月間)'!C31-'[3]3月動向(20)'!C30</f>
        <v>1402</v>
      </c>
      <c r="D31" s="42">
        <f t="shared" si="0"/>
        <v>0.9115549215406562</v>
      </c>
      <c r="E31" s="59">
        <f t="shared" si="1"/>
        <v>-124</v>
      </c>
      <c r="F31" s="72">
        <f>'３月(月間)'!F31-'[3]3月動向(20)'!F30</f>
        <v>1650</v>
      </c>
      <c r="G31" s="72">
        <f>'３月(月間)'!G31-'[3]3月動向(20)'!G30</f>
        <v>1650</v>
      </c>
      <c r="H31" s="42">
        <f t="shared" si="2"/>
        <v>1</v>
      </c>
      <c r="I31" s="59">
        <f t="shared" si="3"/>
        <v>0</v>
      </c>
      <c r="J31" s="42">
        <f t="shared" si="4"/>
        <v>0.77454545454545454</v>
      </c>
      <c r="K31" s="42">
        <f t="shared" si="5"/>
        <v>0.84969696969696973</v>
      </c>
      <c r="L31" s="41">
        <f t="shared" si="6"/>
        <v>-7.5151515151515191E-2</v>
      </c>
    </row>
    <row r="32" spans="1:12" x14ac:dyDescent="0.4">
      <c r="A32" s="124" t="s">
        <v>155</v>
      </c>
      <c r="B32" s="79">
        <f>'３月(月間)'!B32-'[3]3月動向(20)'!B31</f>
        <v>0</v>
      </c>
      <c r="C32" s="72">
        <f>'３月(月間)'!C32-'[3]3月動向(20)'!C31</f>
        <v>0</v>
      </c>
      <c r="D32" s="46" t="e">
        <f t="shared" si="0"/>
        <v>#DIV/0!</v>
      </c>
      <c r="E32" s="53">
        <f t="shared" si="1"/>
        <v>0</v>
      </c>
      <c r="F32" s="72">
        <f>'３月(月間)'!F32-'[3]3月動向(20)'!F31</f>
        <v>0</v>
      </c>
      <c r="G32" s="72">
        <f>'３月(月間)'!G32-'[3]3月動向(20)'!G31</f>
        <v>0</v>
      </c>
      <c r="H32" s="46" t="e">
        <f t="shared" si="2"/>
        <v>#DIV/0!</v>
      </c>
      <c r="I32" s="53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190</v>
      </c>
      <c r="B33" s="79">
        <f>'３月(月間)'!B33-'[3]3月動向(20)'!B32</f>
        <v>1323</v>
      </c>
      <c r="C33" s="72">
        <f>'３月(月間)'!C33-'[3]3月動向(20)'!C32</f>
        <v>0</v>
      </c>
      <c r="D33" s="46" t="e">
        <f t="shared" si="0"/>
        <v>#DIV/0!</v>
      </c>
      <c r="E33" s="53">
        <f t="shared" si="1"/>
        <v>1323</v>
      </c>
      <c r="F33" s="72">
        <f>'３月(月間)'!F33-'[3]3月動向(20)'!F32</f>
        <v>1650</v>
      </c>
      <c r="G33" s="72">
        <f>'３月(月間)'!G33-'[3]3月動向(20)'!G32</f>
        <v>0</v>
      </c>
      <c r="H33" s="46" t="e">
        <f t="shared" si="2"/>
        <v>#DIV/0!</v>
      </c>
      <c r="I33" s="53">
        <f t="shared" si="3"/>
        <v>1650</v>
      </c>
      <c r="J33" s="46">
        <f t="shared" si="4"/>
        <v>0.80181818181818176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89">
        <f>SUM(B35:B36)</f>
        <v>616</v>
      </c>
      <c r="C34" s="73">
        <f>SUM(C35:C36)</f>
        <v>660</v>
      </c>
      <c r="D34" s="50">
        <f t="shared" si="0"/>
        <v>0.93333333333333335</v>
      </c>
      <c r="E34" s="55">
        <f t="shared" si="1"/>
        <v>-44</v>
      </c>
      <c r="F34" s="73">
        <f>SUM(F35:F36)</f>
        <v>1287</v>
      </c>
      <c r="G34" s="73">
        <f>SUM(G35:G36)</f>
        <v>1287</v>
      </c>
      <c r="H34" s="50">
        <f t="shared" si="2"/>
        <v>1</v>
      </c>
      <c r="I34" s="55">
        <f t="shared" si="3"/>
        <v>0</v>
      </c>
      <c r="J34" s="50">
        <f t="shared" si="4"/>
        <v>0.47863247863247865</v>
      </c>
      <c r="K34" s="50">
        <f t="shared" si="5"/>
        <v>0.51282051282051277</v>
      </c>
      <c r="L34" s="49">
        <f t="shared" si="6"/>
        <v>-3.4188034188034122E-2</v>
      </c>
    </row>
    <row r="35" spans="1:12" x14ac:dyDescent="0.4">
      <c r="A35" s="126" t="s">
        <v>154</v>
      </c>
      <c r="B35" s="79">
        <f>'３月(月間)'!B35-'[3]3月動向(20)'!B34</f>
        <v>351</v>
      </c>
      <c r="C35" s="72">
        <f>'３月(月間)'!C35-'[3]3月動向(20)'!C34</f>
        <v>422</v>
      </c>
      <c r="D35" s="44">
        <f t="shared" si="0"/>
        <v>0.83175355450236965</v>
      </c>
      <c r="E35" s="54">
        <f t="shared" si="1"/>
        <v>-71</v>
      </c>
      <c r="F35" s="72">
        <f>'３月(月間)'!F35-'[3]3月動向(20)'!F34</f>
        <v>858</v>
      </c>
      <c r="G35" s="72">
        <f>'３月(月間)'!G35-'[3]3月動向(20)'!G34</f>
        <v>858</v>
      </c>
      <c r="H35" s="44">
        <f t="shared" si="2"/>
        <v>1</v>
      </c>
      <c r="I35" s="54">
        <f t="shared" si="3"/>
        <v>0</v>
      </c>
      <c r="J35" s="44">
        <f t="shared" si="4"/>
        <v>0.40909090909090912</v>
      </c>
      <c r="K35" s="44">
        <f t="shared" si="5"/>
        <v>0.49184149184149184</v>
      </c>
      <c r="L35" s="43">
        <f t="shared" si="6"/>
        <v>-8.2750582750582724E-2</v>
      </c>
    </row>
    <row r="36" spans="1:12" x14ac:dyDescent="0.4">
      <c r="A36" s="124" t="s">
        <v>153</v>
      </c>
      <c r="B36" s="79">
        <f>'３月(月間)'!B36-'[3]3月動向(20)'!B35</f>
        <v>265</v>
      </c>
      <c r="C36" s="72">
        <f>'３月(月間)'!C36-'[3]3月動向(20)'!C35</f>
        <v>238</v>
      </c>
      <c r="D36" s="46">
        <f t="shared" si="0"/>
        <v>1.1134453781512605</v>
      </c>
      <c r="E36" s="53">
        <f t="shared" si="1"/>
        <v>27</v>
      </c>
      <c r="F36" s="72">
        <f>'３月(月間)'!F36-'[3]3月動向(20)'!F35</f>
        <v>429</v>
      </c>
      <c r="G36" s="72">
        <f>'３月(月間)'!G36-'[3]3月動向(20)'!G35</f>
        <v>429</v>
      </c>
      <c r="H36" s="46">
        <f t="shared" si="2"/>
        <v>1</v>
      </c>
      <c r="I36" s="53">
        <f t="shared" si="3"/>
        <v>0</v>
      </c>
      <c r="J36" s="46">
        <f t="shared" si="4"/>
        <v>0.61771561771561767</v>
      </c>
      <c r="K36" s="46">
        <f t="shared" si="5"/>
        <v>0.55477855477855476</v>
      </c>
      <c r="L36" s="51">
        <f t="shared" si="6"/>
        <v>6.2937062937062915E-2</v>
      </c>
    </row>
    <row r="37" spans="1:12" s="30" customFormat="1" x14ac:dyDescent="0.4">
      <c r="A37" s="122" t="s">
        <v>94</v>
      </c>
      <c r="B37" s="88">
        <f>SUM(B38:B57)</f>
        <v>103430</v>
      </c>
      <c r="C37" s="67">
        <f>SUM(C38:C57)</f>
        <v>93464</v>
      </c>
      <c r="D37" s="39">
        <f t="shared" si="0"/>
        <v>1.1066292904219805</v>
      </c>
      <c r="E37" s="87">
        <f t="shared" si="1"/>
        <v>9966</v>
      </c>
      <c r="F37" s="88">
        <f>SUM(F38:F57)</f>
        <v>132970</v>
      </c>
      <c r="G37" s="67">
        <f>SUM(G38:G57)</f>
        <v>130491</v>
      </c>
      <c r="H37" s="39">
        <f t="shared" si="2"/>
        <v>1.018997478753324</v>
      </c>
      <c r="I37" s="87">
        <f t="shared" si="3"/>
        <v>2479</v>
      </c>
      <c r="J37" s="39">
        <f t="shared" si="4"/>
        <v>0.77784462660750542</v>
      </c>
      <c r="K37" s="39">
        <f t="shared" si="5"/>
        <v>0.71624863017372842</v>
      </c>
      <c r="L37" s="52">
        <f t="shared" si="6"/>
        <v>6.1595996433777001E-2</v>
      </c>
    </row>
    <row r="38" spans="1:12" x14ac:dyDescent="0.4">
      <c r="A38" s="124" t="s">
        <v>82</v>
      </c>
      <c r="B38" s="86">
        <f>'３月(月間)'!B38-'[3]3月動向(20)'!B37</f>
        <v>39903</v>
      </c>
      <c r="C38" s="71">
        <f>'３月(月間)'!C38-'[3]3月動向(20)'!C37</f>
        <v>35091</v>
      </c>
      <c r="D38" s="60">
        <f t="shared" ref="D38:D69" si="7">+B38/C38</f>
        <v>1.1371291784218176</v>
      </c>
      <c r="E38" s="59">
        <f t="shared" ref="E38:E57" si="8">+B38-C38</f>
        <v>4812</v>
      </c>
      <c r="F38" s="85">
        <f>'３月(月間)'!F38-'[3]3月動向(20)'!F37</f>
        <v>49352</v>
      </c>
      <c r="G38" s="85">
        <f>'３月(月間)'!G38-'[3]3月動向(20)'!G37</f>
        <v>47726</v>
      </c>
      <c r="H38" s="42">
        <f t="shared" ref="H38:H69" si="9">+F38/G38</f>
        <v>1.0340694799480368</v>
      </c>
      <c r="I38" s="53">
        <f t="shared" ref="I38:I57" si="10">+F38-G38</f>
        <v>1626</v>
      </c>
      <c r="J38" s="46">
        <f t="shared" ref="J38:J57" si="11">+B38/F38</f>
        <v>0.80853866104717131</v>
      </c>
      <c r="K38" s="46">
        <f t="shared" ref="K38:K57" si="12">+C38/G38</f>
        <v>0.73525960692285131</v>
      </c>
      <c r="L38" s="51">
        <f t="shared" ref="L38:L69" si="13">+J38-K38</f>
        <v>7.3279054124320009E-2</v>
      </c>
    </row>
    <row r="39" spans="1:12" x14ac:dyDescent="0.4">
      <c r="A39" s="124" t="s">
        <v>152</v>
      </c>
      <c r="B39" s="75">
        <f>'３月(月間)'!B39-'[3]3月動向(20)'!B38</f>
        <v>6983</v>
      </c>
      <c r="C39" s="68">
        <f>'３月(月間)'!C39-'[3]3月動向(20)'!C38</f>
        <v>10010</v>
      </c>
      <c r="D39" s="44">
        <f t="shared" si="7"/>
        <v>0.69760239760239762</v>
      </c>
      <c r="E39" s="59">
        <f t="shared" si="8"/>
        <v>-3027</v>
      </c>
      <c r="F39" s="75">
        <f>'３月(月間)'!F39-'[3]3月動向(20)'!F38</f>
        <v>8833</v>
      </c>
      <c r="G39" s="75">
        <f>'３月(月間)'!G39-'[3]3月動向(20)'!G38</f>
        <v>13629</v>
      </c>
      <c r="H39" s="42">
        <f t="shared" si="9"/>
        <v>0.64810330912025826</v>
      </c>
      <c r="I39" s="53">
        <f t="shared" si="10"/>
        <v>-4796</v>
      </c>
      <c r="J39" s="46">
        <f t="shared" si="11"/>
        <v>0.79055813426921773</v>
      </c>
      <c r="K39" s="46">
        <f t="shared" si="12"/>
        <v>0.7344632768361582</v>
      </c>
      <c r="L39" s="51">
        <f t="shared" si="13"/>
        <v>5.6094857433059531E-2</v>
      </c>
    </row>
    <row r="40" spans="1:12" x14ac:dyDescent="0.4">
      <c r="A40" s="124" t="s">
        <v>151</v>
      </c>
      <c r="B40" s="75">
        <f>'３月(月間)'!B40-'[3]3月動向(20)'!B39</f>
        <v>7467</v>
      </c>
      <c r="C40" s="68">
        <f>'３月(月間)'!C40-'[3]3月動向(20)'!C39</f>
        <v>4411</v>
      </c>
      <c r="D40" s="44">
        <f t="shared" si="7"/>
        <v>1.6928134209929722</v>
      </c>
      <c r="E40" s="59">
        <f t="shared" si="8"/>
        <v>3056</v>
      </c>
      <c r="F40" s="77">
        <f>'３月(月間)'!F40-'[3]3月動向(20)'!F39</f>
        <v>9207</v>
      </c>
      <c r="G40" s="77">
        <f>'３月(月間)'!G40-'[3]3月動向(20)'!G39</f>
        <v>6336</v>
      </c>
      <c r="H40" s="42">
        <f t="shared" si="9"/>
        <v>1.453125</v>
      </c>
      <c r="I40" s="53">
        <f t="shared" si="10"/>
        <v>2871</v>
      </c>
      <c r="J40" s="46">
        <f t="shared" si="11"/>
        <v>0.81101335940045616</v>
      </c>
      <c r="K40" s="46">
        <f t="shared" si="12"/>
        <v>0.69618055555555558</v>
      </c>
      <c r="L40" s="51">
        <f t="shared" si="13"/>
        <v>0.11483280384490058</v>
      </c>
    </row>
    <row r="41" spans="1:12" x14ac:dyDescent="0.4">
      <c r="A41" s="124" t="s">
        <v>177</v>
      </c>
      <c r="B41" s="77">
        <f>'３月(月間)'!B41-'[3]3月動向(20)'!B40</f>
        <v>3906</v>
      </c>
      <c r="C41" s="76">
        <f>'３月(月間)'!C41-'[3]3月動向(20)'!C40</f>
        <v>0</v>
      </c>
      <c r="D41" s="44" t="e">
        <f t="shared" si="7"/>
        <v>#DIV/0!</v>
      </c>
      <c r="E41" s="59">
        <f t="shared" si="8"/>
        <v>3906</v>
      </c>
      <c r="F41" s="84">
        <f>'３月(月間)'!F41-'[3]3月動向(20)'!F40</f>
        <v>6054</v>
      </c>
      <c r="G41" s="84">
        <f>'３月(月間)'!G41-'[3]3月動向(20)'!G40</f>
        <v>0</v>
      </c>
      <c r="H41" s="42" t="e">
        <f t="shared" si="9"/>
        <v>#DIV/0!</v>
      </c>
      <c r="I41" s="53">
        <f t="shared" si="10"/>
        <v>6054</v>
      </c>
      <c r="J41" s="46">
        <f t="shared" si="11"/>
        <v>0.64519326065411298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75">
        <f>'３月(月間)'!B42-'[3]3月動向(20)'!B41</f>
        <v>14194</v>
      </c>
      <c r="C42" s="68">
        <f>'３月(月間)'!C42-'[3]3月動向(20)'!C41</f>
        <v>14462</v>
      </c>
      <c r="D42" s="44">
        <f t="shared" si="7"/>
        <v>0.98146867653160008</v>
      </c>
      <c r="E42" s="59">
        <f t="shared" si="8"/>
        <v>-268</v>
      </c>
      <c r="F42" s="75">
        <f>'３月(月間)'!F42-'[3]3月動向(20)'!F41</f>
        <v>19501</v>
      </c>
      <c r="G42" s="75">
        <f>'３月(月間)'!G42-'[3]3月動向(20)'!G41</f>
        <v>21253</v>
      </c>
      <c r="H42" s="42">
        <f t="shared" si="9"/>
        <v>0.91756457911824219</v>
      </c>
      <c r="I42" s="53">
        <f t="shared" si="10"/>
        <v>-1752</v>
      </c>
      <c r="J42" s="46">
        <f t="shared" si="11"/>
        <v>0.72786010973796211</v>
      </c>
      <c r="K42" s="46">
        <f t="shared" si="12"/>
        <v>0.68046863972145111</v>
      </c>
      <c r="L42" s="51">
        <f t="shared" si="13"/>
        <v>4.7391470016511006E-2</v>
      </c>
    </row>
    <row r="43" spans="1:12" x14ac:dyDescent="0.4">
      <c r="A43" s="124" t="s">
        <v>81</v>
      </c>
      <c r="B43" s="77">
        <f>'３月(月間)'!B43-'[3]3月動向(20)'!B42</f>
        <v>9914</v>
      </c>
      <c r="C43" s="76">
        <f>'３月(月間)'!C43-'[3]3月動向(20)'!C42</f>
        <v>8280</v>
      </c>
      <c r="D43" s="48">
        <f t="shared" si="7"/>
        <v>1.1973429951690822</v>
      </c>
      <c r="E43" s="59">
        <f t="shared" si="8"/>
        <v>1634</v>
      </c>
      <c r="F43" s="75">
        <f>'３月(月間)'!F43-'[3]3月動向(20)'!F42</f>
        <v>11033</v>
      </c>
      <c r="G43" s="75">
        <f>'３月(月間)'!G43-'[3]3月動向(20)'!G42</f>
        <v>11329</v>
      </c>
      <c r="H43" s="42">
        <f t="shared" si="9"/>
        <v>0.97387236296230917</v>
      </c>
      <c r="I43" s="53">
        <f t="shared" si="10"/>
        <v>-296</v>
      </c>
      <c r="J43" s="46">
        <f t="shared" si="11"/>
        <v>0.89857699628387566</v>
      </c>
      <c r="K43" s="46">
        <f t="shared" si="12"/>
        <v>0.7308676847029747</v>
      </c>
      <c r="L43" s="51">
        <f t="shared" si="13"/>
        <v>0.16770931158090097</v>
      </c>
    </row>
    <row r="44" spans="1:12" x14ac:dyDescent="0.4">
      <c r="A44" s="124" t="s">
        <v>79</v>
      </c>
      <c r="B44" s="75">
        <f>'３月(月間)'!B44-'[3]3月動向(20)'!B43</f>
        <v>2521</v>
      </c>
      <c r="C44" s="68">
        <f>'３月(月間)'!C44-'[3]3月動向(20)'!C43</f>
        <v>2295</v>
      </c>
      <c r="D44" s="46">
        <f t="shared" si="7"/>
        <v>1.098474945533769</v>
      </c>
      <c r="E44" s="59">
        <f t="shared" si="8"/>
        <v>226</v>
      </c>
      <c r="F44" s="79">
        <f>'３月(月間)'!F44-'[3]3月動向(20)'!F43</f>
        <v>3069</v>
      </c>
      <c r="G44" s="79">
        <f>'３月(月間)'!G44-'[3]3月動向(20)'!G43</f>
        <v>3262</v>
      </c>
      <c r="H44" s="42">
        <f t="shared" si="9"/>
        <v>0.94083384426732064</v>
      </c>
      <c r="I44" s="53">
        <f t="shared" si="10"/>
        <v>-193</v>
      </c>
      <c r="J44" s="46">
        <f t="shared" si="11"/>
        <v>0.82144020853698274</v>
      </c>
      <c r="K44" s="46">
        <f t="shared" si="12"/>
        <v>0.70355610055180873</v>
      </c>
      <c r="L44" s="51">
        <f t="shared" si="13"/>
        <v>0.11788410798517401</v>
      </c>
    </row>
    <row r="45" spans="1:12" x14ac:dyDescent="0.4">
      <c r="A45" s="124" t="s">
        <v>150</v>
      </c>
      <c r="B45" s="77">
        <f>'３月(月間)'!B45-'[3]3月動向(20)'!B44</f>
        <v>1108</v>
      </c>
      <c r="C45" s="76">
        <f>'３月(月間)'!C45-'[3]3月動向(20)'!C44</f>
        <v>979</v>
      </c>
      <c r="D45" s="44">
        <f t="shared" si="7"/>
        <v>1.1317671092951991</v>
      </c>
      <c r="E45" s="59">
        <f t="shared" si="8"/>
        <v>129</v>
      </c>
      <c r="F45" s="77">
        <f>'３月(月間)'!F45-'[3]3月動向(20)'!F44</f>
        <v>1660</v>
      </c>
      <c r="G45" s="75">
        <f>'３月(月間)'!G45-'[3]3月動向(20)'!G44</f>
        <v>1826</v>
      </c>
      <c r="H45" s="42">
        <f t="shared" si="9"/>
        <v>0.90909090909090906</v>
      </c>
      <c r="I45" s="53">
        <f t="shared" si="10"/>
        <v>-166</v>
      </c>
      <c r="J45" s="46">
        <f t="shared" si="11"/>
        <v>0.66746987951807224</v>
      </c>
      <c r="K45" s="46">
        <f t="shared" si="12"/>
        <v>0.53614457831325302</v>
      </c>
      <c r="L45" s="51">
        <f t="shared" si="13"/>
        <v>0.13132530120481922</v>
      </c>
    </row>
    <row r="46" spans="1:12" x14ac:dyDescent="0.4">
      <c r="A46" s="124" t="s">
        <v>78</v>
      </c>
      <c r="B46" s="75">
        <f>'３月(月間)'!B46-'[3]3月動向(20)'!B45</f>
        <v>2722</v>
      </c>
      <c r="C46" s="68">
        <f>'３月(月間)'!C46-'[3]3月動向(20)'!C45</f>
        <v>2923</v>
      </c>
      <c r="D46" s="44">
        <f t="shared" si="7"/>
        <v>0.93123503250085526</v>
      </c>
      <c r="E46" s="59">
        <f t="shared" si="8"/>
        <v>-201</v>
      </c>
      <c r="F46" s="75">
        <f>'３月(月間)'!F46-'[3]3月動向(20)'!F45</f>
        <v>3069</v>
      </c>
      <c r="G46" s="75">
        <f>'３月(月間)'!G46-'[3]3月動向(20)'!G45</f>
        <v>3168</v>
      </c>
      <c r="H46" s="42">
        <f t="shared" si="9"/>
        <v>0.96875</v>
      </c>
      <c r="I46" s="53">
        <f t="shared" si="10"/>
        <v>-99</v>
      </c>
      <c r="J46" s="46">
        <f t="shared" si="11"/>
        <v>0.88693385467579011</v>
      </c>
      <c r="K46" s="46">
        <f t="shared" si="12"/>
        <v>0.92266414141414144</v>
      </c>
      <c r="L46" s="51">
        <f t="shared" si="13"/>
        <v>-3.5730286738351325E-2</v>
      </c>
    </row>
    <row r="47" spans="1:12" x14ac:dyDescent="0.4">
      <c r="A47" s="125" t="s">
        <v>77</v>
      </c>
      <c r="B47" s="77">
        <f>'３月(月間)'!B47-'[3]3月動向(20)'!B46</f>
        <v>1690</v>
      </c>
      <c r="C47" s="76">
        <f>'３月(月間)'!C47-'[3]3月動向(20)'!C46</f>
        <v>1710</v>
      </c>
      <c r="D47" s="44">
        <f t="shared" si="7"/>
        <v>0.98830409356725146</v>
      </c>
      <c r="E47" s="59">
        <f t="shared" si="8"/>
        <v>-20</v>
      </c>
      <c r="F47" s="75">
        <f>'３月(月間)'!F47-'[3]3月動向(20)'!F46</f>
        <v>3069</v>
      </c>
      <c r="G47" s="75">
        <f>'３月(月間)'!G47-'[3]3月動向(20)'!G46</f>
        <v>3168</v>
      </c>
      <c r="H47" s="42">
        <f t="shared" si="9"/>
        <v>0.96875</v>
      </c>
      <c r="I47" s="53">
        <f t="shared" si="10"/>
        <v>-99</v>
      </c>
      <c r="J47" s="46">
        <f t="shared" si="11"/>
        <v>0.55066797002280876</v>
      </c>
      <c r="K47" s="42">
        <f t="shared" si="12"/>
        <v>0.53977272727272729</v>
      </c>
      <c r="L47" s="41">
        <f t="shared" si="13"/>
        <v>1.0895242750081469E-2</v>
      </c>
    </row>
    <row r="48" spans="1:12" x14ac:dyDescent="0.4">
      <c r="A48" s="124" t="s">
        <v>96</v>
      </c>
      <c r="B48" s="75">
        <f>'３月(月間)'!B48-'[3]3月動向(20)'!B47</f>
        <v>1041</v>
      </c>
      <c r="C48" s="68">
        <f>'３月(月間)'!C48-'[3]3月動向(20)'!C47</f>
        <v>914</v>
      </c>
      <c r="D48" s="44">
        <f t="shared" si="7"/>
        <v>1.1389496717724288</v>
      </c>
      <c r="E48" s="53">
        <f t="shared" si="8"/>
        <v>127</v>
      </c>
      <c r="F48" s="79">
        <f>'３月(月間)'!F48-'[3]3月動向(20)'!F47</f>
        <v>1826</v>
      </c>
      <c r="G48" s="79">
        <f>'３月(月間)'!G48-'[3]3月動向(20)'!G47</f>
        <v>1826</v>
      </c>
      <c r="H48" s="42">
        <f t="shared" si="9"/>
        <v>1</v>
      </c>
      <c r="I48" s="53">
        <f t="shared" si="10"/>
        <v>0</v>
      </c>
      <c r="J48" s="46">
        <f t="shared" si="11"/>
        <v>0.57009857612267256</v>
      </c>
      <c r="K48" s="46">
        <f t="shared" si="12"/>
        <v>0.5005476451259584</v>
      </c>
      <c r="L48" s="51">
        <f t="shared" si="13"/>
        <v>6.9550930996714166E-2</v>
      </c>
    </row>
    <row r="49" spans="1:12" x14ac:dyDescent="0.4">
      <c r="A49" s="124" t="s">
        <v>93</v>
      </c>
      <c r="B49" s="77">
        <f>'３月(月間)'!B49-'[3]3月動向(20)'!B48</f>
        <v>1981</v>
      </c>
      <c r="C49" s="76">
        <f>'３月(月間)'!C49-'[3]3月動向(20)'!C48</f>
        <v>2048</v>
      </c>
      <c r="D49" s="44">
        <f t="shared" si="7"/>
        <v>0.96728515625</v>
      </c>
      <c r="E49" s="53">
        <f t="shared" si="8"/>
        <v>-67</v>
      </c>
      <c r="F49" s="77">
        <f>'３月(月間)'!F49-'[3]3月動向(20)'!F48</f>
        <v>3067</v>
      </c>
      <c r="G49" s="77">
        <f>'３月(月間)'!G49-'[3]3月動向(20)'!G48</f>
        <v>3166</v>
      </c>
      <c r="H49" s="46">
        <f t="shared" si="9"/>
        <v>0.96873025900189513</v>
      </c>
      <c r="I49" s="53">
        <f t="shared" si="10"/>
        <v>-99</v>
      </c>
      <c r="J49" s="46">
        <f t="shared" si="11"/>
        <v>0.64590805347244862</v>
      </c>
      <c r="K49" s="46">
        <f t="shared" si="12"/>
        <v>0.64687302590018947</v>
      </c>
      <c r="L49" s="51">
        <f t="shared" si="13"/>
        <v>-9.6497242774085112E-4</v>
      </c>
    </row>
    <row r="50" spans="1:12" x14ac:dyDescent="0.4">
      <c r="A50" s="124" t="s">
        <v>74</v>
      </c>
      <c r="B50" s="75">
        <f>'３月(月間)'!B50-'[3]3月動向(20)'!B49</f>
        <v>2563</v>
      </c>
      <c r="C50" s="68">
        <f>'３月(月間)'!C50-'[3]3月動向(20)'!C49</f>
        <v>3112</v>
      </c>
      <c r="D50" s="44">
        <f t="shared" si="7"/>
        <v>0.82358611825192807</v>
      </c>
      <c r="E50" s="53">
        <f t="shared" si="8"/>
        <v>-549</v>
      </c>
      <c r="F50" s="75">
        <f>'３月(月間)'!F50-'[3]3月動向(20)'!F49</f>
        <v>3906</v>
      </c>
      <c r="G50" s="75">
        <f>'３月(月間)'!G50-'[3]3月動向(20)'!G49</f>
        <v>4158</v>
      </c>
      <c r="H50" s="46">
        <f t="shared" si="9"/>
        <v>0.93939393939393945</v>
      </c>
      <c r="I50" s="53">
        <f t="shared" si="10"/>
        <v>-252</v>
      </c>
      <c r="J50" s="46">
        <f t="shared" si="11"/>
        <v>0.65616999487967231</v>
      </c>
      <c r="K50" s="46">
        <f t="shared" si="12"/>
        <v>0.74843674843674846</v>
      </c>
      <c r="L50" s="51">
        <f t="shared" si="13"/>
        <v>-9.2266753557076142E-2</v>
      </c>
    </row>
    <row r="51" spans="1:12" x14ac:dyDescent="0.4">
      <c r="A51" s="124" t="s">
        <v>76</v>
      </c>
      <c r="B51" s="77">
        <f>'３月(月間)'!B51-'[3]3月動向(20)'!B50</f>
        <v>1126</v>
      </c>
      <c r="C51" s="76">
        <f>'３月(月間)'!C51-'[3]3月動向(20)'!C50</f>
        <v>977</v>
      </c>
      <c r="D51" s="44">
        <f t="shared" si="7"/>
        <v>1.1525076765609008</v>
      </c>
      <c r="E51" s="53">
        <f t="shared" si="8"/>
        <v>149</v>
      </c>
      <c r="F51" s="75">
        <f>'３月(月間)'!F51-'[3]3月動向(20)'!F50</f>
        <v>1386</v>
      </c>
      <c r="G51" s="75">
        <f>'３月(月間)'!G51-'[3]3月動向(20)'!G50</f>
        <v>1260</v>
      </c>
      <c r="H51" s="46">
        <f t="shared" si="9"/>
        <v>1.1000000000000001</v>
      </c>
      <c r="I51" s="53">
        <f t="shared" si="10"/>
        <v>126</v>
      </c>
      <c r="J51" s="46">
        <f t="shared" si="11"/>
        <v>0.81240981240981236</v>
      </c>
      <c r="K51" s="46">
        <f t="shared" si="12"/>
        <v>0.77539682539682542</v>
      </c>
      <c r="L51" s="51">
        <f t="shared" si="13"/>
        <v>3.7012987012986942E-2</v>
      </c>
    </row>
    <row r="52" spans="1:12" x14ac:dyDescent="0.4">
      <c r="A52" s="124" t="s">
        <v>75</v>
      </c>
      <c r="B52" s="75">
        <f>'３月(月間)'!B52-'[3]3月動向(20)'!B51</f>
        <v>1092</v>
      </c>
      <c r="C52" s="68">
        <f>'３月(月間)'!C52-'[3]3月動向(20)'!C51</f>
        <v>1146</v>
      </c>
      <c r="D52" s="44">
        <f t="shared" si="7"/>
        <v>0.95287958115183247</v>
      </c>
      <c r="E52" s="53">
        <f t="shared" si="8"/>
        <v>-54</v>
      </c>
      <c r="F52" s="77">
        <f>'３月(月間)'!F52-'[3]3月動向(20)'!F51</f>
        <v>1386</v>
      </c>
      <c r="G52" s="77">
        <f>'３月(月間)'!G52-'[3]3月動向(20)'!G51</f>
        <v>1386</v>
      </c>
      <c r="H52" s="46">
        <f t="shared" si="9"/>
        <v>1</v>
      </c>
      <c r="I52" s="53">
        <f t="shared" si="10"/>
        <v>0</v>
      </c>
      <c r="J52" s="46">
        <f t="shared" si="11"/>
        <v>0.78787878787878785</v>
      </c>
      <c r="K52" s="46">
        <f t="shared" si="12"/>
        <v>0.82683982683982682</v>
      </c>
      <c r="L52" s="51">
        <f t="shared" si="13"/>
        <v>-3.8961038961038974E-2</v>
      </c>
    </row>
    <row r="53" spans="1:12" x14ac:dyDescent="0.4">
      <c r="A53" s="124" t="s">
        <v>149</v>
      </c>
      <c r="B53" s="77">
        <f>'３月(月間)'!B53-'[3]3月動向(20)'!B52</f>
        <v>712</v>
      </c>
      <c r="C53" s="76">
        <f>'３月(月間)'!C53-'[3]3月動向(20)'!C52</f>
        <v>856</v>
      </c>
      <c r="D53" s="44">
        <f t="shared" si="7"/>
        <v>0.83177570093457942</v>
      </c>
      <c r="E53" s="53">
        <f t="shared" si="8"/>
        <v>-144</v>
      </c>
      <c r="F53" s="75">
        <f>'３月(月間)'!F53-'[3]3月動向(20)'!F52</f>
        <v>1260</v>
      </c>
      <c r="G53" s="75">
        <f>'３月(月間)'!G53-'[3]3月動向(20)'!G52</f>
        <v>1456</v>
      </c>
      <c r="H53" s="46">
        <f t="shared" si="9"/>
        <v>0.86538461538461542</v>
      </c>
      <c r="I53" s="53">
        <f t="shared" si="10"/>
        <v>-196</v>
      </c>
      <c r="J53" s="46">
        <f t="shared" si="11"/>
        <v>0.56507936507936507</v>
      </c>
      <c r="K53" s="46">
        <f t="shared" si="12"/>
        <v>0.58791208791208793</v>
      </c>
      <c r="L53" s="51">
        <f t="shared" si="13"/>
        <v>-2.2832722832722863E-2</v>
      </c>
    </row>
    <row r="54" spans="1:12" x14ac:dyDescent="0.4">
      <c r="A54" s="124" t="s">
        <v>132</v>
      </c>
      <c r="B54" s="75">
        <f>'３月(月間)'!B54-'[3]3月動向(20)'!B53</f>
        <v>1187</v>
      </c>
      <c r="C54" s="68">
        <f>'３月(月間)'!C54-'[3]3月動向(20)'!C53</f>
        <v>1220</v>
      </c>
      <c r="D54" s="44">
        <f t="shared" si="7"/>
        <v>0.97295081967213115</v>
      </c>
      <c r="E54" s="53">
        <f t="shared" si="8"/>
        <v>-33</v>
      </c>
      <c r="F54" s="75">
        <f>'３月(月間)'!F54-'[3]3月動向(20)'!F53</f>
        <v>1260</v>
      </c>
      <c r="G54" s="75">
        <f>'３月(月間)'!G54-'[3]3月動向(20)'!G53</f>
        <v>1386</v>
      </c>
      <c r="H54" s="46">
        <f t="shared" si="9"/>
        <v>0.90909090909090906</v>
      </c>
      <c r="I54" s="53">
        <f t="shared" si="10"/>
        <v>-126</v>
      </c>
      <c r="J54" s="46">
        <f t="shared" si="11"/>
        <v>0.94206349206349205</v>
      </c>
      <c r="K54" s="46">
        <f t="shared" si="12"/>
        <v>0.88023088023088025</v>
      </c>
      <c r="L54" s="51">
        <f t="shared" si="13"/>
        <v>6.1832611832611795E-2</v>
      </c>
    </row>
    <row r="55" spans="1:12" x14ac:dyDescent="0.4">
      <c r="A55" s="124" t="s">
        <v>148</v>
      </c>
      <c r="B55" s="75">
        <f>'３月(月間)'!B55-'[3]3月動向(20)'!B54</f>
        <v>1270</v>
      </c>
      <c r="C55" s="68">
        <f>'３月(月間)'!C55-'[3]3月動向(20)'!C54</f>
        <v>1034</v>
      </c>
      <c r="D55" s="44">
        <f t="shared" si="7"/>
        <v>1.2282398452611218</v>
      </c>
      <c r="E55" s="53">
        <f t="shared" si="8"/>
        <v>236</v>
      </c>
      <c r="F55" s="79">
        <f>'３月(月間)'!F55-'[3]3月動向(20)'!F54</f>
        <v>1512</v>
      </c>
      <c r="G55" s="79">
        <f>'３月(月間)'!G55-'[3]3月動向(20)'!G54</f>
        <v>1393</v>
      </c>
      <c r="H55" s="46">
        <f t="shared" si="9"/>
        <v>1.085427135678392</v>
      </c>
      <c r="I55" s="53">
        <f t="shared" si="10"/>
        <v>119</v>
      </c>
      <c r="J55" s="46">
        <f t="shared" si="11"/>
        <v>0.83994708994709</v>
      </c>
      <c r="K55" s="46">
        <f t="shared" si="12"/>
        <v>0.74228284278535539</v>
      </c>
      <c r="L55" s="51">
        <f t="shared" si="13"/>
        <v>9.7664247161734608E-2</v>
      </c>
    </row>
    <row r="56" spans="1:12" x14ac:dyDescent="0.4">
      <c r="A56" s="124" t="s">
        <v>147</v>
      </c>
      <c r="B56" s="75">
        <f>'３月(月間)'!B56-'[3]3月動向(20)'!B55</f>
        <v>1101</v>
      </c>
      <c r="C56" s="68">
        <f>'３月(月間)'!C56-'[3]3月動向(20)'!C55</f>
        <v>996</v>
      </c>
      <c r="D56" s="44">
        <f t="shared" si="7"/>
        <v>1.1054216867469879</v>
      </c>
      <c r="E56" s="53">
        <f t="shared" si="8"/>
        <v>105</v>
      </c>
      <c r="F56" s="75">
        <f>'３月(月間)'!F56-'[3]3月動向(20)'!F55</f>
        <v>1260</v>
      </c>
      <c r="G56" s="75">
        <f>'３月(月間)'!G56-'[3]3月動向(20)'!G55</f>
        <v>1386</v>
      </c>
      <c r="H56" s="44">
        <f t="shared" si="9"/>
        <v>0.90909090909090906</v>
      </c>
      <c r="I56" s="53">
        <f t="shared" si="10"/>
        <v>-126</v>
      </c>
      <c r="J56" s="46">
        <f t="shared" si="11"/>
        <v>0.87380952380952381</v>
      </c>
      <c r="K56" s="46">
        <f t="shared" si="12"/>
        <v>0.7186147186147186</v>
      </c>
      <c r="L56" s="51">
        <f t="shared" si="13"/>
        <v>0.15519480519480522</v>
      </c>
    </row>
    <row r="57" spans="1:12" x14ac:dyDescent="0.4">
      <c r="A57" s="123" t="s">
        <v>146</v>
      </c>
      <c r="B57" s="133">
        <f>'３月(月間)'!B57-'[3]3月動向(20)'!B56</f>
        <v>949</v>
      </c>
      <c r="C57" s="134">
        <f>'３月(月間)'!C57-'[3]3月動向(20)'!C56</f>
        <v>1000</v>
      </c>
      <c r="D57" s="90">
        <f t="shared" si="7"/>
        <v>0.94899999999999995</v>
      </c>
      <c r="E57" s="58">
        <f t="shared" si="8"/>
        <v>-51</v>
      </c>
      <c r="F57" s="133">
        <f>'３月(月間)'!F57-'[3]3月動向(20)'!F56</f>
        <v>1260</v>
      </c>
      <c r="G57" s="133">
        <f>'３月(月間)'!G57-'[3]3月動向(20)'!G56</f>
        <v>1377</v>
      </c>
      <c r="H57" s="57">
        <f t="shared" si="9"/>
        <v>0.91503267973856206</v>
      </c>
      <c r="I57" s="58">
        <f t="shared" si="10"/>
        <v>-117</v>
      </c>
      <c r="J57" s="57">
        <f t="shared" si="11"/>
        <v>0.75317460317460316</v>
      </c>
      <c r="K57" s="57">
        <f t="shared" si="12"/>
        <v>0.72621641249092228</v>
      </c>
      <c r="L57" s="56">
        <f t="shared" si="13"/>
        <v>2.6958190683680883E-2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2006年月間（上中下旬）動向3月</oddHeader>
    <oddFooter>&amp;L沖縄県&amp;C&amp;P ﾍﾟｰｼﾞ&amp;R&amp;D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４月(月間)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3" t="s">
        <v>98</v>
      </c>
      <c r="C4" s="193" t="s">
        <v>198</v>
      </c>
      <c r="D4" s="190" t="s">
        <v>87</v>
      </c>
      <c r="E4" s="190"/>
      <c r="F4" s="187" t="str">
        <f>+B4</f>
        <v>(06'4/1～30)</v>
      </c>
      <c r="G4" s="187" t="str">
        <f>+C4</f>
        <v>(05'4/1～30)</v>
      </c>
      <c r="H4" s="190" t="s">
        <v>87</v>
      </c>
      <c r="I4" s="190"/>
      <c r="J4" s="187" t="str">
        <f>+B4</f>
        <v>(06'4/1～30)</v>
      </c>
      <c r="K4" s="187" t="str">
        <f>+C4</f>
        <v>(05'4/1～30)</v>
      </c>
      <c r="L4" s="188" t="s">
        <v>85</v>
      </c>
    </row>
    <row r="5" spans="1:12" s="34" customFormat="1" x14ac:dyDescent="0.4">
      <c r="A5" s="190"/>
      <c r="B5" s="194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490076</v>
      </c>
      <c r="C6" s="67">
        <f>+C7+C37</f>
        <v>474416</v>
      </c>
      <c r="D6" s="39">
        <f t="shared" ref="D6:D37" si="0">+B6/C6</f>
        <v>1.0330090047553202</v>
      </c>
      <c r="E6" s="40">
        <f t="shared" ref="E6:E37" si="1">+B6-C6</f>
        <v>15660</v>
      </c>
      <c r="F6" s="67">
        <f>+F7+F37</f>
        <v>705456</v>
      </c>
      <c r="G6" s="67">
        <f>+G7+G37</f>
        <v>671282</v>
      </c>
      <c r="H6" s="39">
        <f t="shared" ref="H6:H37" si="2">+F6/G6</f>
        <v>1.050908560038851</v>
      </c>
      <c r="I6" s="40">
        <f t="shared" ref="I6:I37" si="3">+F6-G6</f>
        <v>34174</v>
      </c>
      <c r="J6" s="39">
        <f t="shared" ref="J6:J37" si="4">+B6/F6</f>
        <v>0.69469392846612688</v>
      </c>
      <c r="K6" s="39">
        <f t="shared" ref="K6:K37" si="5">+C6/G6</f>
        <v>0.70673129921553091</v>
      </c>
      <c r="L6" s="52">
        <f t="shared" ref="L6:L37" si="6">+J6-K6</f>
        <v>-1.2037370749404031E-2</v>
      </c>
    </row>
    <row r="7" spans="1:12" s="30" customFormat="1" x14ac:dyDescent="0.4">
      <c r="A7" s="122" t="s">
        <v>84</v>
      </c>
      <c r="B7" s="67">
        <f>+B8+B18+B34</f>
        <v>244344</v>
      </c>
      <c r="C7" s="67">
        <f>+C8+C18+C34</f>
        <v>228497</v>
      </c>
      <c r="D7" s="39">
        <f t="shared" si="0"/>
        <v>1.0693532081384001</v>
      </c>
      <c r="E7" s="40">
        <f t="shared" si="1"/>
        <v>15847</v>
      </c>
      <c r="F7" s="67">
        <f>+F8+F18+F34</f>
        <v>350962</v>
      </c>
      <c r="G7" s="67">
        <f>+G8+G18+G34</f>
        <v>307008</v>
      </c>
      <c r="H7" s="39">
        <f t="shared" si="2"/>
        <v>1.1431689076506151</v>
      </c>
      <c r="I7" s="40">
        <f t="shared" si="3"/>
        <v>43954</v>
      </c>
      <c r="J7" s="39">
        <f t="shared" si="4"/>
        <v>0.6962121255292596</v>
      </c>
      <c r="K7" s="39">
        <f t="shared" si="5"/>
        <v>0.74427050760892222</v>
      </c>
      <c r="L7" s="52">
        <f t="shared" si="6"/>
        <v>-4.805838207966262E-2</v>
      </c>
    </row>
    <row r="8" spans="1:12" x14ac:dyDescent="0.4">
      <c r="A8" s="138" t="s">
        <v>91</v>
      </c>
      <c r="B8" s="73">
        <f>SUM(B9:B17)</f>
        <v>197175</v>
      </c>
      <c r="C8" s="73">
        <f>SUM(C9:C17)</f>
        <v>183767</v>
      </c>
      <c r="D8" s="50">
        <f t="shared" si="0"/>
        <v>1.0729619572610969</v>
      </c>
      <c r="E8" s="38">
        <f t="shared" si="1"/>
        <v>13408</v>
      </c>
      <c r="F8" s="73">
        <f>SUM(F9:F17)</f>
        <v>289392</v>
      </c>
      <c r="G8" s="73">
        <f>SUM(G9:G17)</f>
        <v>249984</v>
      </c>
      <c r="H8" s="50">
        <f t="shared" si="2"/>
        <v>1.157642089093702</v>
      </c>
      <c r="I8" s="38">
        <f t="shared" si="3"/>
        <v>39408</v>
      </c>
      <c r="J8" s="50">
        <f t="shared" si="4"/>
        <v>0.68134226239840767</v>
      </c>
      <c r="K8" s="50">
        <f t="shared" si="5"/>
        <v>0.73511504736303124</v>
      </c>
      <c r="L8" s="49">
        <f t="shared" si="6"/>
        <v>-5.3772784964623566E-2</v>
      </c>
    </row>
    <row r="9" spans="1:12" x14ac:dyDescent="0.4">
      <c r="A9" s="126" t="s">
        <v>82</v>
      </c>
      <c r="B9" s="100">
        <v>110307</v>
      </c>
      <c r="C9" s="100">
        <v>103052</v>
      </c>
      <c r="D9" s="44">
        <f t="shared" si="0"/>
        <v>1.0704013507743664</v>
      </c>
      <c r="E9" s="45">
        <f t="shared" si="1"/>
        <v>7255</v>
      </c>
      <c r="F9" s="100">
        <v>154439</v>
      </c>
      <c r="G9" s="100">
        <v>143678</v>
      </c>
      <c r="H9" s="44">
        <f t="shared" si="2"/>
        <v>1.0748966438842411</v>
      </c>
      <c r="I9" s="45">
        <f t="shared" si="3"/>
        <v>10761</v>
      </c>
      <c r="J9" s="44">
        <f t="shared" si="4"/>
        <v>0.71424316396765064</v>
      </c>
      <c r="K9" s="44">
        <f t="shared" si="5"/>
        <v>0.71724272331185013</v>
      </c>
      <c r="L9" s="43">
        <f t="shared" si="6"/>
        <v>-2.9995593441994872E-3</v>
      </c>
    </row>
    <row r="10" spans="1:12" x14ac:dyDescent="0.4">
      <c r="A10" s="124" t="s">
        <v>83</v>
      </c>
      <c r="B10" s="94">
        <v>12600</v>
      </c>
      <c r="C10" s="94">
        <v>29140</v>
      </c>
      <c r="D10" s="46">
        <f t="shared" si="0"/>
        <v>0.43239533287577214</v>
      </c>
      <c r="E10" s="37">
        <f t="shared" si="1"/>
        <v>-16540</v>
      </c>
      <c r="F10" s="94">
        <v>13644</v>
      </c>
      <c r="G10" s="94">
        <v>36116</v>
      </c>
      <c r="H10" s="46">
        <f t="shared" si="2"/>
        <v>0.37778270018828219</v>
      </c>
      <c r="I10" s="37">
        <f t="shared" si="3"/>
        <v>-22472</v>
      </c>
      <c r="J10" s="46">
        <f t="shared" si="4"/>
        <v>0.92348284960422167</v>
      </c>
      <c r="K10" s="46">
        <f t="shared" si="5"/>
        <v>0.80684461180640155</v>
      </c>
      <c r="L10" s="51">
        <f t="shared" si="6"/>
        <v>0.11663823779782012</v>
      </c>
    </row>
    <row r="11" spans="1:12" x14ac:dyDescent="0.4">
      <c r="A11" s="124" t="s">
        <v>97</v>
      </c>
      <c r="B11" s="94">
        <v>11606</v>
      </c>
      <c r="C11" s="94">
        <v>6964</v>
      </c>
      <c r="D11" s="46">
        <f t="shared" si="0"/>
        <v>1.6665709362435381</v>
      </c>
      <c r="E11" s="37">
        <f t="shared" si="1"/>
        <v>4642</v>
      </c>
      <c r="F11" s="94">
        <v>15669</v>
      </c>
      <c r="G11" s="94">
        <v>8910</v>
      </c>
      <c r="H11" s="46">
        <f t="shared" si="2"/>
        <v>1.7585858585858587</v>
      </c>
      <c r="I11" s="37">
        <f t="shared" si="3"/>
        <v>6759</v>
      </c>
      <c r="J11" s="46">
        <f t="shared" si="4"/>
        <v>0.74069819388601699</v>
      </c>
      <c r="K11" s="46">
        <f t="shared" si="5"/>
        <v>0.78159371492704821</v>
      </c>
      <c r="L11" s="51">
        <f t="shared" si="6"/>
        <v>-4.0895521041031224E-2</v>
      </c>
    </row>
    <row r="12" spans="1:12" x14ac:dyDescent="0.4">
      <c r="A12" s="124" t="s">
        <v>80</v>
      </c>
      <c r="B12" s="94">
        <v>18376</v>
      </c>
      <c r="C12" s="94">
        <v>19836</v>
      </c>
      <c r="D12" s="46">
        <f t="shared" si="0"/>
        <v>0.92639645089735834</v>
      </c>
      <c r="E12" s="37">
        <f t="shared" si="1"/>
        <v>-1460</v>
      </c>
      <c r="F12" s="94">
        <v>27974</v>
      </c>
      <c r="G12" s="94">
        <v>28910</v>
      </c>
      <c r="H12" s="46">
        <f t="shared" si="2"/>
        <v>0.96762365963334485</v>
      </c>
      <c r="I12" s="37">
        <f t="shared" si="3"/>
        <v>-936</v>
      </c>
      <c r="J12" s="46">
        <f t="shared" si="4"/>
        <v>0.65689568885393579</v>
      </c>
      <c r="K12" s="46">
        <f t="shared" si="5"/>
        <v>0.68612936700103766</v>
      </c>
      <c r="L12" s="51">
        <f t="shared" si="6"/>
        <v>-2.9233678147101871E-2</v>
      </c>
    </row>
    <row r="13" spans="1:12" x14ac:dyDescent="0.4">
      <c r="A13" s="124" t="s">
        <v>81</v>
      </c>
      <c r="B13" s="94">
        <v>18463</v>
      </c>
      <c r="C13" s="94">
        <v>17801</v>
      </c>
      <c r="D13" s="46">
        <f t="shared" si="0"/>
        <v>1.0371889219706758</v>
      </c>
      <c r="E13" s="37">
        <f t="shared" si="1"/>
        <v>662</v>
      </c>
      <c r="F13" s="94">
        <v>32686</v>
      </c>
      <c r="G13" s="94">
        <v>24270</v>
      </c>
      <c r="H13" s="46">
        <f t="shared" si="2"/>
        <v>1.3467655541821177</v>
      </c>
      <c r="I13" s="37">
        <f t="shared" si="3"/>
        <v>8416</v>
      </c>
      <c r="J13" s="46">
        <f t="shared" si="4"/>
        <v>0.56485957290583122</v>
      </c>
      <c r="K13" s="46">
        <f t="shared" si="5"/>
        <v>0.73345694272764728</v>
      </c>
      <c r="L13" s="51">
        <f t="shared" si="6"/>
        <v>-0.16859736982181606</v>
      </c>
    </row>
    <row r="14" spans="1:12" x14ac:dyDescent="0.4">
      <c r="A14" s="124" t="s">
        <v>170</v>
      </c>
      <c r="B14" s="94">
        <v>7977</v>
      </c>
      <c r="C14" s="94">
        <v>6974</v>
      </c>
      <c r="D14" s="46">
        <f t="shared" si="0"/>
        <v>1.1438199024949813</v>
      </c>
      <c r="E14" s="37">
        <f t="shared" si="1"/>
        <v>1003</v>
      </c>
      <c r="F14" s="94">
        <v>12090</v>
      </c>
      <c r="G14" s="94">
        <v>8100</v>
      </c>
      <c r="H14" s="46">
        <f t="shared" si="2"/>
        <v>1.4925925925925927</v>
      </c>
      <c r="I14" s="37">
        <f t="shared" si="3"/>
        <v>3990</v>
      </c>
      <c r="J14" s="46">
        <f t="shared" si="4"/>
        <v>0.6598014888337469</v>
      </c>
      <c r="K14" s="46">
        <f t="shared" si="5"/>
        <v>0.86098765432098767</v>
      </c>
      <c r="L14" s="51">
        <f t="shared" si="6"/>
        <v>-0.20118616548724078</v>
      </c>
    </row>
    <row r="15" spans="1:12" x14ac:dyDescent="0.4">
      <c r="A15" s="127" t="s">
        <v>193</v>
      </c>
      <c r="B15" s="94">
        <v>0</v>
      </c>
      <c r="C15" s="94">
        <v>0</v>
      </c>
      <c r="D15" s="17" t="e">
        <f t="shared" si="0"/>
        <v>#DIV/0!</v>
      </c>
      <c r="E15" s="18">
        <f t="shared" si="1"/>
        <v>0</v>
      </c>
      <c r="F15" s="94">
        <v>0</v>
      </c>
      <c r="G15" s="94">
        <v>0</v>
      </c>
      <c r="H15" s="46" t="e">
        <f t="shared" si="2"/>
        <v>#DIV/0!</v>
      </c>
      <c r="I15" s="37">
        <f t="shared" si="3"/>
        <v>0</v>
      </c>
      <c r="J15" s="46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21" t="s">
        <v>192</v>
      </c>
      <c r="B16" s="93">
        <v>16088</v>
      </c>
      <c r="C16" s="93">
        <v>0</v>
      </c>
      <c r="D16" s="17" t="e">
        <f t="shared" si="0"/>
        <v>#DIV/0!</v>
      </c>
      <c r="E16" s="18">
        <f t="shared" si="1"/>
        <v>16088</v>
      </c>
      <c r="F16" s="93">
        <v>25060</v>
      </c>
      <c r="G16" s="93">
        <v>0</v>
      </c>
      <c r="H16" s="160" t="e">
        <f t="shared" si="2"/>
        <v>#DIV/0!</v>
      </c>
      <c r="I16" s="24">
        <f t="shared" si="3"/>
        <v>25060</v>
      </c>
      <c r="J16" s="17">
        <f t="shared" si="4"/>
        <v>0.64197924980047882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15" t="s">
        <v>191</v>
      </c>
      <c r="B17" s="101">
        <v>1758</v>
      </c>
      <c r="C17" s="101">
        <v>0</v>
      </c>
      <c r="D17" s="31" t="e">
        <f t="shared" si="0"/>
        <v>#DIV/0!</v>
      </c>
      <c r="E17" s="33">
        <f t="shared" si="1"/>
        <v>1758</v>
      </c>
      <c r="F17" s="101">
        <v>7830</v>
      </c>
      <c r="G17" s="101">
        <v>0</v>
      </c>
      <c r="H17" s="31" t="e">
        <f t="shared" si="2"/>
        <v>#DIV/0!</v>
      </c>
      <c r="I17" s="33">
        <f t="shared" si="3"/>
        <v>7830</v>
      </c>
      <c r="J17" s="31">
        <f t="shared" si="4"/>
        <v>0.22452107279693487</v>
      </c>
      <c r="K17" s="31" t="e">
        <f t="shared" si="5"/>
        <v>#DIV/0!</v>
      </c>
      <c r="L17" s="74" t="e">
        <f t="shared" si="6"/>
        <v>#DIV/0!</v>
      </c>
    </row>
    <row r="18" spans="1:12" x14ac:dyDescent="0.4">
      <c r="A18" s="138" t="s">
        <v>90</v>
      </c>
      <c r="B18" s="73">
        <f>SUM(B19:B33)</f>
        <v>45502</v>
      </c>
      <c r="C18" s="73">
        <f>SUM(C19:C33)</f>
        <v>42995</v>
      </c>
      <c r="D18" s="50">
        <f t="shared" si="0"/>
        <v>1.0583091057099663</v>
      </c>
      <c r="E18" s="38">
        <f t="shared" si="1"/>
        <v>2507</v>
      </c>
      <c r="F18" s="73">
        <f>SUM(F19:F33)</f>
        <v>59035</v>
      </c>
      <c r="G18" s="73">
        <f>SUM(G19:G33)</f>
        <v>54450</v>
      </c>
      <c r="H18" s="50">
        <f t="shared" si="2"/>
        <v>1.0842056932966024</v>
      </c>
      <c r="I18" s="38">
        <f t="shared" si="3"/>
        <v>4585</v>
      </c>
      <c r="J18" s="50">
        <f t="shared" si="4"/>
        <v>0.77076310663165915</v>
      </c>
      <c r="K18" s="50">
        <f t="shared" si="5"/>
        <v>0.78962350780532597</v>
      </c>
      <c r="L18" s="49">
        <f t="shared" si="6"/>
        <v>-1.886040117366683E-2</v>
      </c>
    </row>
    <row r="19" spans="1:12" x14ac:dyDescent="0.4">
      <c r="A19" s="126" t="s">
        <v>168</v>
      </c>
      <c r="B19" s="100">
        <v>2821</v>
      </c>
      <c r="C19" s="100">
        <v>3366</v>
      </c>
      <c r="D19" s="44">
        <f t="shared" si="0"/>
        <v>0.8380867498514557</v>
      </c>
      <c r="E19" s="45">
        <f t="shared" si="1"/>
        <v>-545</v>
      </c>
      <c r="F19" s="100">
        <v>4950</v>
      </c>
      <c r="G19" s="100">
        <v>4500</v>
      </c>
      <c r="H19" s="44">
        <f t="shared" si="2"/>
        <v>1.1000000000000001</v>
      </c>
      <c r="I19" s="45">
        <f t="shared" si="3"/>
        <v>450</v>
      </c>
      <c r="J19" s="44">
        <f t="shared" si="4"/>
        <v>0.56989898989898991</v>
      </c>
      <c r="K19" s="44">
        <f t="shared" si="5"/>
        <v>0.748</v>
      </c>
      <c r="L19" s="43">
        <f t="shared" si="6"/>
        <v>-0.17810101010101009</v>
      </c>
    </row>
    <row r="20" spans="1:12" x14ac:dyDescent="0.4">
      <c r="A20" s="124" t="s">
        <v>167</v>
      </c>
      <c r="B20" s="94">
        <v>3891</v>
      </c>
      <c r="C20" s="94">
        <v>4134</v>
      </c>
      <c r="D20" s="46">
        <f t="shared" si="0"/>
        <v>0.94121915820029023</v>
      </c>
      <c r="E20" s="37">
        <f t="shared" si="1"/>
        <v>-243</v>
      </c>
      <c r="F20" s="94">
        <v>4517</v>
      </c>
      <c r="G20" s="94">
        <v>4650</v>
      </c>
      <c r="H20" s="46">
        <f t="shared" si="2"/>
        <v>0.97139784946236563</v>
      </c>
      <c r="I20" s="37">
        <f t="shared" si="3"/>
        <v>-133</v>
      </c>
      <c r="J20" s="46">
        <f t="shared" si="4"/>
        <v>0.86141244188620769</v>
      </c>
      <c r="K20" s="46">
        <f t="shared" si="5"/>
        <v>0.88903225806451613</v>
      </c>
      <c r="L20" s="51">
        <f t="shared" si="6"/>
        <v>-2.7619816178308443E-2</v>
      </c>
    </row>
    <row r="21" spans="1:12" x14ac:dyDescent="0.4">
      <c r="A21" s="124" t="s">
        <v>166</v>
      </c>
      <c r="B21" s="94">
        <v>2871</v>
      </c>
      <c r="C21" s="94">
        <v>2814</v>
      </c>
      <c r="D21" s="46">
        <f t="shared" si="0"/>
        <v>1.0202558635394456</v>
      </c>
      <c r="E21" s="37">
        <f t="shared" si="1"/>
        <v>57</v>
      </c>
      <c r="F21" s="94">
        <v>4630</v>
      </c>
      <c r="G21" s="94">
        <v>4500</v>
      </c>
      <c r="H21" s="46">
        <f t="shared" si="2"/>
        <v>1.028888888888889</v>
      </c>
      <c r="I21" s="37">
        <f t="shared" si="3"/>
        <v>130</v>
      </c>
      <c r="J21" s="46">
        <f t="shared" si="4"/>
        <v>0.62008639308855296</v>
      </c>
      <c r="K21" s="46">
        <f t="shared" si="5"/>
        <v>0.6253333333333333</v>
      </c>
      <c r="L21" s="51">
        <f t="shared" si="6"/>
        <v>-5.2469402447803404E-3</v>
      </c>
    </row>
    <row r="22" spans="1:12" x14ac:dyDescent="0.4">
      <c r="A22" s="124" t="s">
        <v>165</v>
      </c>
      <c r="B22" s="94">
        <v>7773</v>
      </c>
      <c r="C22" s="94">
        <v>7805</v>
      </c>
      <c r="D22" s="46">
        <f t="shared" si="0"/>
        <v>0.995900064061499</v>
      </c>
      <c r="E22" s="37">
        <f t="shared" si="1"/>
        <v>-32</v>
      </c>
      <c r="F22" s="94">
        <v>9000</v>
      </c>
      <c r="G22" s="94">
        <v>9000</v>
      </c>
      <c r="H22" s="46">
        <f t="shared" si="2"/>
        <v>1</v>
      </c>
      <c r="I22" s="37">
        <f t="shared" si="3"/>
        <v>0</v>
      </c>
      <c r="J22" s="46">
        <f t="shared" si="4"/>
        <v>0.86366666666666669</v>
      </c>
      <c r="K22" s="46">
        <f t="shared" si="5"/>
        <v>0.86722222222222223</v>
      </c>
      <c r="L22" s="51">
        <f t="shared" si="6"/>
        <v>-3.555555555555534E-3</v>
      </c>
    </row>
    <row r="23" spans="1:12" x14ac:dyDescent="0.4">
      <c r="A23" s="124" t="s">
        <v>164</v>
      </c>
      <c r="B23" s="96">
        <v>4112</v>
      </c>
      <c r="C23" s="96">
        <v>3969</v>
      </c>
      <c r="D23" s="42">
        <f t="shared" si="0"/>
        <v>1.036029226505417</v>
      </c>
      <c r="E23" s="36">
        <f t="shared" si="1"/>
        <v>143</v>
      </c>
      <c r="F23" s="96">
        <v>4500</v>
      </c>
      <c r="G23" s="96">
        <v>4500</v>
      </c>
      <c r="H23" s="42">
        <f t="shared" si="2"/>
        <v>1</v>
      </c>
      <c r="I23" s="36">
        <f t="shared" si="3"/>
        <v>0</v>
      </c>
      <c r="J23" s="42">
        <f t="shared" si="4"/>
        <v>0.9137777777777778</v>
      </c>
      <c r="K23" s="42">
        <f t="shared" si="5"/>
        <v>0.88200000000000001</v>
      </c>
      <c r="L23" s="41">
        <f t="shared" si="6"/>
        <v>3.1777777777777794E-2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f t="shared" si="0"/>
        <v>#DIV/0!</v>
      </c>
      <c r="E24" s="37">
        <f t="shared" si="1"/>
        <v>0</v>
      </c>
      <c r="F24" s="94">
        <v>0</v>
      </c>
      <c r="G24" s="94">
        <v>0</v>
      </c>
      <c r="H24" s="46" t="e">
        <f t="shared" si="2"/>
        <v>#DIV/0!</v>
      </c>
      <c r="I24" s="37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94">
        <v>3045</v>
      </c>
      <c r="C25" s="94">
        <v>2806</v>
      </c>
      <c r="D25" s="46">
        <f t="shared" si="0"/>
        <v>1.0851746258018531</v>
      </c>
      <c r="E25" s="37">
        <f t="shared" si="1"/>
        <v>239</v>
      </c>
      <c r="F25" s="94">
        <v>4367</v>
      </c>
      <c r="G25" s="94">
        <v>4500</v>
      </c>
      <c r="H25" s="46">
        <f t="shared" si="2"/>
        <v>0.97044444444444444</v>
      </c>
      <c r="I25" s="37">
        <f t="shared" si="3"/>
        <v>-133</v>
      </c>
      <c r="J25" s="46">
        <f t="shared" si="4"/>
        <v>0.69727501717426155</v>
      </c>
      <c r="K25" s="46">
        <f t="shared" si="5"/>
        <v>0.62355555555555553</v>
      </c>
      <c r="L25" s="51">
        <f t="shared" si="6"/>
        <v>7.3719461618706017E-2</v>
      </c>
    </row>
    <row r="26" spans="1:12" x14ac:dyDescent="0.4">
      <c r="A26" s="124" t="s">
        <v>161</v>
      </c>
      <c r="B26" s="94">
        <v>3799</v>
      </c>
      <c r="C26" s="94">
        <v>3438</v>
      </c>
      <c r="D26" s="46">
        <f t="shared" si="0"/>
        <v>1.1050029086678301</v>
      </c>
      <c r="E26" s="37">
        <f t="shared" si="1"/>
        <v>361</v>
      </c>
      <c r="F26" s="94">
        <v>4500</v>
      </c>
      <c r="G26" s="94">
        <v>4500</v>
      </c>
      <c r="H26" s="46">
        <f t="shared" si="2"/>
        <v>1</v>
      </c>
      <c r="I26" s="37">
        <f t="shared" si="3"/>
        <v>0</v>
      </c>
      <c r="J26" s="46">
        <f t="shared" si="4"/>
        <v>0.84422222222222221</v>
      </c>
      <c r="K26" s="46">
        <f t="shared" si="5"/>
        <v>0.76400000000000001</v>
      </c>
      <c r="L26" s="51">
        <f t="shared" si="6"/>
        <v>8.0222222222222195E-2</v>
      </c>
    </row>
    <row r="27" spans="1:12" x14ac:dyDescent="0.4">
      <c r="A27" s="124" t="s">
        <v>160</v>
      </c>
      <c r="B27" s="96">
        <v>1939</v>
      </c>
      <c r="C27" s="96">
        <v>1769</v>
      </c>
      <c r="D27" s="42">
        <f t="shared" si="0"/>
        <v>1.0960994912379876</v>
      </c>
      <c r="E27" s="36">
        <f t="shared" si="1"/>
        <v>170</v>
      </c>
      <c r="F27" s="96">
        <v>2601</v>
      </c>
      <c r="G27" s="96">
        <v>2550</v>
      </c>
      <c r="H27" s="42">
        <f t="shared" si="2"/>
        <v>1.02</v>
      </c>
      <c r="I27" s="36">
        <f t="shared" si="3"/>
        <v>51</v>
      </c>
      <c r="J27" s="42">
        <f t="shared" si="4"/>
        <v>0.7454825067281815</v>
      </c>
      <c r="K27" s="42">
        <f t="shared" si="5"/>
        <v>0.69372549019607843</v>
      </c>
      <c r="L27" s="41">
        <f t="shared" si="6"/>
        <v>5.1757016532103073E-2</v>
      </c>
    </row>
    <row r="28" spans="1:12" x14ac:dyDescent="0.4">
      <c r="A28" s="125" t="s">
        <v>159</v>
      </c>
      <c r="B28" s="94">
        <v>1294</v>
      </c>
      <c r="C28" s="94">
        <v>1133</v>
      </c>
      <c r="D28" s="46">
        <f t="shared" si="0"/>
        <v>1.1421006178287731</v>
      </c>
      <c r="E28" s="37">
        <f t="shared" si="1"/>
        <v>161</v>
      </c>
      <c r="F28" s="94">
        <v>1984</v>
      </c>
      <c r="G28" s="94">
        <v>1950</v>
      </c>
      <c r="H28" s="46">
        <f t="shared" si="2"/>
        <v>1.0174358974358975</v>
      </c>
      <c r="I28" s="37">
        <f t="shared" si="3"/>
        <v>34</v>
      </c>
      <c r="J28" s="46">
        <f t="shared" si="4"/>
        <v>0.65221774193548387</v>
      </c>
      <c r="K28" s="46">
        <f t="shared" si="5"/>
        <v>0.58102564102564103</v>
      </c>
      <c r="L28" s="51">
        <f t="shared" si="6"/>
        <v>7.1192100909842848E-2</v>
      </c>
    </row>
    <row r="29" spans="1:12" x14ac:dyDescent="0.4">
      <c r="A29" s="124" t="s">
        <v>158</v>
      </c>
      <c r="B29" s="94">
        <v>4072</v>
      </c>
      <c r="C29" s="94">
        <v>4220</v>
      </c>
      <c r="D29" s="46">
        <f t="shared" si="0"/>
        <v>0.96492890995260661</v>
      </c>
      <c r="E29" s="37">
        <f t="shared" si="1"/>
        <v>-148</v>
      </c>
      <c r="F29" s="94">
        <v>4568</v>
      </c>
      <c r="G29" s="94">
        <v>4800</v>
      </c>
      <c r="H29" s="46">
        <f t="shared" si="2"/>
        <v>0.95166666666666666</v>
      </c>
      <c r="I29" s="37">
        <f t="shared" si="3"/>
        <v>-232</v>
      </c>
      <c r="J29" s="46">
        <f t="shared" si="4"/>
        <v>0.89141856392294216</v>
      </c>
      <c r="K29" s="46">
        <f t="shared" si="5"/>
        <v>0.87916666666666665</v>
      </c>
      <c r="L29" s="51">
        <f t="shared" si="6"/>
        <v>1.2251897256275512E-2</v>
      </c>
    </row>
    <row r="30" spans="1:12" x14ac:dyDescent="0.4">
      <c r="A30" s="125" t="s">
        <v>157</v>
      </c>
      <c r="B30" s="96">
        <v>3373</v>
      </c>
      <c r="C30" s="96">
        <v>3527</v>
      </c>
      <c r="D30" s="42">
        <f t="shared" si="0"/>
        <v>0.95633683016728099</v>
      </c>
      <c r="E30" s="36">
        <f t="shared" si="1"/>
        <v>-154</v>
      </c>
      <c r="F30" s="96">
        <v>4500</v>
      </c>
      <c r="G30" s="96">
        <v>4500</v>
      </c>
      <c r="H30" s="42">
        <f t="shared" si="2"/>
        <v>1</v>
      </c>
      <c r="I30" s="36">
        <f t="shared" si="3"/>
        <v>0</v>
      </c>
      <c r="J30" s="42">
        <f t="shared" si="4"/>
        <v>0.74955555555555553</v>
      </c>
      <c r="K30" s="42">
        <f t="shared" si="5"/>
        <v>0.7837777777777778</v>
      </c>
      <c r="L30" s="41">
        <f t="shared" si="6"/>
        <v>-3.4222222222222265E-2</v>
      </c>
    </row>
    <row r="31" spans="1:12" x14ac:dyDescent="0.4">
      <c r="A31" s="125" t="s">
        <v>156</v>
      </c>
      <c r="B31" s="96">
        <v>3792</v>
      </c>
      <c r="C31" s="96">
        <v>4014</v>
      </c>
      <c r="D31" s="42">
        <f t="shared" si="0"/>
        <v>0.94469357249626307</v>
      </c>
      <c r="E31" s="36">
        <f t="shared" si="1"/>
        <v>-222</v>
      </c>
      <c r="F31" s="96">
        <v>4568</v>
      </c>
      <c r="G31" s="96">
        <v>4500</v>
      </c>
      <c r="H31" s="42">
        <f t="shared" si="2"/>
        <v>1.0151111111111111</v>
      </c>
      <c r="I31" s="36">
        <f t="shared" si="3"/>
        <v>68</v>
      </c>
      <c r="J31" s="42">
        <f t="shared" si="4"/>
        <v>0.83012259194395799</v>
      </c>
      <c r="K31" s="42">
        <f t="shared" si="5"/>
        <v>0.89200000000000002</v>
      </c>
      <c r="L31" s="41">
        <f t="shared" si="6"/>
        <v>-6.1877408056042027E-2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0"/>
        <v>#DIV/0!</v>
      </c>
      <c r="E32" s="37">
        <f t="shared" si="1"/>
        <v>0</v>
      </c>
      <c r="F32" s="94">
        <v>0</v>
      </c>
      <c r="G32" s="94"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190</v>
      </c>
      <c r="B33" s="105">
        <v>2720</v>
      </c>
      <c r="C33" s="105">
        <v>0</v>
      </c>
      <c r="D33" s="48" t="e">
        <f t="shared" si="0"/>
        <v>#DIV/0!</v>
      </c>
      <c r="E33" s="37">
        <f t="shared" si="1"/>
        <v>2720</v>
      </c>
      <c r="F33" s="94">
        <v>4350</v>
      </c>
      <c r="G33" s="105">
        <v>0</v>
      </c>
      <c r="H33" s="46" t="e">
        <f t="shared" si="2"/>
        <v>#DIV/0!</v>
      </c>
      <c r="I33" s="37">
        <f t="shared" si="3"/>
        <v>4350</v>
      </c>
      <c r="J33" s="46">
        <f t="shared" si="4"/>
        <v>0.62528735632183907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73">
        <f>SUM(B35:B36)</f>
        <v>1667</v>
      </c>
      <c r="C34" s="73">
        <f>SUM(C35:C36)</f>
        <v>1735</v>
      </c>
      <c r="D34" s="50">
        <f t="shared" si="0"/>
        <v>0.96080691642651295</v>
      </c>
      <c r="E34" s="38">
        <f t="shared" si="1"/>
        <v>-68</v>
      </c>
      <c r="F34" s="73">
        <f>SUM(F35:F36)</f>
        <v>2535</v>
      </c>
      <c r="G34" s="73">
        <f>SUM(G35:G36)</f>
        <v>2574</v>
      </c>
      <c r="H34" s="50">
        <f t="shared" si="2"/>
        <v>0.98484848484848486</v>
      </c>
      <c r="I34" s="38">
        <f t="shared" si="3"/>
        <v>-39</v>
      </c>
      <c r="J34" s="50">
        <f t="shared" si="4"/>
        <v>0.65759368836291909</v>
      </c>
      <c r="K34" s="50">
        <f t="shared" si="5"/>
        <v>0.67404817404817408</v>
      </c>
      <c r="L34" s="49">
        <f t="shared" si="6"/>
        <v>-1.6454485685254983E-2</v>
      </c>
    </row>
    <row r="35" spans="1:12" x14ac:dyDescent="0.4">
      <c r="A35" s="126" t="s">
        <v>154</v>
      </c>
      <c r="B35" s="100">
        <v>964</v>
      </c>
      <c r="C35" s="100">
        <v>1016</v>
      </c>
      <c r="D35" s="44">
        <f t="shared" si="0"/>
        <v>0.94881889763779526</v>
      </c>
      <c r="E35" s="45">
        <f t="shared" si="1"/>
        <v>-52</v>
      </c>
      <c r="F35" s="100">
        <v>1365</v>
      </c>
      <c r="G35" s="100">
        <v>1404</v>
      </c>
      <c r="H35" s="44">
        <f t="shared" si="2"/>
        <v>0.97222222222222221</v>
      </c>
      <c r="I35" s="45">
        <f t="shared" si="3"/>
        <v>-39</v>
      </c>
      <c r="J35" s="44">
        <f t="shared" si="4"/>
        <v>0.70622710622710627</v>
      </c>
      <c r="K35" s="44">
        <f t="shared" si="5"/>
        <v>0.72364672364672367</v>
      </c>
      <c r="L35" s="43">
        <f t="shared" si="6"/>
        <v>-1.7419617419617395E-2</v>
      </c>
    </row>
    <row r="36" spans="1:12" x14ac:dyDescent="0.4">
      <c r="A36" s="124" t="s">
        <v>153</v>
      </c>
      <c r="B36" s="94">
        <v>703</v>
      </c>
      <c r="C36" s="94">
        <v>719</v>
      </c>
      <c r="D36" s="46">
        <f t="shared" si="0"/>
        <v>0.97774687065368571</v>
      </c>
      <c r="E36" s="37">
        <f t="shared" si="1"/>
        <v>-16</v>
      </c>
      <c r="F36" s="94">
        <v>1170</v>
      </c>
      <c r="G36" s="94">
        <v>1170</v>
      </c>
      <c r="H36" s="46">
        <f t="shared" si="2"/>
        <v>1</v>
      </c>
      <c r="I36" s="37">
        <f t="shared" si="3"/>
        <v>0</v>
      </c>
      <c r="J36" s="46">
        <f t="shared" si="4"/>
        <v>0.60085470085470083</v>
      </c>
      <c r="K36" s="46">
        <f t="shared" si="5"/>
        <v>0.61452991452991457</v>
      </c>
      <c r="L36" s="51">
        <f t="shared" si="6"/>
        <v>-1.3675213675213738E-2</v>
      </c>
    </row>
    <row r="37" spans="1:12" s="30" customFormat="1" x14ac:dyDescent="0.4">
      <c r="A37" s="122" t="s">
        <v>94</v>
      </c>
      <c r="B37" s="67">
        <f>SUM(B38:B57)</f>
        <v>245732</v>
      </c>
      <c r="C37" s="67">
        <f>SUM(C38:C57)</f>
        <v>245919</v>
      </c>
      <c r="D37" s="39">
        <f t="shared" si="0"/>
        <v>0.99923958701848981</v>
      </c>
      <c r="E37" s="40">
        <f t="shared" si="1"/>
        <v>-187</v>
      </c>
      <c r="F37" s="67">
        <f>SUM(F38:F57)</f>
        <v>354494</v>
      </c>
      <c r="G37" s="67">
        <f>SUM(G38:G57)</f>
        <v>364274</v>
      </c>
      <c r="H37" s="39">
        <f t="shared" si="2"/>
        <v>0.97315207783152247</v>
      </c>
      <c r="I37" s="40">
        <f t="shared" si="3"/>
        <v>-9780</v>
      </c>
      <c r="J37" s="39">
        <f t="shared" si="4"/>
        <v>0.69319085795528279</v>
      </c>
      <c r="K37" s="39">
        <f t="shared" si="5"/>
        <v>0.67509347359405281</v>
      </c>
      <c r="L37" s="52">
        <f t="shared" si="6"/>
        <v>1.8097384361229985E-2</v>
      </c>
    </row>
    <row r="38" spans="1:12" x14ac:dyDescent="0.4">
      <c r="A38" s="124" t="s">
        <v>82</v>
      </c>
      <c r="B38" s="99">
        <v>89665</v>
      </c>
      <c r="C38" s="99">
        <v>92684</v>
      </c>
      <c r="D38" s="60">
        <f t="shared" ref="D38:D69" si="7">+B38/C38</f>
        <v>0.96742695610892926</v>
      </c>
      <c r="E38" s="36">
        <f t="shared" ref="E38:E57" si="8">+B38-C38</f>
        <v>-3019</v>
      </c>
      <c r="F38" s="99">
        <v>128011</v>
      </c>
      <c r="G38" s="94">
        <v>131891</v>
      </c>
      <c r="H38" s="42">
        <f t="shared" ref="H38:H69" si="9">+F38/G38</f>
        <v>0.97058176827835108</v>
      </c>
      <c r="I38" s="37">
        <f t="shared" ref="I38:I57" si="10">+F38-G38</f>
        <v>-3880</v>
      </c>
      <c r="J38" s="46">
        <f t="shared" ref="J38:J57" si="11">+B38/F38</f>
        <v>0.70044761778284681</v>
      </c>
      <c r="K38" s="46">
        <f t="shared" ref="K38:K57" si="12">+C38/G38</f>
        <v>0.70273180126013146</v>
      </c>
      <c r="L38" s="51">
        <f t="shared" ref="L38:L69" si="13">+J38-K38</f>
        <v>-2.2841834772846514E-3</v>
      </c>
    </row>
    <row r="39" spans="1:12" x14ac:dyDescent="0.4">
      <c r="A39" s="124" t="s">
        <v>152</v>
      </c>
      <c r="B39" s="94">
        <v>12771</v>
      </c>
      <c r="C39" s="94">
        <v>32134</v>
      </c>
      <c r="D39" s="44">
        <f t="shared" si="7"/>
        <v>0.3974295139104998</v>
      </c>
      <c r="E39" s="36">
        <f t="shared" si="8"/>
        <v>-19363</v>
      </c>
      <c r="F39" s="94">
        <v>15714</v>
      </c>
      <c r="G39" s="94">
        <v>42865</v>
      </c>
      <c r="H39" s="42">
        <f t="shared" si="9"/>
        <v>0.36659279132159106</v>
      </c>
      <c r="I39" s="37">
        <f t="shared" si="10"/>
        <v>-27151</v>
      </c>
      <c r="J39" s="46">
        <f t="shared" si="11"/>
        <v>0.8127147766323024</v>
      </c>
      <c r="K39" s="46">
        <f t="shared" si="12"/>
        <v>0.74965589641898989</v>
      </c>
      <c r="L39" s="51">
        <f t="shared" si="13"/>
        <v>6.3058880213312518E-2</v>
      </c>
    </row>
    <row r="40" spans="1:12" x14ac:dyDescent="0.4">
      <c r="A40" s="124" t="s">
        <v>151</v>
      </c>
      <c r="B40" s="94">
        <v>26904</v>
      </c>
      <c r="C40" s="94">
        <v>12707</v>
      </c>
      <c r="D40" s="44">
        <f t="shared" si="7"/>
        <v>2.1172582041394508</v>
      </c>
      <c r="E40" s="36">
        <f t="shared" si="8"/>
        <v>14197</v>
      </c>
      <c r="F40" s="94">
        <v>38640</v>
      </c>
      <c r="G40" s="94">
        <v>17780</v>
      </c>
      <c r="H40" s="42">
        <f t="shared" si="9"/>
        <v>2.173228346456693</v>
      </c>
      <c r="I40" s="37">
        <f t="shared" si="10"/>
        <v>20860</v>
      </c>
      <c r="J40" s="46">
        <f t="shared" si="11"/>
        <v>0.69627329192546583</v>
      </c>
      <c r="K40" s="46">
        <f t="shared" si="12"/>
        <v>0.71467941507311583</v>
      </c>
      <c r="L40" s="51">
        <f t="shared" si="13"/>
        <v>-1.840612314765E-2</v>
      </c>
    </row>
    <row r="41" spans="1:12" x14ac:dyDescent="0.4">
      <c r="A41" s="21" t="s">
        <v>192</v>
      </c>
      <c r="B41" s="94">
        <v>5899</v>
      </c>
      <c r="C41" s="94">
        <v>0</v>
      </c>
      <c r="D41" s="44" t="e">
        <f t="shared" si="7"/>
        <v>#DIV/0!</v>
      </c>
      <c r="E41" s="36">
        <f t="shared" si="8"/>
        <v>5899</v>
      </c>
      <c r="F41" s="94">
        <v>6921</v>
      </c>
      <c r="G41" s="94">
        <v>0</v>
      </c>
      <c r="H41" s="42" t="e">
        <f t="shared" si="9"/>
        <v>#DIV/0!</v>
      </c>
      <c r="I41" s="37">
        <f t="shared" si="10"/>
        <v>6921</v>
      </c>
      <c r="J41" s="46">
        <f t="shared" si="11"/>
        <v>0.85233347782112412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94">
        <v>31377</v>
      </c>
      <c r="C42" s="94">
        <v>31355</v>
      </c>
      <c r="D42" s="44">
        <f t="shared" si="7"/>
        <v>1.0007016424812629</v>
      </c>
      <c r="E42" s="36">
        <f t="shared" si="8"/>
        <v>22</v>
      </c>
      <c r="F42" s="94">
        <v>50390</v>
      </c>
      <c r="G42" s="94">
        <v>53830</v>
      </c>
      <c r="H42" s="42">
        <f t="shared" si="9"/>
        <v>0.93609511424856029</v>
      </c>
      <c r="I42" s="37">
        <f t="shared" si="10"/>
        <v>-3440</v>
      </c>
      <c r="J42" s="46">
        <f t="shared" si="11"/>
        <v>0.6226830720381028</v>
      </c>
      <c r="K42" s="46">
        <f t="shared" si="12"/>
        <v>0.58248188742336982</v>
      </c>
      <c r="L42" s="51">
        <f t="shared" si="13"/>
        <v>4.0201184614732988E-2</v>
      </c>
    </row>
    <row r="43" spans="1:12" x14ac:dyDescent="0.4">
      <c r="A43" s="124" t="s">
        <v>81</v>
      </c>
      <c r="B43" s="98">
        <v>22334</v>
      </c>
      <c r="C43" s="94">
        <v>20471</v>
      </c>
      <c r="D43" s="44">
        <f t="shared" si="7"/>
        <v>1.0910067900933027</v>
      </c>
      <c r="E43" s="36">
        <f t="shared" si="8"/>
        <v>1863</v>
      </c>
      <c r="F43" s="94">
        <v>30256</v>
      </c>
      <c r="G43" s="94">
        <v>31061</v>
      </c>
      <c r="H43" s="42">
        <f t="shared" si="9"/>
        <v>0.97408325552944208</v>
      </c>
      <c r="I43" s="37">
        <f t="shared" si="10"/>
        <v>-805</v>
      </c>
      <c r="J43" s="46">
        <f t="shared" si="11"/>
        <v>0.73816763617133796</v>
      </c>
      <c r="K43" s="46">
        <f t="shared" si="12"/>
        <v>0.65905798267924409</v>
      </c>
      <c r="L43" s="51">
        <f t="shared" si="13"/>
        <v>7.9109653492093868E-2</v>
      </c>
    </row>
    <row r="44" spans="1:12" x14ac:dyDescent="0.4">
      <c r="A44" s="124" t="s">
        <v>79</v>
      </c>
      <c r="B44" s="97">
        <v>5971</v>
      </c>
      <c r="C44" s="94">
        <v>5747</v>
      </c>
      <c r="D44" s="44">
        <f t="shared" si="7"/>
        <v>1.0389768574908649</v>
      </c>
      <c r="E44" s="36">
        <f t="shared" si="8"/>
        <v>224</v>
      </c>
      <c r="F44" s="94">
        <v>8370</v>
      </c>
      <c r="G44" s="94">
        <v>8640</v>
      </c>
      <c r="H44" s="42">
        <f t="shared" si="9"/>
        <v>0.96875</v>
      </c>
      <c r="I44" s="37">
        <f t="shared" si="10"/>
        <v>-270</v>
      </c>
      <c r="J44" s="46">
        <f t="shared" si="11"/>
        <v>0.7133811230585424</v>
      </c>
      <c r="K44" s="46">
        <f t="shared" si="12"/>
        <v>0.66516203703703702</v>
      </c>
      <c r="L44" s="51">
        <f t="shared" si="13"/>
        <v>4.8219086021505375E-2</v>
      </c>
    </row>
    <row r="45" spans="1:12" x14ac:dyDescent="0.4">
      <c r="A45" s="124" t="s">
        <v>150</v>
      </c>
      <c r="B45" s="94">
        <v>3275</v>
      </c>
      <c r="C45" s="100">
        <v>3090</v>
      </c>
      <c r="D45" s="44">
        <f t="shared" si="7"/>
        <v>1.0598705501618122</v>
      </c>
      <c r="E45" s="36">
        <f t="shared" si="8"/>
        <v>185</v>
      </c>
      <c r="F45" s="94">
        <v>4940</v>
      </c>
      <c r="G45" s="94">
        <v>4979</v>
      </c>
      <c r="H45" s="42">
        <f t="shared" si="9"/>
        <v>0.9921671018276762</v>
      </c>
      <c r="I45" s="37">
        <f t="shared" si="10"/>
        <v>-39</v>
      </c>
      <c r="J45" s="46">
        <f t="shared" si="11"/>
        <v>0.66295546558704455</v>
      </c>
      <c r="K45" s="46">
        <f t="shared" si="12"/>
        <v>0.62060654749949784</v>
      </c>
      <c r="L45" s="51">
        <f t="shared" si="13"/>
        <v>4.2348918087546705E-2</v>
      </c>
    </row>
    <row r="46" spans="1:12" x14ac:dyDescent="0.4">
      <c r="A46" s="124" t="s">
        <v>78</v>
      </c>
      <c r="B46" s="96">
        <v>7375</v>
      </c>
      <c r="C46" s="94">
        <v>7484</v>
      </c>
      <c r="D46" s="44">
        <f t="shared" si="7"/>
        <v>0.98543559593800112</v>
      </c>
      <c r="E46" s="36">
        <f t="shared" si="8"/>
        <v>-109</v>
      </c>
      <c r="F46" s="96">
        <v>8368</v>
      </c>
      <c r="G46" s="94">
        <v>8640</v>
      </c>
      <c r="H46" s="42">
        <f t="shared" si="9"/>
        <v>0.96851851851851856</v>
      </c>
      <c r="I46" s="37">
        <f t="shared" si="10"/>
        <v>-272</v>
      </c>
      <c r="J46" s="46">
        <f t="shared" si="11"/>
        <v>0.88133365200764824</v>
      </c>
      <c r="K46" s="46">
        <f t="shared" si="12"/>
        <v>0.8662037037037037</v>
      </c>
      <c r="L46" s="51">
        <f t="shared" si="13"/>
        <v>1.512994830394454E-2</v>
      </c>
    </row>
    <row r="47" spans="1:12" x14ac:dyDescent="0.4">
      <c r="A47" s="125" t="s">
        <v>77</v>
      </c>
      <c r="B47" s="94">
        <v>3782</v>
      </c>
      <c r="C47" s="96">
        <v>3689</v>
      </c>
      <c r="D47" s="44">
        <f t="shared" si="7"/>
        <v>1.0252100840336134</v>
      </c>
      <c r="E47" s="36">
        <f t="shared" si="8"/>
        <v>93</v>
      </c>
      <c r="F47" s="94">
        <v>8370</v>
      </c>
      <c r="G47" s="94">
        <v>8640</v>
      </c>
      <c r="H47" s="42">
        <f t="shared" si="9"/>
        <v>0.96875</v>
      </c>
      <c r="I47" s="37">
        <f t="shared" si="10"/>
        <v>-270</v>
      </c>
      <c r="J47" s="46">
        <f t="shared" si="11"/>
        <v>0.45185185185185184</v>
      </c>
      <c r="K47" s="42">
        <f t="shared" si="12"/>
        <v>0.42696759259259259</v>
      </c>
      <c r="L47" s="41">
        <f t="shared" si="13"/>
        <v>2.4884259259259245E-2</v>
      </c>
    </row>
    <row r="48" spans="1:12" x14ac:dyDescent="0.4">
      <c r="A48" s="124" t="s">
        <v>96</v>
      </c>
      <c r="B48" s="94">
        <v>2224</v>
      </c>
      <c r="C48" s="94">
        <v>2039</v>
      </c>
      <c r="D48" s="44">
        <f t="shared" si="7"/>
        <v>1.0907307503678274</v>
      </c>
      <c r="E48" s="37">
        <f t="shared" si="8"/>
        <v>185</v>
      </c>
      <c r="F48" s="94">
        <v>4980</v>
      </c>
      <c r="G48" s="96">
        <v>4980</v>
      </c>
      <c r="H48" s="42">
        <f t="shared" si="9"/>
        <v>1</v>
      </c>
      <c r="I48" s="37">
        <f t="shared" si="10"/>
        <v>0</v>
      </c>
      <c r="J48" s="46">
        <f t="shared" si="11"/>
        <v>0.44658634538152608</v>
      </c>
      <c r="K48" s="46">
        <f t="shared" si="12"/>
        <v>0.40943775100401608</v>
      </c>
      <c r="L48" s="51">
        <f t="shared" si="13"/>
        <v>3.7148594377510002E-2</v>
      </c>
    </row>
    <row r="49" spans="1:12" x14ac:dyDescent="0.4">
      <c r="A49" s="124" t="s">
        <v>93</v>
      </c>
      <c r="B49" s="94">
        <v>7119</v>
      </c>
      <c r="C49" s="94">
        <v>6573</v>
      </c>
      <c r="D49" s="44">
        <f t="shared" si="7"/>
        <v>1.0830670926517572</v>
      </c>
      <c r="E49" s="37">
        <f t="shared" si="8"/>
        <v>546</v>
      </c>
      <c r="F49" s="94">
        <v>11440</v>
      </c>
      <c r="G49" s="94">
        <v>8734</v>
      </c>
      <c r="H49" s="46">
        <f t="shared" si="9"/>
        <v>1.3098236775818639</v>
      </c>
      <c r="I49" s="37">
        <f t="shared" si="10"/>
        <v>2706</v>
      </c>
      <c r="J49" s="46">
        <f t="shared" si="11"/>
        <v>0.62229020979020977</v>
      </c>
      <c r="K49" s="46">
        <f t="shared" si="12"/>
        <v>0.7525761392260133</v>
      </c>
      <c r="L49" s="51">
        <f t="shared" si="13"/>
        <v>-0.13028592943580353</v>
      </c>
    </row>
    <row r="50" spans="1:12" x14ac:dyDescent="0.4">
      <c r="A50" s="124" t="s">
        <v>74</v>
      </c>
      <c r="B50" s="94">
        <v>6769</v>
      </c>
      <c r="C50" s="94">
        <v>7113</v>
      </c>
      <c r="D50" s="44">
        <f t="shared" si="7"/>
        <v>0.9516378461971039</v>
      </c>
      <c r="E50" s="37">
        <f t="shared" si="8"/>
        <v>-344</v>
      </c>
      <c r="F50" s="94">
        <v>11424</v>
      </c>
      <c r="G50" s="94">
        <v>11340</v>
      </c>
      <c r="H50" s="46">
        <f t="shared" si="9"/>
        <v>1.0074074074074073</v>
      </c>
      <c r="I50" s="37">
        <f t="shared" si="10"/>
        <v>84</v>
      </c>
      <c r="J50" s="46">
        <f t="shared" si="11"/>
        <v>0.59252450980392157</v>
      </c>
      <c r="K50" s="46">
        <f t="shared" si="12"/>
        <v>0.62724867724867728</v>
      </c>
      <c r="L50" s="51">
        <f t="shared" si="13"/>
        <v>-3.4724167444755705E-2</v>
      </c>
    </row>
    <row r="51" spans="1:12" x14ac:dyDescent="0.4">
      <c r="A51" s="124" t="s">
        <v>76</v>
      </c>
      <c r="B51" s="94">
        <v>2281</v>
      </c>
      <c r="C51" s="94">
        <v>2264</v>
      </c>
      <c r="D51" s="44">
        <f t="shared" si="7"/>
        <v>1.0075088339222615</v>
      </c>
      <c r="E51" s="37">
        <f t="shared" si="8"/>
        <v>17</v>
      </c>
      <c r="F51" s="94">
        <v>3780</v>
      </c>
      <c r="G51" s="94">
        <v>3780</v>
      </c>
      <c r="H51" s="46">
        <f t="shared" si="9"/>
        <v>1</v>
      </c>
      <c r="I51" s="37">
        <f t="shared" si="10"/>
        <v>0</v>
      </c>
      <c r="J51" s="46">
        <f t="shared" si="11"/>
        <v>0.60343915343915344</v>
      </c>
      <c r="K51" s="46">
        <f t="shared" si="12"/>
        <v>0.59894179894179889</v>
      </c>
      <c r="L51" s="51">
        <f t="shared" si="13"/>
        <v>4.4973544973545554E-3</v>
      </c>
    </row>
    <row r="52" spans="1:12" x14ac:dyDescent="0.4">
      <c r="A52" s="124" t="s">
        <v>75</v>
      </c>
      <c r="B52" s="94">
        <v>2874</v>
      </c>
      <c r="C52" s="94">
        <v>2730</v>
      </c>
      <c r="D52" s="44">
        <f t="shared" si="7"/>
        <v>1.0527472527472528</v>
      </c>
      <c r="E52" s="37">
        <f t="shared" si="8"/>
        <v>144</v>
      </c>
      <c r="F52" s="94">
        <v>3780</v>
      </c>
      <c r="G52" s="94">
        <v>3780</v>
      </c>
      <c r="H52" s="46">
        <f t="shared" si="9"/>
        <v>1</v>
      </c>
      <c r="I52" s="37">
        <f t="shared" si="10"/>
        <v>0</v>
      </c>
      <c r="J52" s="46">
        <f t="shared" si="11"/>
        <v>0.76031746031746028</v>
      </c>
      <c r="K52" s="46">
        <f t="shared" si="12"/>
        <v>0.72222222222222221</v>
      </c>
      <c r="L52" s="51">
        <f t="shared" si="13"/>
        <v>3.8095238095238071E-2</v>
      </c>
    </row>
    <row r="53" spans="1:12" x14ac:dyDescent="0.4">
      <c r="A53" s="124" t="s">
        <v>149</v>
      </c>
      <c r="B53" s="94">
        <v>2020</v>
      </c>
      <c r="C53" s="94">
        <v>2710</v>
      </c>
      <c r="D53" s="44">
        <f t="shared" si="7"/>
        <v>0.74538745387453875</v>
      </c>
      <c r="E53" s="37">
        <f t="shared" si="8"/>
        <v>-690</v>
      </c>
      <c r="F53" s="94">
        <v>3780</v>
      </c>
      <c r="G53" s="94">
        <v>4980</v>
      </c>
      <c r="H53" s="46">
        <f t="shared" si="9"/>
        <v>0.75903614457831325</v>
      </c>
      <c r="I53" s="37">
        <f t="shared" si="10"/>
        <v>-1200</v>
      </c>
      <c r="J53" s="46">
        <f t="shared" si="11"/>
        <v>0.53439153439153442</v>
      </c>
      <c r="K53" s="46">
        <f t="shared" si="12"/>
        <v>0.54417670682730923</v>
      </c>
      <c r="L53" s="51">
        <f t="shared" si="13"/>
        <v>-9.7851724357748138E-3</v>
      </c>
    </row>
    <row r="54" spans="1:12" x14ac:dyDescent="0.4">
      <c r="A54" s="124" t="s">
        <v>132</v>
      </c>
      <c r="B54" s="94">
        <v>3343</v>
      </c>
      <c r="C54" s="94">
        <v>4175</v>
      </c>
      <c r="D54" s="44">
        <f t="shared" si="7"/>
        <v>0.80071856287425147</v>
      </c>
      <c r="E54" s="37">
        <f t="shared" si="8"/>
        <v>-832</v>
      </c>
      <c r="F54" s="94">
        <v>3780</v>
      </c>
      <c r="G54" s="94">
        <v>6804</v>
      </c>
      <c r="H54" s="46">
        <f t="shared" si="9"/>
        <v>0.55555555555555558</v>
      </c>
      <c r="I54" s="37">
        <f t="shared" si="10"/>
        <v>-3024</v>
      </c>
      <c r="J54" s="46">
        <f t="shared" si="11"/>
        <v>0.8843915343915344</v>
      </c>
      <c r="K54" s="46">
        <f t="shared" si="12"/>
        <v>0.61360964138741914</v>
      </c>
      <c r="L54" s="51">
        <f t="shared" si="13"/>
        <v>0.27078189300411526</v>
      </c>
    </row>
    <row r="55" spans="1:12" x14ac:dyDescent="0.4">
      <c r="A55" s="124" t="s">
        <v>148</v>
      </c>
      <c r="B55" s="94">
        <v>3368</v>
      </c>
      <c r="C55" s="94">
        <v>3142</v>
      </c>
      <c r="D55" s="44">
        <f t="shared" si="7"/>
        <v>1.071928707829408</v>
      </c>
      <c r="E55" s="37">
        <f t="shared" si="8"/>
        <v>226</v>
      </c>
      <c r="F55" s="94">
        <v>3990</v>
      </c>
      <c r="G55" s="94">
        <v>3990</v>
      </c>
      <c r="H55" s="46">
        <f t="shared" si="9"/>
        <v>1</v>
      </c>
      <c r="I55" s="37">
        <f t="shared" si="10"/>
        <v>0</v>
      </c>
      <c r="J55" s="46">
        <f t="shared" si="11"/>
        <v>0.84411027568922303</v>
      </c>
      <c r="K55" s="46">
        <f t="shared" si="12"/>
        <v>0.78746867167919798</v>
      </c>
      <c r="L55" s="51">
        <f t="shared" si="13"/>
        <v>5.6641604010025048E-2</v>
      </c>
    </row>
    <row r="56" spans="1:12" x14ac:dyDescent="0.4">
      <c r="A56" s="124" t="s">
        <v>147</v>
      </c>
      <c r="B56" s="96">
        <v>3284</v>
      </c>
      <c r="C56" s="94">
        <v>2795</v>
      </c>
      <c r="D56" s="44">
        <f t="shared" si="7"/>
        <v>1.1749552772808587</v>
      </c>
      <c r="E56" s="37">
        <f t="shared" si="8"/>
        <v>489</v>
      </c>
      <c r="F56" s="96">
        <v>3780</v>
      </c>
      <c r="G56" s="94">
        <v>3780</v>
      </c>
      <c r="H56" s="46">
        <f t="shared" si="9"/>
        <v>1</v>
      </c>
      <c r="I56" s="37">
        <f t="shared" si="10"/>
        <v>0</v>
      </c>
      <c r="J56" s="46">
        <f t="shared" si="11"/>
        <v>0.86878306878306877</v>
      </c>
      <c r="K56" s="46">
        <f t="shared" si="12"/>
        <v>0.73941798941798942</v>
      </c>
      <c r="L56" s="51">
        <f t="shared" si="13"/>
        <v>0.12936507936507935</v>
      </c>
    </row>
    <row r="57" spans="1:12" x14ac:dyDescent="0.4">
      <c r="A57" s="123" t="s">
        <v>146</v>
      </c>
      <c r="B57" s="91">
        <v>3097</v>
      </c>
      <c r="C57" s="91">
        <v>3017</v>
      </c>
      <c r="D57" s="90">
        <f t="shared" si="7"/>
        <v>1.0265164070268478</v>
      </c>
      <c r="E57" s="35">
        <f t="shared" si="8"/>
        <v>80</v>
      </c>
      <c r="F57" s="91">
        <v>3780</v>
      </c>
      <c r="G57" s="91">
        <v>3780</v>
      </c>
      <c r="H57" s="57">
        <f t="shared" si="9"/>
        <v>1</v>
      </c>
      <c r="I57" s="35">
        <f t="shared" si="10"/>
        <v>0</v>
      </c>
      <c r="J57" s="57">
        <f t="shared" si="11"/>
        <v>0.81931216931216932</v>
      </c>
      <c r="K57" s="57">
        <f t="shared" si="12"/>
        <v>0.79814814814814816</v>
      </c>
      <c r="L57" s="56">
        <f t="shared" si="13"/>
        <v>2.1164021164021163E-2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2006年4月航空旅客輸送実績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４月(上旬)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100</v>
      </c>
      <c r="C4" s="193" t="s">
        <v>199</v>
      </c>
      <c r="D4" s="190" t="s">
        <v>87</v>
      </c>
      <c r="E4" s="190"/>
      <c r="F4" s="187" t="str">
        <f>+B4</f>
        <v>(06'4/1～10)</v>
      </c>
      <c r="G4" s="187" t="str">
        <f>+C4</f>
        <v>(05'4/1～10)</v>
      </c>
      <c r="H4" s="190" t="s">
        <v>87</v>
      </c>
      <c r="I4" s="190"/>
      <c r="J4" s="187" t="str">
        <f>+B4</f>
        <v>(06'4/1～10)</v>
      </c>
      <c r="K4" s="187" t="str">
        <f>+C4</f>
        <v>(05'4/1～10)</v>
      </c>
      <c r="L4" s="188" t="s">
        <v>85</v>
      </c>
    </row>
    <row r="5" spans="1:12" s="34" customFormat="1" x14ac:dyDescent="0.4">
      <c r="A5" s="190"/>
      <c r="B5" s="191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164874</v>
      </c>
      <c r="C6" s="67">
        <f>+C7+C37</f>
        <v>156805</v>
      </c>
      <c r="D6" s="39">
        <f t="shared" ref="D6:D37" si="0">+B6/C6</f>
        <v>1.0514588182774784</v>
      </c>
      <c r="E6" s="40">
        <f t="shared" ref="E6:E37" si="1">+B6-C6</f>
        <v>8069</v>
      </c>
      <c r="F6" s="67">
        <f>+F7+F37</f>
        <v>235225</v>
      </c>
      <c r="G6" s="67">
        <f>+G7+G37</f>
        <v>225334</v>
      </c>
      <c r="H6" s="39">
        <f t="shared" ref="H6:H37" si="2">+F6/G6</f>
        <v>1.043894840547809</v>
      </c>
      <c r="I6" s="40">
        <f t="shared" ref="I6:I37" si="3">+F6-G6</f>
        <v>9891</v>
      </c>
      <c r="J6" s="39">
        <f t="shared" ref="J6:J37" si="4">+B6/F6</f>
        <v>0.70092039536613882</v>
      </c>
      <c r="K6" s="39">
        <f t="shared" ref="K6:K37" si="5">+C6/G6</f>
        <v>0.69587811870379079</v>
      </c>
      <c r="L6" s="52">
        <f t="shared" ref="L6:L37" si="6">+J6-K6</f>
        <v>5.042276662348022E-3</v>
      </c>
    </row>
    <row r="7" spans="1:12" s="30" customFormat="1" x14ac:dyDescent="0.4">
      <c r="A7" s="122" t="s">
        <v>84</v>
      </c>
      <c r="B7" s="67">
        <f>B8+B18+B34</f>
        <v>82249</v>
      </c>
      <c r="C7" s="67">
        <f>C8+C18+C34</f>
        <v>75747</v>
      </c>
      <c r="D7" s="39">
        <f t="shared" si="0"/>
        <v>1.0858383830382721</v>
      </c>
      <c r="E7" s="40">
        <f t="shared" si="1"/>
        <v>6502</v>
      </c>
      <c r="F7" s="67">
        <f>F8+F18+F34</f>
        <v>116795</v>
      </c>
      <c r="G7" s="67">
        <f>G8+G18+G34</f>
        <v>102826</v>
      </c>
      <c r="H7" s="39">
        <f t="shared" si="2"/>
        <v>1.1358508548421606</v>
      </c>
      <c r="I7" s="40">
        <f t="shared" si="3"/>
        <v>13969</v>
      </c>
      <c r="J7" s="39">
        <f t="shared" si="4"/>
        <v>0.70421679010231597</v>
      </c>
      <c r="K7" s="39">
        <f t="shared" si="5"/>
        <v>0.73665220858537728</v>
      </c>
      <c r="L7" s="52">
        <f t="shared" si="6"/>
        <v>-3.2435418483061307E-2</v>
      </c>
    </row>
    <row r="8" spans="1:12" x14ac:dyDescent="0.4">
      <c r="A8" s="138" t="s">
        <v>91</v>
      </c>
      <c r="B8" s="73">
        <f>SUM(B9:B17)</f>
        <v>66002</v>
      </c>
      <c r="C8" s="73">
        <f>SUM(C9:C17)</f>
        <v>60327</v>
      </c>
      <c r="D8" s="50">
        <f t="shared" si="0"/>
        <v>1.0940706483000977</v>
      </c>
      <c r="E8" s="38">
        <f t="shared" si="1"/>
        <v>5675</v>
      </c>
      <c r="F8" s="73">
        <f>SUM(F9:F17)</f>
        <v>95948</v>
      </c>
      <c r="G8" s="73">
        <f>SUM(G9:G17)</f>
        <v>83740</v>
      </c>
      <c r="H8" s="50">
        <f t="shared" si="2"/>
        <v>1.1457845712920947</v>
      </c>
      <c r="I8" s="38">
        <f t="shared" si="3"/>
        <v>12208</v>
      </c>
      <c r="J8" s="50">
        <f t="shared" si="4"/>
        <v>0.68789344228123572</v>
      </c>
      <c r="K8" s="50">
        <f t="shared" si="5"/>
        <v>0.72040840697396702</v>
      </c>
      <c r="L8" s="49">
        <f t="shared" si="6"/>
        <v>-3.2514964692731296E-2</v>
      </c>
    </row>
    <row r="9" spans="1:12" x14ac:dyDescent="0.4">
      <c r="A9" s="126" t="s">
        <v>82</v>
      </c>
      <c r="B9" s="100">
        <v>37267</v>
      </c>
      <c r="C9" s="100">
        <v>34592</v>
      </c>
      <c r="D9" s="44">
        <f t="shared" si="0"/>
        <v>1.0773300185013877</v>
      </c>
      <c r="E9" s="45">
        <f t="shared" si="1"/>
        <v>2675</v>
      </c>
      <c r="F9" s="100">
        <v>51443</v>
      </c>
      <c r="G9" s="100">
        <v>48240</v>
      </c>
      <c r="H9" s="44">
        <f t="shared" si="2"/>
        <v>1.0663971807628525</v>
      </c>
      <c r="I9" s="45">
        <f t="shared" si="3"/>
        <v>3203</v>
      </c>
      <c r="J9" s="44">
        <f t="shared" si="4"/>
        <v>0.72443286744552227</v>
      </c>
      <c r="K9" s="44">
        <f t="shared" si="5"/>
        <v>0.71708126036484243</v>
      </c>
      <c r="L9" s="43">
        <f t="shared" si="6"/>
        <v>7.3516070806798339E-3</v>
      </c>
    </row>
    <row r="10" spans="1:12" x14ac:dyDescent="0.4">
      <c r="A10" s="124" t="s">
        <v>83</v>
      </c>
      <c r="B10" s="94">
        <v>3801</v>
      </c>
      <c r="C10" s="94">
        <v>9020</v>
      </c>
      <c r="D10" s="46">
        <f t="shared" si="0"/>
        <v>0.42139689578713968</v>
      </c>
      <c r="E10" s="37">
        <f t="shared" si="1"/>
        <v>-5219</v>
      </c>
      <c r="F10" s="94">
        <v>4328</v>
      </c>
      <c r="G10" s="94">
        <v>11960</v>
      </c>
      <c r="H10" s="46">
        <f t="shared" si="2"/>
        <v>0.36187290969899666</v>
      </c>
      <c r="I10" s="37">
        <f t="shared" si="3"/>
        <v>-7632</v>
      </c>
      <c r="J10" s="46">
        <f t="shared" si="4"/>
        <v>0.87823475046210719</v>
      </c>
      <c r="K10" s="46">
        <f t="shared" si="5"/>
        <v>0.75418060200668902</v>
      </c>
      <c r="L10" s="51">
        <f t="shared" si="6"/>
        <v>0.12405414845541818</v>
      </c>
    </row>
    <row r="11" spans="1:12" x14ac:dyDescent="0.4">
      <c r="A11" s="124" t="s">
        <v>97</v>
      </c>
      <c r="B11" s="94">
        <v>3909</v>
      </c>
      <c r="C11" s="94">
        <v>2706</v>
      </c>
      <c r="D11" s="46">
        <f t="shared" si="0"/>
        <v>1.4445676274944568</v>
      </c>
      <c r="E11" s="37">
        <f t="shared" si="1"/>
        <v>1203</v>
      </c>
      <c r="F11" s="94">
        <v>5229</v>
      </c>
      <c r="G11" s="94">
        <v>3510</v>
      </c>
      <c r="H11" s="46">
        <f t="shared" si="2"/>
        <v>1.4897435897435898</v>
      </c>
      <c r="I11" s="37">
        <f t="shared" si="3"/>
        <v>1719</v>
      </c>
      <c r="J11" s="46">
        <f t="shared" si="4"/>
        <v>0.7475616752725186</v>
      </c>
      <c r="K11" s="46">
        <f t="shared" si="5"/>
        <v>0.77094017094017098</v>
      </c>
      <c r="L11" s="51">
        <f t="shared" si="6"/>
        <v>-2.3378495667652377E-2</v>
      </c>
    </row>
    <row r="12" spans="1:12" x14ac:dyDescent="0.4">
      <c r="A12" s="124" t="s">
        <v>80</v>
      </c>
      <c r="B12" s="94">
        <v>5705</v>
      </c>
      <c r="C12" s="94">
        <v>5869</v>
      </c>
      <c r="D12" s="46">
        <f t="shared" si="0"/>
        <v>0.97205656841029131</v>
      </c>
      <c r="E12" s="37">
        <f t="shared" si="1"/>
        <v>-164</v>
      </c>
      <c r="F12" s="94">
        <v>9334</v>
      </c>
      <c r="G12" s="94">
        <v>9330</v>
      </c>
      <c r="H12" s="46">
        <f t="shared" si="2"/>
        <v>1.0004287245444801</v>
      </c>
      <c r="I12" s="37">
        <f t="shared" si="3"/>
        <v>4</v>
      </c>
      <c r="J12" s="46">
        <f t="shared" si="4"/>
        <v>0.61120634240411398</v>
      </c>
      <c r="K12" s="46">
        <f t="shared" si="5"/>
        <v>0.62904608788853167</v>
      </c>
      <c r="L12" s="51">
        <f t="shared" si="6"/>
        <v>-1.7839745484417691E-2</v>
      </c>
    </row>
    <row r="13" spans="1:12" x14ac:dyDescent="0.4">
      <c r="A13" s="124" t="s">
        <v>81</v>
      </c>
      <c r="B13" s="94">
        <v>6709</v>
      </c>
      <c r="C13" s="94">
        <v>5934</v>
      </c>
      <c r="D13" s="46">
        <f t="shared" si="0"/>
        <v>1.1306033029996629</v>
      </c>
      <c r="E13" s="37">
        <f t="shared" si="1"/>
        <v>775</v>
      </c>
      <c r="F13" s="94">
        <v>10846</v>
      </c>
      <c r="G13" s="94">
        <v>8000</v>
      </c>
      <c r="H13" s="46">
        <f t="shared" si="2"/>
        <v>1.35575</v>
      </c>
      <c r="I13" s="37">
        <f t="shared" si="3"/>
        <v>2846</v>
      </c>
      <c r="J13" s="46">
        <f t="shared" si="4"/>
        <v>0.61856905771713078</v>
      </c>
      <c r="K13" s="46">
        <f t="shared" si="5"/>
        <v>0.74175000000000002</v>
      </c>
      <c r="L13" s="51">
        <f t="shared" si="6"/>
        <v>-0.12318094228286924</v>
      </c>
    </row>
    <row r="14" spans="1:12" x14ac:dyDescent="0.4">
      <c r="A14" s="124" t="s">
        <v>170</v>
      </c>
      <c r="B14" s="94">
        <v>2693</v>
      </c>
      <c r="C14" s="94">
        <v>2206</v>
      </c>
      <c r="D14" s="46">
        <f t="shared" si="0"/>
        <v>1.2207615593834995</v>
      </c>
      <c r="E14" s="37">
        <f t="shared" si="1"/>
        <v>487</v>
      </c>
      <c r="F14" s="94">
        <v>4030</v>
      </c>
      <c r="G14" s="94">
        <v>2700</v>
      </c>
      <c r="H14" s="46">
        <f t="shared" si="2"/>
        <v>1.4925925925925927</v>
      </c>
      <c r="I14" s="37">
        <f t="shared" si="3"/>
        <v>1330</v>
      </c>
      <c r="J14" s="46">
        <f t="shared" si="4"/>
        <v>0.66823821339950373</v>
      </c>
      <c r="K14" s="46">
        <f t="shared" si="5"/>
        <v>0.81703703703703701</v>
      </c>
      <c r="L14" s="51">
        <f t="shared" si="6"/>
        <v>-0.14879882363753327</v>
      </c>
    </row>
    <row r="15" spans="1:12" x14ac:dyDescent="0.4">
      <c r="A15" s="127" t="s">
        <v>193</v>
      </c>
      <c r="B15" s="94">
        <v>0</v>
      </c>
      <c r="C15" s="94">
        <v>0</v>
      </c>
      <c r="D15" s="46" t="e">
        <f t="shared" si="0"/>
        <v>#DIV/0!</v>
      </c>
      <c r="E15" s="47">
        <f t="shared" si="1"/>
        <v>0</v>
      </c>
      <c r="F15" s="94">
        <v>0</v>
      </c>
      <c r="G15" s="105">
        <v>0</v>
      </c>
      <c r="H15" s="44" t="e">
        <f t="shared" si="2"/>
        <v>#DIV/0!</v>
      </c>
      <c r="I15" s="45">
        <f t="shared" si="3"/>
        <v>0</v>
      </c>
      <c r="J15" s="48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x14ac:dyDescent="0.4">
      <c r="A16" s="21" t="s">
        <v>192</v>
      </c>
      <c r="B16" s="101">
        <v>5286</v>
      </c>
      <c r="C16" s="101">
        <v>0</v>
      </c>
      <c r="D16" s="48" t="e">
        <f t="shared" si="0"/>
        <v>#DIV/0!</v>
      </c>
      <c r="E16" s="37">
        <f t="shared" si="1"/>
        <v>5286</v>
      </c>
      <c r="F16" s="101">
        <v>8128</v>
      </c>
      <c r="G16" s="95">
        <v>0</v>
      </c>
      <c r="H16" s="44" t="e">
        <f t="shared" si="2"/>
        <v>#DIV/0!</v>
      </c>
      <c r="I16" s="45">
        <f t="shared" si="3"/>
        <v>8128</v>
      </c>
      <c r="J16" s="48">
        <f t="shared" si="4"/>
        <v>0.65034448818897639</v>
      </c>
      <c r="K16" s="46" t="e">
        <f t="shared" si="5"/>
        <v>#DIV/0!</v>
      </c>
      <c r="L16" s="51" t="e">
        <f t="shared" si="6"/>
        <v>#DIV/0!</v>
      </c>
    </row>
    <row r="17" spans="1:12" x14ac:dyDescent="0.4">
      <c r="A17" s="15" t="s">
        <v>191</v>
      </c>
      <c r="B17" s="106">
        <v>632</v>
      </c>
      <c r="C17" s="106">
        <v>0</v>
      </c>
      <c r="D17" s="57" t="e">
        <f t="shared" si="0"/>
        <v>#DIV/0!</v>
      </c>
      <c r="E17" s="47">
        <f t="shared" si="1"/>
        <v>632</v>
      </c>
      <c r="F17" s="106">
        <v>2610</v>
      </c>
      <c r="G17" s="106">
        <v>0</v>
      </c>
      <c r="H17" s="44" t="e">
        <f t="shared" si="2"/>
        <v>#DIV/0!</v>
      </c>
      <c r="I17" s="45">
        <f t="shared" si="3"/>
        <v>2610</v>
      </c>
      <c r="J17" s="48">
        <f t="shared" si="4"/>
        <v>0.24214559386973181</v>
      </c>
      <c r="K17" s="46" t="e">
        <f t="shared" si="5"/>
        <v>#DIV/0!</v>
      </c>
      <c r="L17" s="51" t="e">
        <f t="shared" si="6"/>
        <v>#DIV/0!</v>
      </c>
    </row>
    <row r="18" spans="1:12" x14ac:dyDescent="0.4">
      <c r="A18" s="138" t="s">
        <v>90</v>
      </c>
      <c r="B18" s="73">
        <f>SUM(B19:B33)</f>
        <v>15680</v>
      </c>
      <c r="C18" s="73">
        <f>SUM(C19:C33)</f>
        <v>14789</v>
      </c>
      <c r="D18" s="50">
        <f t="shared" si="0"/>
        <v>1.0602474812360538</v>
      </c>
      <c r="E18" s="38">
        <f t="shared" si="1"/>
        <v>891</v>
      </c>
      <c r="F18" s="73">
        <f>SUM(F19:F33)</f>
        <v>19950</v>
      </c>
      <c r="G18" s="73">
        <f>SUM(G19:G33)</f>
        <v>18150</v>
      </c>
      <c r="H18" s="50">
        <f t="shared" si="2"/>
        <v>1.0991735537190082</v>
      </c>
      <c r="I18" s="38">
        <f t="shared" si="3"/>
        <v>1800</v>
      </c>
      <c r="J18" s="50">
        <f t="shared" si="4"/>
        <v>0.78596491228070176</v>
      </c>
      <c r="K18" s="50">
        <f t="shared" si="5"/>
        <v>0.81482093663911848</v>
      </c>
      <c r="L18" s="49">
        <f t="shared" si="6"/>
        <v>-2.8856024358416721E-2</v>
      </c>
    </row>
    <row r="19" spans="1:12" x14ac:dyDescent="0.4">
      <c r="A19" s="126" t="s">
        <v>168</v>
      </c>
      <c r="B19" s="100">
        <v>971</v>
      </c>
      <c r="C19" s="94">
        <v>1218</v>
      </c>
      <c r="D19" s="46">
        <f t="shared" si="0"/>
        <v>0.7972085385878489</v>
      </c>
      <c r="E19" s="37">
        <f t="shared" si="1"/>
        <v>-247</v>
      </c>
      <c r="F19" s="100">
        <v>1950</v>
      </c>
      <c r="G19" s="100">
        <v>1500</v>
      </c>
      <c r="H19" s="46">
        <f t="shared" si="2"/>
        <v>1.3</v>
      </c>
      <c r="I19" s="37">
        <f t="shared" si="3"/>
        <v>450</v>
      </c>
      <c r="J19" s="46">
        <f t="shared" si="4"/>
        <v>0.49794871794871792</v>
      </c>
      <c r="K19" s="46">
        <f t="shared" si="5"/>
        <v>0.81200000000000006</v>
      </c>
      <c r="L19" s="43">
        <f t="shared" si="6"/>
        <v>-0.31405128205128213</v>
      </c>
    </row>
    <row r="20" spans="1:12" x14ac:dyDescent="0.4">
      <c r="A20" s="124" t="s">
        <v>167</v>
      </c>
      <c r="B20" s="94">
        <v>1367</v>
      </c>
      <c r="C20" s="131">
        <v>1493</v>
      </c>
      <c r="D20" s="46">
        <f t="shared" si="0"/>
        <v>0.91560616208975221</v>
      </c>
      <c r="E20" s="37">
        <f t="shared" si="1"/>
        <v>-126</v>
      </c>
      <c r="F20" s="94">
        <v>1500</v>
      </c>
      <c r="G20" s="94">
        <v>1650</v>
      </c>
      <c r="H20" s="46">
        <f t="shared" si="2"/>
        <v>0.90909090909090906</v>
      </c>
      <c r="I20" s="37">
        <f t="shared" si="3"/>
        <v>-150</v>
      </c>
      <c r="J20" s="42">
        <f t="shared" si="4"/>
        <v>0.91133333333333333</v>
      </c>
      <c r="K20" s="46">
        <f t="shared" si="5"/>
        <v>0.9048484848484849</v>
      </c>
      <c r="L20" s="51">
        <f t="shared" si="6"/>
        <v>6.4848484848484267E-3</v>
      </c>
    </row>
    <row r="21" spans="1:12" x14ac:dyDescent="0.4">
      <c r="A21" s="124" t="s">
        <v>166</v>
      </c>
      <c r="B21" s="94">
        <v>1020</v>
      </c>
      <c r="C21" s="94">
        <v>1003</v>
      </c>
      <c r="D21" s="46">
        <f t="shared" si="0"/>
        <v>1.0169491525423728</v>
      </c>
      <c r="E21" s="37">
        <f t="shared" si="1"/>
        <v>17</v>
      </c>
      <c r="F21" s="94">
        <v>1500</v>
      </c>
      <c r="G21" s="94">
        <v>1500</v>
      </c>
      <c r="H21" s="42">
        <f t="shared" si="2"/>
        <v>1</v>
      </c>
      <c r="I21" s="37">
        <f t="shared" si="3"/>
        <v>0</v>
      </c>
      <c r="J21" s="46">
        <f t="shared" si="4"/>
        <v>0.68</v>
      </c>
      <c r="K21" s="46">
        <f t="shared" si="5"/>
        <v>0.66866666666666663</v>
      </c>
      <c r="L21" s="51">
        <f t="shared" si="6"/>
        <v>1.1333333333333417E-2</v>
      </c>
    </row>
    <row r="22" spans="1:12" x14ac:dyDescent="0.4">
      <c r="A22" s="124" t="s">
        <v>165</v>
      </c>
      <c r="B22" s="94">
        <v>2670</v>
      </c>
      <c r="C22" s="94">
        <v>2774</v>
      </c>
      <c r="D22" s="46">
        <f t="shared" si="0"/>
        <v>0.96250901225666907</v>
      </c>
      <c r="E22" s="37">
        <f t="shared" si="1"/>
        <v>-104</v>
      </c>
      <c r="F22" s="94">
        <v>3000</v>
      </c>
      <c r="G22" s="94">
        <v>3000</v>
      </c>
      <c r="H22" s="46">
        <f t="shared" si="2"/>
        <v>1</v>
      </c>
      <c r="I22" s="37">
        <f t="shared" si="3"/>
        <v>0</v>
      </c>
      <c r="J22" s="46">
        <f t="shared" si="4"/>
        <v>0.89</v>
      </c>
      <c r="K22" s="46">
        <f t="shared" si="5"/>
        <v>0.92466666666666664</v>
      </c>
      <c r="L22" s="51">
        <f t="shared" si="6"/>
        <v>-3.4666666666666623E-2</v>
      </c>
    </row>
    <row r="23" spans="1:12" x14ac:dyDescent="0.4">
      <c r="A23" s="124" t="s">
        <v>164</v>
      </c>
      <c r="B23" s="96">
        <v>1432</v>
      </c>
      <c r="C23" s="96">
        <v>1349</v>
      </c>
      <c r="D23" s="46">
        <f t="shared" si="0"/>
        <v>1.061527057079318</v>
      </c>
      <c r="E23" s="36">
        <f t="shared" si="1"/>
        <v>83</v>
      </c>
      <c r="F23" s="96">
        <v>1500</v>
      </c>
      <c r="G23" s="96">
        <v>1500</v>
      </c>
      <c r="H23" s="42">
        <f t="shared" si="2"/>
        <v>1</v>
      </c>
      <c r="I23" s="36">
        <f t="shared" si="3"/>
        <v>0</v>
      </c>
      <c r="J23" s="42">
        <f t="shared" si="4"/>
        <v>0.95466666666666666</v>
      </c>
      <c r="K23" s="46">
        <f t="shared" si="5"/>
        <v>0.89933333333333332</v>
      </c>
      <c r="L23" s="41">
        <f t="shared" si="6"/>
        <v>5.5333333333333345E-2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f t="shared" si="0"/>
        <v>#DIV/0!</v>
      </c>
      <c r="E24" s="37">
        <f t="shared" si="1"/>
        <v>0</v>
      </c>
      <c r="F24" s="94">
        <v>0</v>
      </c>
      <c r="G24" s="94">
        <v>0</v>
      </c>
      <c r="H24" s="46" t="e">
        <f t="shared" si="2"/>
        <v>#DIV/0!</v>
      </c>
      <c r="I24" s="37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94">
        <v>1031</v>
      </c>
      <c r="C25" s="94">
        <v>1009</v>
      </c>
      <c r="D25" s="46">
        <f t="shared" si="0"/>
        <v>1.0218037661050545</v>
      </c>
      <c r="E25" s="37">
        <f t="shared" si="1"/>
        <v>22</v>
      </c>
      <c r="F25" s="94">
        <v>1500</v>
      </c>
      <c r="G25" s="94">
        <v>1500</v>
      </c>
      <c r="H25" s="46">
        <f t="shared" si="2"/>
        <v>1</v>
      </c>
      <c r="I25" s="37">
        <f t="shared" si="3"/>
        <v>0</v>
      </c>
      <c r="J25" s="46">
        <f t="shared" si="4"/>
        <v>0.68733333333333335</v>
      </c>
      <c r="K25" s="46">
        <f t="shared" si="5"/>
        <v>0.67266666666666663</v>
      </c>
      <c r="L25" s="51">
        <f t="shared" si="6"/>
        <v>1.4666666666666717E-2</v>
      </c>
    </row>
    <row r="26" spans="1:12" x14ac:dyDescent="0.4">
      <c r="A26" s="124" t="s">
        <v>161</v>
      </c>
      <c r="B26" s="94">
        <v>1340</v>
      </c>
      <c r="C26" s="94">
        <v>1261</v>
      </c>
      <c r="D26" s="46">
        <f t="shared" si="0"/>
        <v>1.0626486915146709</v>
      </c>
      <c r="E26" s="37">
        <f t="shared" si="1"/>
        <v>79</v>
      </c>
      <c r="F26" s="94">
        <v>1500</v>
      </c>
      <c r="G26" s="94">
        <v>1500</v>
      </c>
      <c r="H26" s="46">
        <f t="shared" si="2"/>
        <v>1</v>
      </c>
      <c r="I26" s="37">
        <f t="shared" si="3"/>
        <v>0</v>
      </c>
      <c r="J26" s="46">
        <f t="shared" si="4"/>
        <v>0.89333333333333331</v>
      </c>
      <c r="K26" s="46">
        <f t="shared" si="5"/>
        <v>0.84066666666666667</v>
      </c>
      <c r="L26" s="51">
        <f t="shared" si="6"/>
        <v>5.2666666666666639E-2</v>
      </c>
    </row>
    <row r="27" spans="1:12" x14ac:dyDescent="0.4">
      <c r="A27" s="124" t="s">
        <v>160</v>
      </c>
      <c r="B27" s="96">
        <v>666</v>
      </c>
      <c r="C27" s="96">
        <v>715</v>
      </c>
      <c r="D27" s="46">
        <f t="shared" si="0"/>
        <v>0.93146853146853148</v>
      </c>
      <c r="E27" s="36">
        <f t="shared" si="1"/>
        <v>-49</v>
      </c>
      <c r="F27" s="96">
        <v>750</v>
      </c>
      <c r="G27" s="96">
        <v>900</v>
      </c>
      <c r="H27" s="42">
        <f t="shared" si="2"/>
        <v>0.83333333333333337</v>
      </c>
      <c r="I27" s="36">
        <f t="shared" si="3"/>
        <v>-150</v>
      </c>
      <c r="J27" s="42">
        <f t="shared" si="4"/>
        <v>0.88800000000000001</v>
      </c>
      <c r="K27" s="46">
        <f t="shared" si="5"/>
        <v>0.7944444444444444</v>
      </c>
      <c r="L27" s="41">
        <f t="shared" si="6"/>
        <v>9.3555555555555614E-2</v>
      </c>
    </row>
    <row r="28" spans="1:12" x14ac:dyDescent="0.4">
      <c r="A28" s="125" t="s">
        <v>159</v>
      </c>
      <c r="B28" s="94">
        <v>415</v>
      </c>
      <c r="C28" s="94">
        <v>327</v>
      </c>
      <c r="D28" s="46">
        <f t="shared" si="0"/>
        <v>1.2691131498470949</v>
      </c>
      <c r="E28" s="37">
        <f t="shared" si="1"/>
        <v>88</v>
      </c>
      <c r="F28" s="94">
        <v>750</v>
      </c>
      <c r="G28" s="94">
        <v>600</v>
      </c>
      <c r="H28" s="46">
        <f t="shared" si="2"/>
        <v>1.25</v>
      </c>
      <c r="I28" s="37">
        <f t="shared" si="3"/>
        <v>150</v>
      </c>
      <c r="J28" s="46">
        <f t="shared" si="4"/>
        <v>0.55333333333333334</v>
      </c>
      <c r="K28" s="46">
        <f t="shared" si="5"/>
        <v>0.54500000000000004</v>
      </c>
      <c r="L28" s="51">
        <f t="shared" si="6"/>
        <v>8.3333333333333037E-3</v>
      </c>
    </row>
    <row r="29" spans="1:12" x14ac:dyDescent="0.4">
      <c r="A29" s="124" t="s">
        <v>158</v>
      </c>
      <c r="B29" s="94">
        <v>1344</v>
      </c>
      <c r="C29" s="94">
        <v>1300</v>
      </c>
      <c r="D29" s="46">
        <f t="shared" si="0"/>
        <v>1.0338461538461539</v>
      </c>
      <c r="E29" s="37">
        <f t="shared" si="1"/>
        <v>44</v>
      </c>
      <c r="F29" s="94">
        <v>1500</v>
      </c>
      <c r="G29" s="94">
        <v>1500</v>
      </c>
      <c r="H29" s="46">
        <f t="shared" si="2"/>
        <v>1</v>
      </c>
      <c r="I29" s="37">
        <f t="shared" si="3"/>
        <v>0</v>
      </c>
      <c r="J29" s="46">
        <f t="shared" si="4"/>
        <v>0.89600000000000002</v>
      </c>
      <c r="K29" s="46">
        <f t="shared" si="5"/>
        <v>0.8666666666666667</v>
      </c>
      <c r="L29" s="51">
        <f t="shared" si="6"/>
        <v>2.9333333333333322E-2</v>
      </c>
    </row>
    <row r="30" spans="1:12" x14ac:dyDescent="0.4">
      <c r="A30" s="125" t="s">
        <v>157</v>
      </c>
      <c r="B30" s="96">
        <v>994</v>
      </c>
      <c r="C30" s="96">
        <v>1000</v>
      </c>
      <c r="D30" s="46">
        <f t="shared" si="0"/>
        <v>0.99399999999999999</v>
      </c>
      <c r="E30" s="36">
        <f t="shared" si="1"/>
        <v>-6</v>
      </c>
      <c r="F30" s="96">
        <v>1500</v>
      </c>
      <c r="G30" s="96">
        <v>1500</v>
      </c>
      <c r="H30" s="42">
        <f t="shared" si="2"/>
        <v>1</v>
      </c>
      <c r="I30" s="36">
        <f t="shared" si="3"/>
        <v>0</v>
      </c>
      <c r="J30" s="42">
        <f t="shared" si="4"/>
        <v>0.66266666666666663</v>
      </c>
      <c r="K30" s="46">
        <f t="shared" si="5"/>
        <v>0.66666666666666663</v>
      </c>
      <c r="L30" s="41">
        <f t="shared" si="6"/>
        <v>-4.0000000000000036E-3</v>
      </c>
    </row>
    <row r="31" spans="1:12" x14ac:dyDescent="0.4">
      <c r="A31" s="125" t="s">
        <v>156</v>
      </c>
      <c r="B31" s="96">
        <v>1314</v>
      </c>
      <c r="C31" s="96">
        <v>1340</v>
      </c>
      <c r="D31" s="46">
        <f t="shared" si="0"/>
        <v>0.9805970149253731</v>
      </c>
      <c r="E31" s="36">
        <f t="shared" si="1"/>
        <v>-26</v>
      </c>
      <c r="F31" s="96">
        <v>1500</v>
      </c>
      <c r="G31" s="96">
        <v>1500</v>
      </c>
      <c r="H31" s="42">
        <f t="shared" si="2"/>
        <v>1</v>
      </c>
      <c r="I31" s="36">
        <f t="shared" si="3"/>
        <v>0</v>
      </c>
      <c r="J31" s="42">
        <f t="shared" si="4"/>
        <v>0.876</v>
      </c>
      <c r="K31" s="46">
        <f t="shared" si="5"/>
        <v>0.89333333333333331</v>
      </c>
      <c r="L31" s="41">
        <f t="shared" si="6"/>
        <v>-1.7333333333333312E-2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0"/>
        <v>#DIV/0!</v>
      </c>
      <c r="E32" s="37">
        <f t="shared" si="1"/>
        <v>0</v>
      </c>
      <c r="F32" s="94">
        <v>0</v>
      </c>
      <c r="G32" s="94"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64" x14ac:dyDescent="0.4">
      <c r="A33" s="127" t="s">
        <v>190</v>
      </c>
      <c r="B33" s="105">
        <v>1116</v>
      </c>
      <c r="C33" s="105">
        <v>0</v>
      </c>
      <c r="D33" s="46" t="e">
        <f t="shared" si="0"/>
        <v>#DIV/0!</v>
      </c>
      <c r="E33" s="47">
        <f t="shared" si="1"/>
        <v>1116</v>
      </c>
      <c r="F33" s="105">
        <v>1500</v>
      </c>
      <c r="G33" s="105">
        <v>0</v>
      </c>
      <c r="H33" s="48" t="e">
        <f t="shared" si="2"/>
        <v>#DIV/0!</v>
      </c>
      <c r="I33" s="47">
        <f t="shared" si="3"/>
        <v>1500</v>
      </c>
      <c r="J33" s="48">
        <f t="shared" si="4"/>
        <v>0.74399999999999999</v>
      </c>
      <c r="K33" s="60" t="e">
        <f t="shared" si="5"/>
        <v>#DIV/0!</v>
      </c>
      <c r="L33" s="83" t="e">
        <f t="shared" si="6"/>
        <v>#DIV/0!</v>
      </c>
    </row>
    <row r="34" spans="1:64" x14ac:dyDescent="0.4">
      <c r="A34" s="138" t="s">
        <v>89</v>
      </c>
      <c r="B34" s="73">
        <f>SUM(B35:B36)</f>
        <v>567</v>
      </c>
      <c r="C34" s="73">
        <f>SUM(C35:C36)</f>
        <v>631</v>
      </c>
      <c r="D34" s="50">
        <f t="shared" si="0"/>
        <v>0.89857369255150554</v>
      </c>
      <c r="E34" s="38">
        <f t="shared" si="1"/>
        <v>-64</v>
      </c>
      <c r="F34" s="73">
        <f>SUM(F35:F36)</f>
        <v>897</v>
      </c>
      <c r="G34" s="73">
        <f>SUM(G35:G36)</f>
        <v>936</v>
      </c>
      <c r="H34" s="50">
        <f t="shared" si="2"/>
        <v>0.95833333333333337</v>
      </c>
      <c r="I34" s="38">
        <f t="shared" si="3"/>
        <v>-39</v>
      </c>
      <c r="J34" s="50">
        <f t="shared" si="4"/>
        <v>0.63210702341137126</v>
      </c>
      <c r="K34" s="50">
        <f t="shared" si="5"/>
        <v>0.67414529914529919</v>
      </c>
      <c r="L34" s="49">
        <f t="shared" si="6"/>
        <v>-4.2038275733927932E-2</v>
      </c>
    </row>
    <row r="35" spans="1:64" x14ac:dyDescent="0.4">
      <c r="A35" s="126" t="s">
        <v>154</v>
      </c>
      <c r="B35" s="100">
        <v>357</v>
      </c>
      <c r="C35" s="100">
        <v>407</v>
      </c>
      <c r="D35" s="44">
        <f t="shared" si="0"/>
        <v>0.87714987714987713</v>
      </c>
      <c r="E35" s="45">
        <f t="shared" si="1"/>
        <v>-50</v>
      </c>
      <c r="F35" s="100">
        <v>507</v>
      </c>
      <c r="G35" s="100">
        <v>546</v>
      </c>
      <c r="H35" s="44">
        <f t="shared" si="2"/>
        <v>0.9285714285714286</v>
      </c>
      <c r="I35" s="45">
        <f t="shared" si="3"/>
        <v>-39</v>
      </c>
      <c r="J35" s="44">
        <f t="shared" si="4"/>
        <v>0.70414201183431957</v>
      </c>
      <c r="K35" s="44">
        <f t="shared" si="5"/>
        <v>0.74542124542124544</v>
      </c>
      <c r="L35" s="43">
        <f t="shared" si="6"/>
        <v>-4.1279233586925868E-2</v>
      </c>
    </row>
    <row r="36" spans="1:64" x14ac:dyDescent="0.4">
      <c r="A36" s="124" t="s">
        <v>153</v>
      </c>
      <c r="B36" s="94">
        <v>210</v>
      </c>
      <c r="C36" s="94">
        <v>224</v>
      </c>
      <c r="D36" s="46">
        <f t="shared" si="0"/>
        <v>0.9375</v>
      </c>
      <c r="E36" s="37">
        <f t="shared" si="1"/>
        <v>-14</v>
      </c>
      <c r="F36" s="94">
        <v>390</v>
      </c>
      <c r="G36" s="94">
        <v>390</v>
      </c>
      <c r="H36" s="46">
        <f t="shared" si="2"/>
        <v>1</v>
      </c>
      <c r="I36" s="37">
        <f t="shared" si="3"/>
        <v>0</v>
      </c>
      <c r="J36" s="46">
        <f t="shared" si="4"/>
        <v>0.53846153846153844</v>
      </c>
      <c r="K36" s="46">
        <f t="shared" si="5"/>
        <v>0.57435897435897432</v>
      </c>
      <c r="L36" s="51">
        <f t="shared" si="6"/>
        <v>-3.5897435897435881E-2</v>
      </c>
    </row>
    <row r="37" spans="1:64" s="30" customFormat="1" x14ac:dyDescent="0.4">
      <c r="A37" s="122" t="s">
        <v>94</v>
      </c>
      <c r="B37" s="67">
        <f>SUM(B38:B57)</f>
        <v>82625</v>
      </c>
      <c r="C37" s="67">
        <f>SUM(C38:C57)</f>
        <v>81058</v>
      </c>
      <c r="D37" s="39">
        <f t="shared" si="0"/>
        <v>1.0193318364627797</v>
      </c>
      <c r="E37" s="40">
        <f t="shared" si="1"/>
        <v>1567</v>
      </c>
      <c r="F37" s="67">
        <f>SUM(F38:F57)</f>
        <v>118430</v>
      </c>
      <c r="G37" s="67">
        <f>SUM(G38:G57)</f>
        <v>122508</v>
      </c>
      <c r="H37" s="39">
        <f t="shared" si="2"/>
        <v>0.96671237796715315</v>
      </c>
      <c r="I37" s="40">
        <f t="shared" si="3"/>
        <v>-4078</v>
      </c>
      <c r="J37" s="39">
        <f t="shared" si="4"/>
        <v>0.69766950941484418</v>
      </c>
      <c r="K37" s="39">
        <f t="shared" si="5"/>
        <v>0.66165474907761124</v>
      </c>
      <c r="L37" s="52">
        <f t="shared" si="6"/>
        <v>3.6014760337232943E-2</v>
      </c>
    </row>
    <row r="38" spans="1:64" x14ac:dyDescent="0.4">
      <c r="A38" s="124" t="s">
        <v>82</v>
      </c>
      <c r="B38" s="99">
        <v>30908</v>
      </c>
      <c r="C38" s="99">
        <v>31673</v>
      </c>
      <c r="D38" s="60">
        <f t="shared" ref="D38:D69" si="7">+B38/C38</f>
        <v>0.9758469358759827</v>
      </c>
      <c r="E38" s="36">
        <f t="shared" ref="E38:E57" si="8">+B38-C38</f>
        <v>-765</v>
      </c>
      <c r="F38" s="99">
        <v>43508</v>
      </c>
      <c r="G38" s="94">
        <v>44951</v>
      </c>
      <c r="H38" s="42">
        <f t="shared" ref="H38:H69" si="9">+F38/G38</f>
        <v>0.96789837823407709</v>
      </c>
      <c r="I38" s="53">
        <f t="shared" ref="I38:I57" si="10">+F38-G38</f>
        <v>-1443</v>
      </c>
      <c r="J38" s="46">
        <f t="shared" ref="J38:J57" si="11">+B38/F38</f>
        <v>0.71039808770800772</v>
      </c>
      <c r="K38" s="46">
        <f t="shared" ref="K38:K57" si="12">+C38/G38</f>
        <v>0.70461168828279686</v>
      </c>
      <c r="L38" s="128">
        <f t="shared" ref="L38:L69" si="13">+J38-K38</f>
        <v>5.7863994252108641E-3</v>
      </c>
    </row>
    <row r="39" spans="1:64" x14ac:dyDescent="0.4">
      <c r="A39" s="124" t="s">
        <v>152</v>
      </c>
      <c r="B39" s="94">
        <v>4091</v>
      </c>
      <c r="C39" s="107">
        <v>9568</v>
      </c>
      <c r="D39" s="44">
        <f t="shared" si="7"/>
        <v>0.42757107023411373</v>
      </c>
      <c r="E39" s="36">
        <f t="shared" si="8"/>
        <v>-5477</v>
      </c>
      <c r="F39" s="107">
        <v>5234</v>
      </c>
      <c r="G39" s="107">
        <v>14345</v>
      </c>
      <c r="H39" s="81">
        <f t="shared" si="9"/>
        <v>0.36486580690135934</v>
      </c>
      <c r="I39" s="53">
        <f t="shared" si="10"/>
        <v>-9111</v>
      </c>
      <c r="J39" s="46">
        <f t="shared" si="11"/>
        <v>0.78162017577378673</v>
      </c>
      <c r="K39" s="46">
        <f t="shared" si="12"/>
        <v>0.66699198326943188</v>
      </c>
      <c r="L39" s="128">
        <f t="shared" si="13"/>
        <v>0.11462819250435485</v>
      </c>
    </row>
    <row r="40" spans="1:64" x14ac:dyDescent="0.4">
      <c r="A40" s="125" t="s">
        <v>151</v>
      </c>
      <c r="B40" s="94">
        <v>8880</v>
      </c>
      <c r="C40" s="107">
        <v>4460</v>
      </c>
      <c r="D40" s="78">
        <f t="shared" si="7"/>
        <v>1.9910313901345291</v>
      </c>
      <c r="E40" s="53">
        <f t="shared" si="8"/>
        <v>4420</v>
      </c>
      <c r="F40" s="130">
        <v>12800</v>
      </c>
      <c r="G40" s="130">
        <v>5948</v>
      </c>
      <c r="H40" s="81">
        <f t="shared" si="9"/>
        <v>2.151983860121049</v>
      </c>
      <c r="I40" s="59">
        <f t="shared" si="10"/>
        <v>6852</v>
      </c>
      <c r="J40" s="78">
        <f t="shared" si="11"/>
        <v>0.69374999999999998</v>
      </c>
      <c r="K40" s="78">
        <f t="shared" si="12"/>
        <v>0.74983187626092807</v>
      </c>
      <c r="L40" s="129">
        <f t="shared" si="13"/>
        <v>-5.6081876260928087E-2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4" s="27" customFormat="1" x14ac:dyDescent="0.4">
      <c r="A41" s="21" t="s">
        <v>192</v>
      </c>
      <c r="B41" s="103">
        <v>1906</v>
      </c>
      <c r="C41" s="104">
        <v>0</v>
      </c>
      <c r="D41" s="78" t="e">
        <f t="shared" si="7"/>
        <v>#DIV/0!</v>
      </c>
      <c r="E41" s="53">
        <f t="shared" si="8"/>
        <v>1906</v>
      </c>
      <c r="F41" s="102">
        <v>2160</v>
      </c>
      <c r="G41" s="102">
        <v>0</v>
      </c>
      <c r="H41" s="25" t="e">
        <f t="shared" si="9"/>
        <v>#DIV/0!</v>
      </c>
      <c r="I41" s="26">
        <f t="shared" si="10"/>
        <v>2160</v>
      </c>
      <c r="J41" s="23">
        <f t="shared" si="11"/>
        <v>0.88240740740740742</v>
      </c>
      <c r="K41" s="29" t="e">
        <f t="shared" si="12"/>
        <v>#DIV/0!</v>
      </c>
      <c r="L41" s="28" t="e">
        <f t="shared" si="13"/>
        <v>#DIV/0!</v>
      </c>
    </row>
    <row r="42" spans="1:64" x14ac:dyDescent="0.4">
      <c r="A42" s="124" t="s">
        <v>80</v>
      </c>
      <c r="B42" s="100">
        <v>10276</v>
      </c>
      <c r="C42" s="107">
        <v>10054</v>
      </c>
      <c r="D42" s="80">
        <f t="shared" si="7"/>
        <v>1.0220807638750746</v>
      </c>
      <c r="E42" s="54">
        <f t="shared" si="8"/>
        <v>222</v>
      </c>
      <c r="F42" s="108">
        <v>16870</v>
      </c>
      <c r="G42" s="108">
        <v>17798</v>
      </c>
      <c r="H42" s="78">
        <f t="shared" si="9"/>
        <v>0.94785931003483537</v>
      </c>
      <c r="I42" s="53">
        <f t="shared" si="10"/>
        <v>-928</v>
      </c>
      <c r="J42" s="80">
        <f t="shared" si="11"/>
        <v>0.60912863070539414</v>
      </c>
      <c r="K42" s="78">
        <f t="shared" si="12"/>
        <v>0.5648949320148331</v>
      </c>
      <c r="L42" s="128">
        <f t="shared" si="13"/>
        <v>4.4233698690561041E-2</v>
      </c>
    </row>
    <row r="43" spans="1:64" x14ac:dyDescent="0.4">
      <c r="A43" s="124" t="s">
        <v>81</v>
      </c>
      <c r="B43" s="94">
        <v>7790</v>
      </c>
      <c r="C43" s="107">
        <v>6930</v>
      </c>
      <c r="D43" s="80">
        <f t="shared" si="7"/>
        <v>1.124098124098124</v>
      </c>
      <c r="E43" s="59">
        <f t="shared" si="8"/>
        <v>860</v>
      </c>
      <c r="F43" s="107">
        <v>10030</v>
      </c>
      <c r="G43" s="107">
        <v>10296</v>
      </c>
      <c r="H43" s="78">
        <f t="shared" si="9"/>
        <v>0.97416472416472422</v>
      </c>
      <c r="I43" s="53">
        <f t="shared" si="10"/>
        <v>-266</v>
      </c>
      <c r="J43" s="78">
        <f t="shared" si="11"/>
        <v>0.77666999002991022</v>
      </c>
      <c r="K43" s="78">
        <f t="shared" si="12"/>
        <v>0.67307692307692313</v>
      </c>
      <c r="L43" s="128">
        <f t="shared" si="13"/>
        <v>0.10359306695298709</v>
      </c>
    </row>
    <row r="44" spans="1:64" x14ac:dyDescent="0.4">
      <c r="A44" s="124" t="s">
        <v>79</v>
      </c>
      <c r="B44" s="98">
        <v>1962</v>
      </c>
      <c r="C44" s="94">
        <v>1753</v>
      </c>
      <c r="D44" s="80">
        <f t="shared" si="7"/>
        <v>1.1192241871078152</v>
      </c>
      <c r="E44" s="53">
        <f t="shared" si="8"/>
        <v>209</v>
      </c>
      <c r="F44" s="107">
        <v>2790</v>
      </c>
      <c r="G44" s="107">
        <v>2880</v>
      </c>
      <c r="H44" s="42">
        <f t="shared" si="9"/>
        <v>0.96875</v>
      </c>
      <c r="I44" s="37">
        <f t="shared" si="10"/>
        <v>-90</v>
      </c>
      <c r="J44" s="46">
        <f t="shared" si="11"/>
        <v>0.70322580645161292</v>
      </c>
      <c r="K44" s="78">
        <f t="shared" si="12"/>
        <v>0.60868055555555556</v>
      </c>
      <c r="L44" s="128">
        <f t="shared" si="13"/>
        <v>9.4545250896057365E-2</v>
      </c>
    </row>
    <row r="45" spans="1:64" x14ac:dyDescent="0.4">
      <c r="A45" s="124" t="s">
        <v>150</v>
      </c>
      <c r="B45" s="97">
        <v>924</v>
      </c>
      <c r="C45" s="100">
        <v>917</v>
      </c>
      <c r="D45" s="44">
        <f t="shared" si="7"/>
        <v>1.0076335877862594</v>
      </c>
      <c r="E45" s="36">
        <f t="shared" si="8"/>
        <v>7</v>
      </c>
      <c r="F45" s="94">
        <v>1620</v>
      </c>
      <c r="G45" s="107">
        <v>1660</v>
      </c>
      <c r="H45" s="42">
        <f t="shared" si="9"/>
        <v>0.97590361445783136</v>
      </c>
      <c r="I45" s="37">
        <f t="shared" si="10"/>
        <v>-40</v>
      </c>
      <c r="J45" s="46">
        <f t="shared" si="11"/>
        <v>0.57037037037037042</v>
      </c>
      <c r="K45" s="46">
        <f t="shared" si="12"/>
        <v>0.55240963855421688</v>
      </c>
      <c r="L45" s="51">
        <f t="shared" si="13"/>
        <v>1.7960731816153541E-2</v>
      </c>
    </row>
    <row r="46" spans="1:64" x14ac:dyDescent="0.4">
      <c r="A46" s="124" t="s">
        <v>78</v>
      </c>
      <c r="B46" s="94">
        <v>2515</v>
      </c>
      <c r="C46" s="94">
        <v>2311</v>
      </c>
      <c r="D46" s="44">
        <f t="shared" si="7"/>
        <v>1.088273474686283</v>
      </c>
      <c r="E46" s="36">
        <f t="shared" si="8"/>
        <v>204</v>
      </c>
      <c r="F46" s="94">
        <v>2790</v>
      </c>
      <c r="G46" s="94">
        <v>2880</v>
      </c>
      <c r="H46" s="42">
        <f t="shared" si="9"/>
        <v>0.96875</v>
      </c>
      <c r="I46" s="37">
        <f t="shared" si="10"/>
        <v>-90</v>
      </c>
      <c r="J46" s="46">
        <f t="shared" si="11"/>
        <v>0.90143369175627241</v>
      </c>
      <c r="K46" s="46">
        <f t="shared" si="12"/>
        <v>0.80243055555555554</v>
      </c>
      <c r="L46" s="51">
        <f t="shared" si="13"/>
        <v>9.9003136200716879E-2</v>
      </c>
    </row>
    <row r="47" spans="1:64" x14ac:dyDescent="0.4">
      <c r="A47" s="125" t="s">
        <v>77</v>
      </c>
      <c r="B47" s="96">
        <v>1450</v>
      </c>
      <c r="C47" s="96">
        <v>1323</v>
      </c>
      <c r="D47" s="44">
        <f t="shared" si="7"/>
        <v>1.0959939531368104</v>
      </c>
      <c r="E47" s="36">
        <f t="shared" si="8"/>
        <v>127</v>
      </c>
      <c r="F47" s="96">
        <v>2790</v>
      </c>
      <c r="G47" s="96">
        <v>2880</v>
      </c>
      <c r="H47" s="42">
        <f t="shared" si="9"/>
        <v>0.96875</v>
      </c>
      <c r="I47" s="37">
        <f t="shared" si="10"/>
        <v>-90</v>
      </c>
      <c r="J47" s="46">
        <f t="shared" si="11"/>
        <v>0.51971326164874554</v>
      </c>
      <c r="K47" s="42">
        <f t="shared" si="12"/>
        <v>0.45937499999999998</v>
      </c>
      <c r="L47" s="41">
        <f t="shared" si="13"/>
        <v>6.0338261648745561E-2</v>
      </c>
    </row>
    <row r="48" spans="1:64" x14ac:dyDescent="0.4">
      <c r="A48" s="124" t="s">
        <v>96</v>
      </c>
      <c r="B48" s="94">
        <v>847</v>
      </c>
      <c r="C48" s="94">
        <v>730</v>
      </c>
      <c r="D48" s="44">
        <f t="shared" si="7"/>
        <v>1.1602739726027398</v>
      </c>
      <c r="E48" s="37">
        <f t="shared" si="8"/>
        <v>117</v>
      </c>
      <c r="F48" s="94">
        <v>1660</v>
      </c>
      <c r="G48" s="94">
        <v>1660</v>
      </c>
      <c r="H48" s="42">
        <f t="shared" si="9"/>
        <v>1</v>
      </c>
      <c r="I48" s="37">
        <f t="shared" si="10"/>
        <v>0</v>
      </c>
      <c r="J48" s="46">
        <f t="shared" si="11"/>
        <v>0.51024096385542173</v>
      </c>
      <c r="K48" s="46">
        <f t="shared" si="12"/>
        <v>0.43975903614457829</v>
      </c>
      <c r="L48" s="51">
        <f t="shared" si="13"/>
        <v>7.0481927710843439E-2</v>
      </c>
    </row>
    <row r="49" spans="1:12" x14ac:dyDescent="0.4">
      <c r="A49" s="124" t="s">
        <v>93</v>
      </c>
      <c r="B49" s="94">
        <v>1899</v>
      </c>
      <c r="C49" s="94">
        <v>1766</v>
      </c>
      <c r="D49" s="44">
        <f t="shared" si="7"/>
        <v>1.0753114382785958</v>
      </c>
      <c r="E49" s="37">
        <f t="shared" si="8"/>
        <v>133</v>
      </c>
      <c r="F49" s="94">
        <v>3438</v>
      </c>
      <c r="G49" s="94">
        <v>2880</v>
      </c>
      <c r="H49" s="46">
        <f t="shared" si="9"/>
        <v>1.1937500000000001</v>
      </c>
      <c r="I49" s="37">
        <f t="shared" si="10"/>
        <v>558</v>
      </c>
      <c r="J49" s="46">
        <f t="shared" si="11"/>
        <v>0.55235602094240843</v>
      </c>
      <c r="K49" s="46">
        <f t="shared" si="12"/>
        <v>0.61319444444444449</v>
      </c>
      <c r="L49" s="51">
        <f t="shared" si="13"/>
        <v>-6.0838423502036054E-2</v>
      </c>
    </row>
    <row r="50" spans="1:12" x14ac:dyDescent="0.4">
      <c r="A50" s="124" t="s">
        <v>74</v>
      </c>
      <c r="B50" s="94">
        <v>2258</v>
      </c>
      <c r="C50" s="94">
        <v>2328</v>
      </c>
      <c r="D50" s="44">
        <f t="shared" si="7"/>
        <v>0.96993127147766323</v>
      </c>
      <c r="E50" s="37">
        <f t="shared" si="8"/>
        <v>-70</v>
      </c>
      <c r="F50" s="94">
        <v>3850</v>
      </c>
      <c r="G50" s="94">
        <v>3780</v>
      </c>
      <c r="H50" s="46">
        <f t="shared" si="9"/>
        <v>1.0185185185185186</v>
      </c>
      <c r="I50" s="37">
        <f t="shared" si="10"/>
        <v>70</v>
      </c>
      <c r="J50" s="46">
        <f t="shared" si="11"/>
        <v>0.58649350649350651</v>
      </c>
      <c r="K50" s="46">
        <f t="shared" si="12"/>
        <v>0.61587301587301591</v>
      </c>
      <c r="L50" s="51">
        <f t="shared" si="13"/>
        <v>-2.9379509379509394E-2</v>
      </c>
    </row>
    <row r="51" spans="1:12" x14ac:dyDescent="0.4">
      <c r="A51" s="124" t="s">
        <v>76</v>
      </c>
      <c r="B51" s="94">
        <v>829</v>
      </c>
      <c r="C51" s="94">
        <v>840</v>
      </c>
      <c r="D51" s="44">
        <f t="shared" si="7"/>
        <v>0.98690476190476195</v>
      </c>
      <c r="E51" s="37">
        <f t="shared" si="8"/>
        <v>-11</v>
      </c>
      <c r="F51" s="94">
        <v>1260</v>
      </c>
      <c r="G51" s="94">
        <v>1260</v>
      </c>
      <c r="H51" s="46">
        <f t="shared" si="9"/>
        <v>1</v>
      </c>
      <c r="I51" s="37">
        <f t="shared" si="10"/>
        <v>0</v>
      </c>
      <c r="J51" s="46">
        <f t="shared" si="11"/>
        <v>0.65793650793650793</v>
      </c>
      <c r="K51" s="46">
        <f t="shared" si="12"/>
        <v>0.66666666666666663</v>
      </c>
      <c r="L51" s="51">
        <f t="shared" si="13"/>
        <v>-8.7301587301586991E-3</v>
      </c>
    </row>
    <row r="52" spans="1:12" x14ac:dyDescent="0.4">
      <c r="A52" s="124" t="s">
        <v>75</v>
      </c>
      <c r="B52" s="94">
        <v>958</v>
      </c>
      <c r="C52" s="94">
        <v>920</v>
      </c>
      <c r="D52" s="44">
        <f t="shared" si="7"/>
        <v>1.0413043478260871</v>
      </c>
      <c r="E52" s="37">
        <f t="shared" si="8"/>
        <v>38</v>
      </c>
      <c r="F52" s="94">
        <v>1260</v>
      </c>
      <c r="G52" s="94">
        <v>1260</v>
      </c>
      <c r="H52" s="46">
        <f t="shared" si="9"/>
        <v>1</v>
      </c>
      <c r="I52" s="37">
        <f t="shared" si="10"/>
        <v>0</v>
      </c>
      <c r="J52" s="46">
        <f t="shared" si="11"/>
        <v>0.76031746031746028</v>
      </c>
      <c r="K52" s="46">
        <f t="shared" si="12"/>
        <v>0.73015873015873012</v>
      </c>
      <c r="L52" s="51">
        <f t="shared" si="13"/>
        <v>3.0158730158730163E-2</v>
      </c>
    </row>
    <row r="53" spans="1:12" x14ac:dyDescent="0.4">
      <c r="A53" s="124" t="s">
        <v>149</v>
      </c>
      <c r="B53" s="94">
        <v>661</v>
      </c>
      <c r="C53" s="94">
        <v>979</v>
      </c>
      <c r="D53" s="44">
        <f t="shared" si="7"/>
        <v>0.67517875383043924</v>
      </c>
      <c r="E53" s="37">
        <f t="shared" si="8"/>
        <v>-318</v>
      </c>
      <c r="F53" s="94">
        <v>1260</v>
      </c>
      <c r="G53" s="94">
        <v>1660</v>
      </c>
      <c r="H53" s="46">
        <f t="shared" si="9"/>
        <v>0.75903614457831325</v>
      </c>
      <c r="I53" s="37">
        <f t="shared" si="10"/>
        <v>-400</v>
      </c>
      <c r="J53" s="46">
        <f t="shared" si="11"/>
        <v>0.52460317460317463</v>
      </c>
      <c r="K53" s="46">
        <f t="shared" si="12"/>
        <v>0.58975903614457836</v>
      </c>
      <c r="L53" s="51">
        <f t="shared" si="13"/>
        <v>-6.5155861541403737E-2</v>
      </c>
    </row>
    <row r="54" spans="1:12" x14ac:dyDescent="0.4">
      <c r="A54" s="124" t="s">
        <v>132</v>
      </c>
      <c r="B54" s="94">
        <v>1137</v>
      </c>
      <c r="C54" s="94">
        <v>1513</v>
      </c>
      <c r="D54" s="44">
        <f t="shared" si="7"/>
        <v>0.75148711169861204</v>
      </c>
      <c r="E54" s="37">
        <f t="shared" si="8"/>
        <v>-376</v>
      </c>
      <c r="F54" s="94">
        <v>1260</v>
      </c>
      <c r="G54" s="94">
        <v>2520</v>
      </c>
      <c r="H54" s="46">
        <f t="shared" si="9"/>
        <v>0.5</v>
      </c>
      <c r="I54" s="37">
        <f t="shared" si="10"/>
        <v>-1260</v>
      </c>
      <c r="J54" s="46">
        <f t="shared" si="11"/>
        <v>0.90238095238095239</v>
      </c>
      <c r="K54" s="46">
        <f t="shared" si="12"/>
        <v>0.60039682539682537</v>
      </c>
      <c r="L54" s="51">
        <f t="shared" si="13"/>
        <v>0.30198412698412702</v>
      </c>
    </row>
    <row r="55" spans="1:12" x14ac:dyDescent="0.4">
      <c r="A55" s="124" t="s">
        <v>148</v>
      </c>
      <c r="B55" s="94">
        <v>1100</v>
      </c>
      <c r="C55" s="94">
        <v>1035</v>
      </c>
      <c r="D55" s="44">
        <f t="shared" si="7"/>
        <v>1.0628019323671498</v>
      </c>
      <c r="E55" s="37">
        <f t="shared" si="8"/>
        <v>65</v>
      </c>
      <c r="F55" s="94">
        <v>1330</v>
      </c>
      <c r="G55" s="94">
        <v>1330</v>
      </c>
      <c r="H55" s="46">
        <f t="shared" si="9"/>
        <v>1</v>
      </c>
      <c r="I55" s="37">
        <f t="shared" si="10"/>
        <v>0</v>
      </c>
      <c r="J55" s="46">
        <f t="shared" si="11"/>
        <v>0.82706766917293228</v>
      </c>
      <c r="K55" s="46">
        <f t="shared" si="12"/>
        <v>0.77819548872180455</v>
      </c>
      <c r="L55" s="51">
        <f t="shared" si="13"/>
        <v>4.8872180451127734E-2</v>
      </c>
    </row>
    <row r="56" spans="1:12" x14ac:dyDescent="0.4">
      <c r="A56" s="124" t="s">
        <v>147</v>
      </c>
      <c r="B56" s="94">
        <v>1156</v>
      </c>
      <c r="C56" s="94">
        <v>959</v>
      </c>
      <c r="D56" s="44">
        <f t="shared" si="7"/>
        <v>1.2054223149113661</v>
      </c>
      <c r="E56" s="37">
        <f t="shared" si="8"/>
        <v>197</v>
      </c>
      <c r="F56" s="94">
        <v>1260</v>
      </c>
      <c r="G56" s="94">
        <v>1260</v>
      </c>
      <c r="H56" s="46">
        <f t="shared" si="9"/>
        <v>1</v>
      </c>
      <c r="I56" s="37">
        <f t="shared" si="10"/>
        <v>0</v>
      </c>
      <c r="J56" s="46">
        <f t="shared" si="11"/>
        <v>0.91746031746031742</v>
      </c>
      <c r="K56" s="46">
        <f t="shared" si="12"/>
        <v>0.76111111111111107</v>
      </c>
      <c r="L56" s="51">
        <f t="shared" si="13"/>
        <v>0.15634920634920635</v>
      </c>
    </row>
    <row r="57" spans="1:12" x14ac:dyDescent="0.4">
      <c r="A57" s="123" t="s">
        <v>146</v>
      </c>
      <c r="B57" s="91">
        <v>1078</v>
      </c>
      <c r="C57" s="91">
        <v>999</v>
      </c>
      <c r="D57" s="90">
        <f t="shared" si="7"/>
        <v>1.0790790790790792</v>
      </c>
      <c r="E57" s="35">
        <f t="shared" si="8"/>
        <v>79</v>
      </c>
      <c r="F57" s="91">
        <v>1260</v>
      </c>
      <c r="G57" s="91">
        <v>1260</v>
      </c>
      <c r="H57" s="57">
        <f t="shared" si="9"/>
        <v>1</v>
      </c>
      <c r="I57" s="35">
        <f t="shared" si="10"/>
        <v>0</v>
      </c>
      <c r="J57" s="57">
        <f t="shared" si="11"/>
        <v>0.85555555555555551</v>
      </c>
      <c r="K57" s="57">
        <f t="shared" si="12"/>
        <v>0.79285714285714282</v>
      </c>
      <c r="L57" s="56">
        <f t="shared" si="13"/>
        <v>6.2698412698412698E-2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2006年4月上旬航空旅客輸送実績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４月(中旬)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101</v>
      </c>
      <c r="C4" s="187" t="s">
        <v>200</v>
      </c>
      <c r="D4" s="190" t="s">
        <v>87</v>
      </c>
      <c r="E4" s="190"/>
      <c r="F4" s="187" t="str">
        <f>+B4</f>
        <v>(06'4/11～20)</v>
      </c>
      <c r="G4" s="187" t="str">
        <f>+C4</f>
        <v>(05'4/11～20)</v>
      </c>
      <c r="H4" s="190" t="s">
        <v>87</v>
      </c>
      <c r="I4" s="190"/>
      <c r="J4" s="187" t="str">
        <f>+B4</f>
        <v>(06'4/11～20)</v>
      </c>
      <c r="K4" s="187" t="str">
        <f>+C4</f>
        <v>(05'4/11～20)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162926</v>
      </c>
      <c r="C6" s="67">
        <f>+C7+C37</f>
        <v>147393</v>
      </c>
      <c r="D6" s="39">
        <f t="shared" ref="D6:D37" si="0">+B6/C6</f>
        <v>1.1053849233002924</v>
      </c>
      <c r="E6" s="40">
        <f t="shared" ref="E6:E37" si="1">+B6-C6</f>
        <v>15533</v>
      </c>
      <c r="F6" s="67">
        <f>+F7+F37</f>
        <v>233642</v>
      </c>
      <c r="G6" s="67">
        <f>+G7+G37</f>
        <v>221104</v>
      </c>
      <c r="H6" s="39">
        <f t="shared" ref="H6:H37" si="2">+F6/G6</f>
        <v>1.0567063463347566</v>
      </c>
      <c r="I6" s="40">
        <f t="shared" ref="I6:I37" si="3">+F6-G6</f>
        <v>12538</v>
      </c>
      <c r="J6" s="39">
        <f t="shared" ref="J6:J37" si="4">+B6/F6</f>
        <v>0.69733181534141975</v>
      </c>
      <c r="K6" s="39">
        <f t="shared" ref="K6:K37" si="5">+C6/G6</f>
        <v>0.66662294666763156</v>
      </c>
      <c r="L6" s="52">
        <f t="shared" ref="L6:L37" si="6">+J6-K6</f>
        <v>3.0708868673788192E-2</v>
      </c>
    </row>
    <row r="7" spans="1:12" s="30" customFormat="1" x14ac:dyDescent="0.4">
      <c r="A7" s="122" t="s">
        <v>84</v>
      </c>
      <c r="B7" s="67">
        <f>+B8+B18+B34</f>
        <v>80406</v>
      </c>
      <c r="C7" s="67">
        <f>+C8+C18+C34</f>
        <v>71562</v>
      </c>
      <c r="D7" s="39">
        <f t="shared" si="0"/>
        <v>1.123585142952964</v>
      </c>
      <c r="E7" s="40">
        <f t="shared" si="1"/>
        <v>8844</v>
      </c>
      <c r="F7" s="67">
        <f>+F8+F18+F34</f>
        <v>116545</v>
      </c>
      <c r="G7" s="67">
        <f>+G8+G18+G34</f>
        <v>100922</v>
      </c>
      <c r="H7" s="39">
        <f t="shared" si="2"/>
        <v>1.154802718931452</v>
      </c>
      <c r="I7" s="40">
        <f t="shared" si="3"/>
        <v>15623</v>
      </c>
      <c r="J7" s="39">
        <f t="shared" si="4"/>
        <v>0.68991376721438069</v>
      </c>
      <c r="K7" s="39">
        <f t="shared" si="5"/>
        <v>0.70908226154852261</v>
      </c>
      <c r="L7" s="52">
        <f t="shared" si="6"/>
        <v>-1.9168494334141917E-2</v>
      </c>
    </row>
    <row r="8" spans="1:12" x14ac:dyDescent="0.4">
      <c r="A8" s="138" t="s">
        <v>91</v>
      </c>
      <c r="B8" s="73">
        <f>SUM(B9:B17)</f>
        <v>64545</v>
      </c>
      <c r="C8" s="73">
        <f>SUM(C9:C17)</f>
        <v>57330</v>
      </c>
      <c r="D8" s="50">
        <f t="shared" si="0"/>
        <v>1.1258503401360545</v>
      </c>
      <c r="E8" s="38">
        <f t="shared" si="1"/>
        <v>7215</v>
      </c>
      <c r="F8" s="73">
        <f>SUM(F9:F17)</f>
        <v>96328</v>
      </c>
      <c r="G8" s="73">
        <f>SUM(G9:G17)</f>
        <v>82142</v>
      </c>
      <c r="H8" s="50">
        <f t="shared" si="2"/>
        <v>1.1727009325314699</v>
      </c>
      <c r="I8" s="38">
        <f t="shared" si="3"/>
        <v>14186</v>
      </c>
      <c r="J8" s="50">
        <f t="shared" si="4"/>
        <v>0.67005439747529272</v>
      </c>
      <c r="K8" s="50">
        <f t="shared" si="5"/>
        <v>0.69793771761096635</v>
      </c>
      <c r="L8" s="49">
        <f t="shared" si="6"/>
        <v>-2.7883320135673628E-2</v>
      </c>
    </row>
    <row r="9" spans="1:12" x14ac:dyDescent="0.4">
      <c r="A9" s="126" t="s">
        <v>82</v>
      </c>
      <c r="B9" s="72">
        <f>'[4]４月(20)'!B8-'４月(上旬)'!B9</f>
        <v>35841</v>
      </c>
      <c r="C9" s="72">
        <f>'[4]４月(20)'!C8-'４月(上旬)'!C9</f>
        <v>31387</v>
      </c>
      <c r="D9" s="44">
        <f t="shared" si="0"/>
        <v>1.1419058846019052</v>
      </c>
      <c r="E9" s="45">
        <f t="shared" si="1"/>
        <v>4454</v>
      </c>
      <c r="F9" s="72">
        <f>'[4]４月(20)'!F8-'４月(上旬)'!F9</f>
        <v>51364</v>
      </c>
      <c r="G9" s="72">
        <f>'[4]４月(20)'!G8-'４月(上旬)'!G9</f>
        <v>47182</v>
      </c>
      <c r="H9" s="44">
        <f t="shared" si="2"/>
        <v>1.0886354965876817</v>
      </c>
      <c r="I9" s="45">
        <f t="shared" si="3"/>
        <v>4182</v>
      </c>
      <c r="J9" s="44">
        <f t="shared" si="4"/>
        <v>0.69778444046413834</v>
      </c>
      <c r="K9" s="44">
        <f t="shared" si="5"/>
        <v>0.66523250392098676</v>
      </c>
      <c r="L9" s="43">
        <f t="shared" si="6"/>
        <v>3.2551936543151583E-2</v>
      </c>
    </row>
    <row r="10" spans="1:12" x14ac:dyDescent="0.4">
      <c r="A10" s="124" t="s">
        <v>83</v>
      </c>
      <c r="B10" s="72">
        <f>'[4]４月(20)'!B9-'４月(上旬)'!B10</f>
        <v>4397</v>
      </c>
      <c r="C10" s="72">
        <f>'[4]４月(20)'!C9-'４月(上旬)'!C10</f>
        <v>9254</v>
      </c>
      <c r="D10" s="46">
        <f t="shared" si="0"/>
        <v>0.47514588286146531</v>
      </c>
      <c r="E10" s="37">
        <f t="shared" si="1"/>
        <v>-4857</v>
      </c>
      <c r="F10" s="72">
        <f>'[4]４月(20)'!F9-'４月(上旬)'!F10</f>
        <v>4532</v>
      </c>
      <c r="G10" s="72">
        <f>'[4]４月(20)'!G9-'４月(上旬)'!G10</f>
        <v>11960</v>
      </c>
      <c r="H10" s="46">
        <f t="shared" si="2"/>
        <v>0.37892976588628763</v>
      </c>
      <c r="I10" s="37">
        <f t="shared" si="3"/>
        <v>-7428</v>
      </c>
      <c r="J10" s="46">
        <f t="shared" si="4"/>
        <v>0.97021182700794351</v>
      </c>
      <c r="K10" s="46">
        <f t="shared" si="5"/>
        <v>0.77374581939799336</v>
      </c>
      <c r="L10" s="51">
        <f t="shared" si="6"/>
        <v>0.19646600760995014</v>
      </c>
    </row>
    <row r="11" spans="1:12" x14ac:dyDescent="0.4">
      <c r="A11" s="124" t="s">
        <v>97</v>
      </c>
      <c r="B11" s="72">
        <f>'[4]４月(20)'!B10-'４月(上旬)'!B11</f>
        <v>3717</v>
      </c>
      <c r="C11" s="72">
        <f>'[4]４月(20)'!C10-'４月(上旬)'!C11</f>
        <v>1963</v>
      </c>
      <c r="D11" s="46">
        <f t="shared" si="0"/>
        <v>1.8935303107488537</v>
      </c>
      <c r="E11" s="37">
        <f t="shared" si="1"/>
        <v>1754</v>
      </c>
      <c r="F11" s="72">
        <f>'[4]４月(20)'!F10-'４月(上旬)'!F11</f>
        <v>5220</v>
      </c>
      <c r="G11" s="72">
        <f>'[4]４月(20)'!G10-'４月(上旬)'!G11</f>
        <v>2700</v>
      </c>
      <c r="H11" s="46">
        <f t="shared" si="2"/>
        <v>1.9333333333333333</v>
      </c>
      <c r="I11" s="37">
        <f t="shared" si="3"/>
        <v>2520</v>
      </c>
      <c r="J11" s="46">
        <f t="shared" si="4"/>
        <v>0.71206896551724141</v>
      </c>
      <c r="K11" s="46">
        <f t="shared" si="5"/>
        <v>0.72703703703703704</v>
      </c>
      <c r="L11" s="51">
        <f t="shared" si="6"/>
        <v>-1.4968071519795623E-2</v>
      </c>
    </row>
    <row r="12" spans="1:12" x14ac:dyDescent="0.4">
      <c r="A12" s="124" t="s">
        <v>80</v>
      </c>
      <c r="B12" s="72">
        <f>'[4]４月(20)'!B11-'４月(上旬)'!B12</f>
        <v>5943</v>
      </c>
      <c r="C12" s="72">
        <f>'[4]４月(20)'!C11-'４月(上旬)'!C12</f>
        <v>6408</v>
      </c>
      <c r="D12" s="46">
        <f t="shared" si="0"/>
        <v>0.92743445692883897</v>
      </c>
      <c r="E12" s="37">
        <f t="shared" si="1"/>
        <v>-465</v>
      </c>
      <c r="F12" s="72">
        <f>'[4]４月(20)'!F11-'４月(上旬)'!F12</f>
        <v>9320</v>
      </c>
      <c r="G12" s="72">
        <f>'[4]４月(20)'!G11-'４月(上旬)'!G12</f>
        <v>9600</v>
      </c>
      <c r="H12" s="46">
        <f t="shared" si="2"/>
        <v>0.97083333333333333</v>
      </c>
      <c r="I12" s="37">
        <f t="shared" si="3"/>
        <v>-280</v>
      </c>
      <c r="J12" s="46">
        <f t="shared" si="4"/>
        <v>0.63766094420600861</v>
      </c>
      <c r="K12" s="46">
        <f t="shared" si="5"/>
        <v>0.66749999999999998</v>
      </c>
      <c r="L12" s="51">
        <f t="shared" si="6"/>
        <v>-2.9839055793991376E-2</v>
      </c>
    </row>
    <row r="13" spans="1:12" x14ac:dyDescent="0.4">
      <c r="A13" s="124" t="s">
        <v>81</v>
      </c>
      <c r="B13" s="72">
        <f>'[4]４月(20)'!B12-'４月(上旬)'!B13</f>
        <v>5886</v>
      </c>
      <c r="C13" s="72">
        <f>'[4]４月(20)'!C12-'４月(上旬)'!C13</f>
        <v>5823</v>
      </c>
      <c r="D13" s="46">
        <f t="shared" si="0"/>
        <v>1.0108191653786709</v>
      </c>
      <c r="E13" s="37">
        <f t="shared" si="1"/>
        <v>63</v>
      </c>
      <c r="F13" s="72">
        <f>'[4]４月(20)'!F12-'４月(上旬)'!F13</f>
        <v>10920</v>
      </c>
      <c r="G13" s="72">
        <f>'[4]４月(20)'!G12-'４月(上旬)'!G13</f>
        <v>8000</v>
      </c>
      <c r="H13" s="46">
        <f t="shared" si="2"/>
        <v>1.365</v>
      </c>
      <c r="I13" s="37">
        <f t="shared" si="3"/>
        <v>2920</v>
      </c>
      <c r="J13" s="46">
        <f t="shared" si="4"/>
        <v>0.53901098901098898</v>
      </c>
      <c r="K13" s="46">
        <f t="shared" si="5"/>
        <v>0.72787500000000005</v>
      </c>
      <c r="L13" s="51">
        <f t="shared" si="6"/>
        <v>-0.18886401098901107</v>
      </c>
    </row>
    <row r="14" spans="1:12" x14ac:dyDescent="0.4">
      <c r="A14" s="124" t="s">
        <v>170</v>
      </c>
      <c r="B14" s="72">
        <f>'[4]４月(20)'!B13-'４月(上旬)'!B14</f>
        <v>2767</v>
      </c>
      <c r="C14" s="72">
        <f>'[4]４月(20)'!C13-'４月(上旬)'!C14</f>
        <v>2495</v>
      </c>
      <c r="D14" s="46">
        <f t="shared" si="0"/>
        <v>1.1090180360721442</v>
      </c>
      <c r="E14" s="37">
        <f t="shared" si="1"/>
        <v>272</v>
      </c>
      <c r="F14" s="72">
        <f>'[4]４月(20)'!F13-'４月(上旬)'!F14</f>
        <v>4030</v>
      </c>
      <c r="G14" s="72">
        <f>'[4]４月(20)'!G13-'４月(上旬)'!G14</f>
        <v>2700</v>
      </c>
      <c r="H14" s="46">
        <f t="shared" si="2"/>
        <v>1.4925925925925927</v>
      </c>
      <c r="I14" s="37">
        <f t="shared" si="3"/>
        <v>1330</v>
      </c>
      <c r="J14" s="46">
        <f t="shared" si="4"/>
        <v>0.68660049627791564</v>
      </c>
      <c r="K14" s="46">
        <f t="shared" si="5"/>
        <v>0.92407407407407405</v>
      </c>
      <c r="L14" s="51">
        <f t="shared" si="6"/>
        <v>-0.23747357779615841</v>
      </c>
    </row>
    <row r="15" spans="1:12" x14ac:dyDescent="0.4">
      <c r="A15" s="127" t="s">
        <v>169</v>
      </c>
      <c r="B15" s="72">
        <f>'[4]４月(20)'!B14-'４月(上旬)'!B15</f>
        <v>0</v>
      </c>
      <c r="C15" s="72">
        <f>'[4]４月(20)'!C14-'４月(上旬)'!C15</f>
        <v>0</v>
      </c>
      <c r="D15" s="46" t="e">
        <f t="shared" si="0"/>
        <v>#DIV/0!</v>
      </c>
      <c r="E15" s="47">
        <f t="shared" si="1"/>
        <v>0</v>
      </c>
      <c r="F15" s="72">
        <f>'[4]４月(20)'!F14-'４月(上旬)'!F15</f>
        <v>0</v>
      </c>
      <c r="G15" s="72">
        <f>'[4]４月(20)'!G14-'４月(上旬)'!G15</f>
        <v>0</v>
      </c>
      <c r="H15" s="44" t="e">
        <f t="shared" si="2"/>
        <v>#DIV/0!</v>
      </c>
      <c r="I15" s="45">
        <f t="shared" si="3"/>
        <v>0</v>
      </c>
      <c r="J15" s="46" t="e">
        <f t="shared" si="4"/>
        <v>#DIV/0!</v>
      </c>
      <c r="K15" s="46" t="e">
        <f t="shared" si="5"/>
        <v>#DIV/0!</v>
      </c>
      <c r="L15" s="83" t="e">
        <f t="shared" si="6"/>
        <v>#DIV/0!</v>
      </c>
    </row>
    <row r="16" spans="1:12" x14ac:dyDescent="0.4">
      <c r="A16" s="19" t="s">
        <v>177</v>
      </c>
      <c r="B16" s="72">
        <f>'[4]４月(20)'!B15-'４月(上旬)'!B16</f>
        <v>5425</v>
      </c>
      <c r="C16" s="72">
        <f>'[4]４月(20)'!C15-'４月(上旬)'!C16</f>
        <v>0</v>
      </c>
      <c r="D16" s="46" t="e">
        <f t="shared" si="0"/>
        <v>#DIV/0!</v>
      </c>
      <c r="E16" s="47">
        <f t="shared" si="1"/>
        <v>5425</v>
      </c>
      <c r="F16" s="72">
        <f>'[4]４月(20)'!F15-'４月(上旬)'!F16</f>
        <v>8332</v>
      </c>
      <c r="G16" s="72">
        <f>'[4]４月(20)'!G15-'４月(上旬)'!G16</f>
        <v>0</v>
      </c>
      <c r="H16" s="44" t="e">
        <f t="shared" si="2"/>
        <v>#DIV/0!</v>
      </c>
      <c r="I16" s="45">
        <f t="shared" si="3"/>
        <v>8332</v>
      </c>
      <c r="J16" s="48">
        <f t="shared" si="4"/>
        <v>0.65110417666826692</v>
      </c>
      <c r="K16" s="48" t="e">
        <f t="shared" si="5"/>
        <v>#DIV/0!</v>
      </c>
      <c r="L16" s="41" t="e">
        <f t="shared" si="6"/>
        <v>#DIV/0!</v>
      </c>
    </row>
    <row r="17" spans="1:12" x14ac:dyDescent="0.4">
      <c r="A17" s="61" t="s">
        <v>195</v>
      </c>
      <c r="B17" s="72">
        <f>'[4]４月(20)'!B16-'４月(上旬)'!B17</f>
        <v>569</v>
      </c>
      <c r="C17" s="72">
        <f>'[4]４月(20)'!C16-'４月(上旬)'!C17</f>
        <v>0</v>
      </c>
      <c r="D17" s="46" t="e">
        <f t="shared" si="0"/>
        <v>#DIV/0!</v>
      </c>
      <c r="E17" s="47">
        <f t="shared" si="1"/>
        <v>569</v>
      </c>
      <c r="F17" s="72">
        <f>'[4]４月(20)'!F16-'４月(上旬)'!F17</f>
        <v>2610</v>
      </c>
      <c r="G17" s="72">
        <f>'[4]４月(20)'!G16-'４月(上旬)'!G17</f>
        <v>0</v>
      </c>
      <c r="H17" s="44" t="e">
        <f t="shared" si="2"/>
        <v>#DIV/0!</v>
      </c>
      <c r="I17" s="45">
        <f t="shared" si="3"/>
        <v>2610</v>
      </c>
      <c r="J17" s="57">
        <f t="shared" si="4"/>
        <v>0.21800766283524906</v>
      </c>
      <c r="K17" s="57" t="e">
        <f t="shared" si="5"/>
        <v>#DIV/0!</v>
      </c>
      <c r="L17" s="56" t="e">
        <f t="shared" si="6"/>
        <v>#DIV/0!</v>
      </c>
    </row>
    <row r="18" spans="1:12" x14ac:dyDescent="0.4">
      <c r="A18" s="138" t="s">
        <v>90</v>
      </c>
      <c r="B18" s="73">
        <f>SUM(B19:B33)</f>
        <v>15327</v>
      </c>
      <c r="C18" s="73">
        <f>SUM(C19:C33)</f>
        <v>13705</v>
      </c>
      <c r="D18" s="50">
        <f t="shared" si="0"/>
        <v>1.1183509668004379</v>
      </c>
      <c r="E18" s="38">
        <f t="shared" si="1"/>
        <v>1622</v>
      </c>
      <c r="F18" s="73">
        <f>SUM(F19:F33)</f>
        <v>19437</v>
      </c>
      <c r="G18" s="73">
        <f>SUM(G19:G33)</f>
        <v>18000</v>
      </c>
      <c r="H18" s="50">
        <f t="shared" si="2"/>
        <v>1.0798333333333334</v>
      </c>
      <c r="I18" s="38">
        <f t="shared" si="3"/>
        <v>1437</v>
      </c>
      <c r="J18" s="50">
        <f t="shared" si="4"/>
        <v>0.78854761537274276</v>
      </c>
      <c r="K18" s="50">
        <f t="shared" si="5"/>
        <v>0.76138888888888889</v>
      </c>
      <c r="L18" s="49">
        <f t="shared" si="6"/>
        <v>2.7158726483853868E-2</v>
      </c>
    </row>
    <row r="19" spans="1:12" x14ac:dyDescent="0.4">
      <c r="A19" s="126" t="s">
        <v>168</v>
      </c>
      <c r="B19" s="72">
        <f>'[4]４月(20)'!B18-'４月(上旬)'!B19</f>
        <v>929</v>
      </c>
      <c r="C19" s="72">
        <f>'[4]４月(20)'!C18-'４月(上旬)'!C19</f>
        <v>974</v>
      </c>
      <c r="D19" s="44">
        <f t="shared" si="0"/>
        <v>0.9537987679671458</v>
      </c>
      <c r="E19" s="45">
        <f t="shared" si="1"/>
        <v>-45</v>
      </c>
      <c r="F19" s="72">
        <f>'[4]４月(20)'!F18-'４月(上旬)'!F19</f>
        <v>1500</v>
      </c>
      <c r="G19" s="72">
        <f>'[4]４月(20)'!G18-'４月(上旬)'!G19</f>
        <v>1500</v>
      </c>
      <c r="H19" s="44">
        <f t="shared" si="2"/>
        <v>1</v>
      </c>
      <c r="I19" s="45">
        <f t="shared" si="3"/>
        <v>0</v>
      </c>
      <c r="J19" s="44">
        <f t="shared" si="4"/>
        <v>0.61933333333333329</v>
      </c>
      <c r="K19" s="44">
        <f t="shared" si="5"/>
        <v>0.64933333333333332</v>
      </c>
      <c r="L19" s="43">
        <f t="shared" si="6"/>
        <v>-3.0000000000000027E-2</v>
      </c>
    </row>
    <row r="20" spans="1:12" x14ac:dyDescent="0.4">
      <c r="A20" s="124" t="s">
        <v>167</v>
      </c>
      <c r="B20" s="72">
        <f>'[4]４月(20)'!B19-'４月(上旬)'!B20</f>
        <v>1412</v>
      </c>
      <c r="C20" s="72">
        <f>'[4]４月(20)'!C19-'４月(上旬)'!C20</f>
        <v>1415</v>
      </c>
      <c r="D20" s="46">
        <f t="shared" si="0"/>
        <v>0.99787985865724382</v>
      </c>
      <c r="E20" s="37">
        <f t="shared" si="1"/>
        <v>-3</v>
      </c>
      <c r="F20" s="72">
        <f>'[4]４月(20)'!F19-'４月(上旬)'!F20</f>
        <v>1517</v>
      </c>
      <c r="G20" s="72">
        <f>'[4]４月(20)'!G19-'４月(上旬)'!G20</f>
        <v>1500</v>
      </c>
      <c r="H20" s="46">
        <f t="shared" si="2"/>
        <v>1.0113333333333334</v>
      </c>
      <c r="I20" s="37">
        <f t="shared" si="3"/>
        <v>17</v>
      </c>
      <c r="J20" s="46">
        <f t="shared" si="4"/>
        <v>0.93078444297956497</v>
      </c>
      <c r="K20" s="46">
        <f t="shared" si="5"/>
        <v>0.94333333333333336</v>
      </c>
      <c r="L20" s="51">
        <f t="shared" si="6"/>
        <v>-1.2548890353768383E-2</v>
      </c>
    </row>
    <row r="21" spans="1:12" x14ac:dyDescent="0.4">
      <c r="A21" s="124" t="s">
        <v>166</v>
      </c>
      <c r="B21" s="72">
        <f>'[4]４月(20)'!B20-'４月(上旬)'!B21</f>
        <v>802</v>
      </c>
      <c r="C21" s="72">
        <f>'[4]４月(20)'!C20-'４月(上旬)'!C21</f>
        <v>872</v>
      </c>
      <c r="D21" s="46">
        <f t="shared" si="0"/>
        <v>0.91972477064220182</v>
      </c>
      <c r="E21" s="37">
        <f t="shared" si="1"/>
        <v>-70</v>
      </c>
      <c r="F21" s="72">
        <f>'[4]４月(20)'!F20-'４月(上旬)'!F21</f>
        <v>1485</v>
      </c>
      <c r="G21" s="72">
        <f>'[4]４月(20)'!G20-'４月(上旬)'!G21</f>
        <v>1500</v>
      </c>
      <c r="H21" s="46">
        <f t="shared" si="2"/>
        <v>0.99</v>
      </c>
      <c r="I21" s="37">
        <f t="shared" si="3"/>
        <v>-15</v>
      </c>
      <c r="J21" s="46">
        <f t="shared" si="4"/>
        <v>0.54006734006734003</v>
      </c>
      <c r="K21" s="46">
        <f t="shared" si="5"/>
        <v>0.58133333333333337</v>
      </c>
      <c r="L21" s="51">
        <f t="shared" si="6"/>
        <v>-4.1265993265993339E-2</v>
      </c>
    </row>
    <row r="22" spans="1:12" x14ac:dyDescent="0.4">
      <c r="A22" s="124" t="s">
        <v>165</v>
      </c>
      <c r="B22" s="72">
        <f>'[4]４月(20)'!B21-'４月(上旬)'!B22</f>
        <v>2567</v>
      </c>
      <c r="C22" s="72">
        <f>'[4]４月(20)'!C21-'４月(上旬)'!C22</f>
        <v>2426</v>
      </c>
      <c r="D22" s="46">
        <f t="shared" si="0"/>
        <v>1.0581203627370157</v>
      </c>
      <c r="E22" s="37">
        <f t="shared" si="1"/>
        <v>141</v>
      </c>
      <c r="F22" s="72">
        <f>'[4]４月(20)'!F21-'４月(上旬)'!F22</f>
        <v>3000</v>
      </c>
      <c r="G22" s="72">
        <f>'[4]４月(20)'!G21-'４月(上旬)'!G22</f>
        <v>3000</v>
      </c>
      <c r="H22" s="46">
        <f t="shared" si="2"/>
        <v>1</v>
      </c>
      <c r="I22" s="37">
        <f t="shared" si="3"/>
        <v>0</v>
      </c>
      <c r="J22" s="46">
        <f t="shared" si="4"/>
        <v>0.85566666666666669</v>
      </c>
      <c r="K22" s="46">
        <f t="shared" si="5"/>
        <v>0.80866666666666664</v>
      </c>
      <c r="L22" s="51">
        <f t="shared" si="6"/>
        <v>4.7000000000000042E-2</v>
      </c>
    </row>
    <row r="23" spans="1:12" x14ac:dyDescent="0.4">
      <c r="A23" s="124" t="s">
        <v>164</v>
      </c>
      <c r="B23" s="72">
        <f>'[4]４月(20)'!B22-'４月(上旬)'!B23</f>
        <v>1292</v>
      </c>
      <c r="C23" s="72">
        <f>'[4]４月(20)'!C22-'４月(上旬)'!C23</f>
        <v>1296</v>
      </c>
      <c r="D23" s="42">
        <f t="shared" si="0"/>
        <v>0.99691358024691357</v>
      </c>
      <c r="E23" s="36">
        <f t="shared" si="1"/>
        <v>-4</v>
      </c>
      <c r="F23" s="72">
        <f>'[4]４月(20)'!F22-'４月(上旬)'!F23</f>
        <v>1500</v>
      </c>
      <c r="G23" s="72">
        <f>'[4]４月(20)'!G22-'４月(上旬)'!G23</f>
        <v>1500</v>
      </c>
      <c r="H23" s="42">
        <f t="shared" si="2"/>
        <v>1</v>
      </c>
      <c r="I23" s="36">
        <f t="shared" si="3"/>
        <v>0</v>
      </c>
      <c r="J23" s="42">
        <f t="shared" si="4"/>
        <v>0.86133333333333328</v>
      </c>
      <c r="K23" s="42">
        <f t="shared" si="5"/>
        <v>0.86399999999999999</v>
      </c>
      <c r="L23" s="41">
        <f t="shared" si="6"/>
        <v>-2.666666666666706E-3</v>
      </c>
    </row>
    <row r="24" spans="1:12" x14ac:dyDescent="0.4">
      <c r="A24" s="125" t="s">
        <v>163</v>
      </c>
      <c r="B24" s="72">
        <f>'[4]４月(20)'!B23-'４月(上旬)'!B24</f>
        <v>0</v>
      </c>
      <c r="C24" s="72">
        <f>'[4]４月(20)'!C23-'４月(上旬)'!C24</f>
        <v>0</v>
      </c>
      <c r="D24" s="46" t="e">
        <f t="shared" si="0"/>
        <v>#DIV/0!</v>
      </c>
      <c r="E24" s="37">
        <f t="shared" si="1"/>
        <v>0</v>
      </c>
      <c r="F24" s="72">
        <f>'[4]４月(20)'!F23-'４月(上旬)'!F24</f>
        <v>0</v>
      </c>
      <c r="G24" s="72">
        <f>'[4]４月(20)'!G23-'４月(上旬)'!G24</f>
        <v>0</v>
      </c>
      <c r="H24" s="46" t="e">
        <f t="shared" si="2"/>
        <v>#DIV/0!</v>
      </c>
      <c r="I24" s="37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72">
        <f>'[4]４月(20)'!B24-'４月(上旬)'!B25</f>
        <v>1021</v>
      </c>
      <c r="C25" s="72">
        <f>'[4]４月(20)'!C24-'４月(上旬)'!C25</f>
        <v>817</v>
      </c>
      <c r="D25" s="46">
        <f t="shared" si="0"/>
        <v>1.2496940024479803</v>
      </c>
      <c r="E25" s="37">
        <f t="shared" si="1"/>
        <v>204</v>
      </c>
      <c r="F25" s="72">
        <f>'[4]４月(20)'!F24-'４月(上旬)'!F25</f>
        <v>1350</v>
      </c>
      <c r="G25" s="72">
        <f>'[4]４月(20)'!G24-'４月(上旬)'!G25</f>
        <v>1500</v>
      </c>
      <c r="H25" s="46">
        <f t="shared" si="2"/>
        <v>0.9</v>
      </c>
      <c r="I25" s="37">
        <f t="shared" si="3"/>
        <v>-150</v>
      </c>
      <c r="J25" s="46">
        <f t="shared" si="4"/>
        <v>0.75629629629629624</v>
      </c>
      <c r="K25" s="46">
        <f t="shared" si="5"/>
        <v>0.54466666666666663</v>
      </c>
      <c r="L25" s="51">
        <f t="shared" si="6"/>
        <v>0.21162962962962961</v>
      </c>
    </row>
    <row r="26" spans="1:12" x14ac:dyDescent="0.4">
      <c r="A26" s="124" t="s">
        <v>161</v>
      </c>
      <c r="B26" s="72">
        <f>'[4]４月(20)'!B25-'４月(上旬)'!B26</f>
        <v>1255</v>
      </c>
      <c r="C26" s="72">
        <f>'[4]４月(20)'!C25-'４月(上旬)'!C26</f>
        <v>939</v>
      </c>
      <c r="D26" s="46">
        <f t="shared" si="0"/>
        <v>1.3365282215122471</v>
      </c>
      <c r="E26" s="37">
        <f t="shared" si="1"/>
        <v>316</v>
      </c>
      <c r="F26" s="72">
        <f>'[4]４月(20)'!F25-'４月(上旬)'!F26</f>
        <v>1500</v>
      </c>
      <c r="G26" s="72">
        <f>'[4]４月(20)'!G25-'４月(上旬)'!G26</f>
        <v>1500</v>
      </c>
      <c r="H26" s="46">
        <f t="shared" si="2"/>
        <v>1</v>
      </c>
      <c r="I26" s="37">
        <f t="shared" si="3"/>
        <v>0</v>
      </c>
      <c r="J26" s="46">
        <f t="shared" si="4"/>
        <v>0.83666666666666667</v>
      </c>
      <c r="K26" s="46">
        <f t="shared" si="5"/>
        <v>0.626</v>
      </c>
      <c r="L26" s="51">
        <f t="shared" si="6"/>
        <v>0.21066666666666667</v>
      </c>
    </row>
    <row r="27" spans="1:12" x14ac:dyDescent="0.4">
      <c r="A27" s="124" t="s">
        <v>160</v>
      </c>
      <c r="B27" s="72">
        <f>'[4]４月(20)'!B26-'４月(上旬)'!B27</f>
        <v>679</v>
      </c>
      <c r="C27" s="72">
        <f>'[4]４月(20)'!C26-'４月(上旬)'!C27</f>
        <v>534</v>
      </c>
      <c r="D27" s="42">
        <f t="shared" si="0"/>
        <v>1.2715355805243447</v>
      </c>
      <c r="E27" s="36">
        <f t="shared" si="1"/>
        <v>145</v>
      </c>
      <c r="F27" s="72">
        <f>'[4]４月(20)'!F26-'４月(上旬)'!F27</f>
        <v>917</v>
      </c>
      <c r="G27" s="72">
        <f>'[4]４月(20)'!G26-'４月(上旬)'!G27</f>
        <v>900</v>
      </c>
      <c r="H27" s="42">
        <f t="shared" si="2"/>
        <v>1.018888888888889</v>
      </c>
      <c r="I27" s="36">
        <f t="shared" si="3"/>
        <v>17</v>
      </c>
      <c r="J27" s="42">
        <f t="shared" si="4"/>
        <v>0.74045801526717558</v>
      </c>
      <c r="K27" s="42">
        <f t="shared" si="5"/>
        <v>0.59333333333333338</v>
      </c>
      <c r="L27" s="41">
        <f t="shared" si="6"/>
        <v>0.14712468193384221</v>
      </c>
    </row>
    <row r="28" spans="1:12" x14ac:dyDescent="0.4">
      <c r="A28" s="125" t="s">
        <v>159</v>
      </c>
      <c r="B28" s="72">
        <f>'[4]４月(20)'!B27-'４月(上旬)'!B28</f>
        <v>478</v>
      </c>
      <c r="C28" s="72">
        <f>'[4]４月(20)'!C27-'４月(上旬)'!C28</f>
        <v>456</v>
      </c>
      <c r="D28" s="46">
        <f t="shared" si="0"/>
        <v>1.0482456140350878</v>
      </c>
      <c r="E28" s="37">
        <f t="shared" si="1"/>
        <v>22</v>
      </c>
      <c r="F28" s="72">
        <f>'[4]４月(20)'!F27-'４月(上旬)'!F28</f>
        <v>617</v>
      </c>
      <c r="G28" s="72">
        <f>'[4]４月(20)'!G27-'４月(上旬)'!G28</f>
        <v>600</v>
      </c>
      <c r="H28" s="46">
        <f t="shared" si="2"/>
        <v>1.0283333333333333</v>
      </c>
      <c r="I28" s="37">
        <f t="shared" si="3"/>
        <v>17</v>
      </c>
      <c r="J28" s="46">
        <f t="shared" si="4"/>
        <v>0.77471636952998379</v>
      </c>
      <c r="K28" s="46">
        <f t="shared" si="5"/>
        <v>0.76</v>
      </c>
      <c r="L28" s="51">
        <f t="shared" si="6"/>
        <v>1.4716369529983786E-2</v>
      </c>
    </row>
    <row r="29" spans="1:12" x14ac:dyDescent="0.4">
      <c r="A29" s="124" t="s">
        <v>158</v>
      </c>
      <c r="B29" s="72">
        <f>'[4]４月(20)'!B28-'４月(上旬)'!B29</f>
        <v>1394</v>
      </c>
      <c r="C29" s="72">
        <f>'[4]４月(20)'!C28-'４月(上旬)'!C29</f>
        <v>1337</v>
      </c>
      <c r="D29" s="46">
        <f t="shared" si="0"/>
        <v>1.0426327599102467</v>
      </c>
      <c r="E29" s="37">
        <f t="shared" si="1"/>
        <v>57</v>
      </c>
      <c r="F29" s="72">
        <f>'[4]４月(20)'!F28-'４月(上旬)'!F29</f>
        <v>1517</v>
      </c>
      <c r="G29" s="72">
        <f>'[4]４月(20)'!G28-'４月(上旬)'!G29</f>
        <v>1500</v>
      </c>
      <c r="H29" s="46">
        <f t="shared" si="2"/>
        <v>1.0113333333333334</v>
      </c>
      <c r="I29" s="37">
        <f t="shared" si="3"/>
        <v>17</v>
      </c>
      <c r="J29" s="46">
        <f t="shared" si="4"/>
        <v>0.91891891891891897</v>
      </c>
      <c r="K29" s="46">
        <f t="shared" si="5"/>
        <v>0.89133333333333331</v>
      </c>
      <c r="L29" s="51">
        <f t="shared" si="6"/>
        <v>2.7585585585585659E-2</v>
      </c>
    </row>
    <row r="30" spans="1:12" x14ac:dyDescent="0.4">
      <c r="A30" s="125" t="s">
        <v>157</v>
      </c>
      <c r="B30" s="72">
        <f>'[4]４月(20)'!B29-'４月(上旬)'!B30</f>
        <v>1376</v>
      </c>
      <c r="C30" s="72">
        <f>'[4]４月(20)'!C29-'４月(上旬)'!C30</f>
        <v>1303</v>
      </c>
      <c r="D30" s="42">
        <f t="shared" si="0"/>
        <v>1.0560245587106676</v>
      </c>
      <c r="E30" s="36">
        <f t="shared" si="1"/>
        <v>73</v>
      </c>
      <c r="F30" s="72">
        <f>'[4]４月(20)'!F29-'４月(上旬)'!F30</f>
        <v>1500</v>
      </c>
      <c r="G30" s="72">
        <f>'[4]４月(20)'!G29-'４月(上旬)'!G30</f>
        <v>1500</v>
      </c>
      <c r="H30" s="42">
        <f t="shared" si="2"/>
        <v>1</v>
      </c>
      <c r="I30" s="36">
        <f t="shared" si="3"/>
        <v>0</v>
      </c>
      <c r="J30" s="42">
        <f t="shared" si="4"/>
        <v>0.91733333333333333</v>
      </c>
      <c r="K30" s="42">
        <f t="shared" si="5"/>
        <v>0.8686666666666667</v>
      </c>
      <c r="L30" s="41">
        <f t="shared" si="6"/>
        <v>4.8666666666666636E-2</v>
      </c>
    </row>
    <row r="31" spans="1:12" x14ac:dyDescent="0.4">
      <c r="A31" s="125" t="s">
        <v>156</v>
      </c>
      <c r="B31" s="72">
        <f>'[4]４月(20)'!B30-'４月(上旬)'!B31</f>
        <v>1310</v>
      </c>
      <c r="C31" s="72">
        <f>'[4]４月(20)'!C30-'４月(上旬)'!C31</f>
        <v>1336</v>
      </c>
      <c r="D31" s="42">
        <f t="shared" si="0"/>
        <v>0.98053892215568861</v>
      </c>
      <c r="E31" s="36">
        <f t="shared" si="1"/>
        <v>-26</v>
      </c>
      <c r="F31" s="72">
        <f>'[4]４月(20)'!F30-'４月(上旬)'!F31</f>
        <v>1534</v>
      </c>
      <c r="G31" s="72">
        <f>'[4]４月(20)'!G30-'４月(上旬)'!G31</f>
        <v>1500</v>
      </c>
      <c r="H31" s="42">
        <f t="shared" si="2"/>
        <v>1.0226666666666666</v>
      </c>
      <c r="I31" s="36">
        <f t="shared" si="3"/>
        <v>34</v>
      </c>
      <c r="J31" s="42">
        <f t="shared" si="4"/>
        <v>0.85397653194263368</v>
      </c>
      <c r="K31" s="42">
        <f t="shared" si="5"/>
        <v>0.89066666666666672</v>
      </c>
      <c r="L31" s="41">
        <f t="shared" si="6"/>
        <v>-3.6690134724033041E-2</v>
      </c>
    </row>
    <row r="32" spans="1:12" x14ac:dyDescent="0.4">
      <c r="A32" s="124" t="s">
        <v>155</v>
      </c>
      <c r="B32" s="72">
        <f>'[4]４月(20)'!B31-'４月(上旬)'!B32</f>
        <v>0</v>
      </c>
      <c r="C32" s="72">
        <f>'[4]４月(20)'!C31-'４月(上旬)'!C32</f>
        <v>0</v>
      </c>
      <c r="D32" s="46" t="e">
        <f t="shared" si="0"/>
        <v>#DIV/0!</v>
      </c>
      <c r="E32" s="37">
        <f t="shared" si="1"/>
        <v>0</v>
      </c>
      <c r="F32" s="72">
        <f>'[4]４月(20)'!F31-'４月(上旬)'!F32</f>
        <v>0</v>
      </c>
      <c r="G32" s="72">
        <f>'[4]４月(20)'!G31-'４月(上旬)'!G32</f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190</v>
      </c>
      <c r="B33" s="72">
        <f>'[4]４月(20)'!B32-'４月(上旬)'!B33</f>
        <v>812</v>
      </c>
      <c r="C33" s="72">
        <f>'[4]４月(20)'!C32-'４月(上旬)'!C33</f>
        <v>0</v>
      </c>
      <c r="D33" s="46" t="e">
        <f t="shared" si="0"/>
        <v>#DIV/0!</v>
      </c>
      <c r="E33" s="37">
        <f t="shared" si="1"/>
        <v>812</v>
      </c>
      <c r="F33" s="72">
        <f>'[4]４月(20)'!F32-'４月(上旬)'!F33</f>
        <v>1500</v>
      </c>
      <c r="G33" s="72">
        <f>'[4]４月(20)'!G32-'４月(上旬)'!G33</f>
        <v>0</v>
      </c>
      <c r="H33" s="46" t="e">
        <f t="shared" si="2"/>
        <v>#DIV/0!</v>
      </c>
      <c r="I33" s="37">
        <f t="shared" si="3"/>
        <v>1500</v>
      </c>
      <c r="J33" s="46">
        <f t="shared" si="4"/>
        <v>0.54133333333333333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73">
        <f>SUM(B35:B36)</f>
        <v>534</v>
      </c>
      <c r="C34" s="73">
        <f>SUM(C35:C36)</f>
        <v>527</v>
      </c>
      <c r="D34" s="50">
        <f t="shared" si="0"/>
        <v>1.0132827324478177</v>
      </c>
      <c r="E34" s="38">
        <f t="shared" si="1"/>
        <v>7</v>
      </c>
      <c r="F34" s="73">
        <f>SUM(F35:F36)</f>
        <v>780</v>
      </c>
      <c r="G34" s="73">
        <f>SUM(G35:G36)</f>
        <v>780</v>
      </c>
      <c r="H34" s="50">
        <f t="shared" si="2"/>
        <v>1</v>
      </c>
      <c r="I34" s="38">
        <f t="shared" si="3"/>
        <v>0</v>
      </c>
      <c r="J34" s="50">
        <f t="shared" si="4"/>
        <v>0.68461538461538463</v>
      </c>
      <c r="K34" s="50">
        <f t="shared" si="5"/>
        <v>0.67564102564102568</v>
      </c>
      <c r="L34" s="49">
        <f t="shared" si="6"/>
        <v>8.9743589743589425E-3</v>
      </c>
    </row>
    <row r="35" spans="1:12" x14ac:dyDescent="0.4">
      <c r="A35" s="126" t="s">
        <v>154</v>
      </c>
      <c r="B35" s="72">
        <f>'[4]４月(20)'!B34-'４月(上旬)'!B35</f>
        <v>288</v>
      </c>
      <c r="C35" s="72">
        <f>'[4]４月(20)'!C34-'４月(上旬)'!C35</f>
        <v>294</v>
      </c>
      <c r="D35" s="44">
        <f t="shared" si="0"/>
        <v>0.97959183673469385</v>
      </c>
      <c r="E35" s="45">
        <f t="shared" si="1"/>
        <v>-6</v>
      </c>
      <c r="F35" s="72">
        <f>'[4]４月(20)'!F34-'４月(上旬)'!F35</f>
        <v>390</v>
      </c>
      <c r="G35" s="72">
        <f>'[4]４月(20)'!G34-'４月(上旬)'!G35</f>
        <v>390</v>
      </c>
      <c r="H35" s="44">
        <f t="shared" si="2"/>
        <v>1</v>
      </c>
      <c r="I35" s="45">
        <f t="shared" si="3"/>
        <v>0</v>
      </c>
      <c r="J35" s="44">
        <f t="shared" si="4"/>
        <v>0.7384615384615385</v>
      </c>
      <c r="K35" s="44">
        <f t="shared" si="5"/>
        <v>0.75384615384615383</v>
      </c>
      <c r="L35" s="43">
        <f t="shared" si="6"/>
        <v>-1.538461538461533E-2</v>
      </c>
    </row>
    <row r="36" spans="1:12" x14ac:dyDescent="0.4">
      <c r="A36" s="124" t="s">
        <v>153</v>
      </c>
      <c r="B36" s="72">
        <f>'[4]４月(20)'!B35-'４月(上旬)'!B36</f>
        <v>246</v>
      </c>
      <c r="C36" s="72">
        <f>'[4]４月(20)'!C35-'４月(上旬)'!C36</f>
        <v>233</v>
      </c>
      <c r="D36" s="46">
        <f t="shared" si="0"/>
        <v>1.055793991416309</v>
      </c>
      <c r="E36" s="37">
        <f t="shared" si="1"/>
        <v>13</v>
      </c>
      <c r="F36" s="72">
        <f>'[4]４月(20)'!F35-'４月(上旬)'!F36</f>
        <v>390</v>
      </c>
      <c r="G36" s="72">
        <f>'[4]４月(20)'!G35-'４月(上旬)'!G36</f>
        <v>390</v>
      </c>
      <c r="H36" s="46">
        <f t="shared" si="2"/>
        <v>1</v>
      </c>
      <c r="I36" s="37">
        <f t="shared" si="3"/>
        <v>0</v>
      </c>
      <c r="J36" s="46">
        <f t="shared" si="4"/>
        <v>0.63076923076923075</v>
      </c>
      <c r="K36" s="46">
        <f t="shared" si="5"/>
        <v>0.59743589743589742</v>
      </c>
      <c r="L36" s="51">
        <f t="shared" si="6"/>
        <v>3.3333333333333326E-2</v>
      </c>
    </row>
    <row r="37" spans="1:12" s="30" customFormat="1" x14ac:dyDescent="0.4">
      <c r="A37" s="122" t="s">
        <v>94</v>
      </c>
      <c r="B37" s="67">
        <f>SUM(B38:B57)</f>
        <v>82520</v>
      </c>
      <c r="C37" s="67">
        <f>SUM(C38:C57)</f>
        <v>75831</v>
      </c>
      <c r="D37" s="39">
        <f t="shared" si="0"/>
        <v>1.088209307539133</v>
      </c>
      <c r="E37" s="40">
        <f t="shared" si="1"/>
        <v>6689</v>
      </c>
      <c r="F37" s="67">
        <f>SUM(F38:F57)</f>
        <v>117097</v>
      </c>
      <c r="G37" s="67">
        <f>SUM(G38:G57)</f>
        <v>120182</v>
      </c>
      <c r="H37" s="39">
        <f t="shared" si="2"/>
        <v>0.97433059859213522</v>
      </c>
      <c r="I37" s="40">
        <f t="shared" si="3"/>
        <v>-3085</v>
      </c>
      <c r="J37" s="39">
        <f t="shared" si="4"/>
        <v>0.70471489448918423</v>
      </c>
      <c r="K37" s="39">
        <f t="shared" si="5"/>
        <v>0.63096803181840877</v>
      </c>
      <c r="L37" s="52">
        <f t="shared" si="6"/>
        <v>7.3746862670775459E-2</v>
      </c>
    </row>
    <row r="38" spans="1:12" x14ac:dyDescent="0.4">
      <c r="A38" s="124" t="s">
        <v>82</v>
      </c>
      <c r="B38" s="66">
        <f>'[4]４月(20)'!B37-'４月(上旬)'!B38</f>
        <v>29031</v>
      </c>
      <c r="C38" s="71">
        <f>'[4]４月(20)'!C37-'４月(上旬)'!C38</f>
        <v>27685</v>
      </c>
      <c r="D38" s="60">
        <f t="shared" ref="D38:D69" si="7">+B38/C38</f>
        <v>1.0486183854072602</v>
      </c>
      <c r="E38" s="36">
        <f t="shared" ref="E38:E57" si="8">+B38-C38</f>
        <v>1346</v>
      </c>
      <c r="F38" s="66">
        <f>'[4]４月(20)'!F37-'４月(上旬)'!F38</f>
        <v>41630</v>
      </c>
      <c r="G38" s="66">
        <f>'[4]４月(20)'!G37-'４月(上旬)'!G38</f>
        <v>42710</v>
      </c>
      <c r="H38" s="42">
        <f t="shared" ref="H38:H69" si="9">+F38/G38</f>
        <v>0.97471318192460787</v>
      </c>
      <c r="I38" s="37">
        <f t="shared" ref="I38:I57" si="10">+F38-G38</f>
        <v>-1080</v>
      </c>
      <c r="J38" s="46">
        <f t="shared" ref="J38:J57" si="11">+B38/F38</f>
        <v>0.6973576747537833</v>
      </c>
      <c r="K38" s="46">
        <f t="shared" ref="K38:K57" si="12">+C38/G38</f>
        <v>0.64820885038632636</v>
      </c>
      <c r="L38" s="51">
        <f t="shared" ref="L38:L69" si="13">+J38-K38</f>
        <v>4.9148824367456934E-2</v>
      </c>
    </row>
    <row r="39" spans="1:12" x14ac:dyDescent="0.4">
      <c r="A39" s="124" t="s">
        <v>152</v>
      </c>
      <c r="B39" s="68">
        <f>'[4]４月(20)'!B38-'４月(上旬)'!B39</f>
        <v>4417</v>
      </c>
      <c r="C39" s="68">
        <f>'[4]４月(20)'!C38-'４月(上旬)'!C39</f>
        <v>10101</v>
      </c>
      <c r="D39" s="46">
        <f t="shared" si="7"/>
        <v>0.43728343728343727</v>
      </c>
      <c r="E39" s="173">
        <f t="shared" si="8"/>
        <v>-5684</v>
      </c>
      <c r="F39" s="172">
        <f>'[4]４月(20)'!F38-'４月(上旬)'!F39</f>
        <v>5240</v>
      </c>
      <c r="G39" s="68">
        <f>'[4]４月(20)'!G38-'４月(上旬)'!G39</f>
        <v>14260</v>
      </c>
      <c r="H39" s="81">
        <f t="shared" si="9"/>
        <v>0.36746143057503505</v>
      </c>
      <c r="I39" s="37">
        <f t="shared" si="10"/>
        <v>-9020</v>
      </c>
      <c r="J39" s="46">
        <f t="shared" si="11"/>
        <v>0.84293893129770991</v>
      </c>
      <c r="K39" s="46">
        <f t="shared" si="12"/>
        <v>0.70834502103786812</v>
      </c>
      <c r="L39" s="51">
        <f t="shared" si="13"/>
        <v>0.1345939102598418</v>
      </c>
    </row>
    <row r="40" spans="1:12" x14ac:dyDescent="0.4">
      <c r="A40" s="124" t="s">
        <v>151</v>
      </c>
      <c r="B40" s="68">
        <f>'[4]４月(20)'!B39-'４月(上旬)'!B40</f>
        <v>8865</v>
      </c>
      <c r="C40" s="68">
        <f>'[4]４月(20)'!C39-'４月(上旬)'!C40</f>
        <v>3753</v>
      </c>
      <c r="D40" s="80">
        <f t="shared" si="7"/>
        <v>2.3621103117505995</v>
      </c>
      <c r="E40" s="53">
        <f t="shared" si="8"/>
        <v>5112</v>
      </c>
      <c r="F40" s="68">
        <f>'[4]４月(20)'!F39-'４月(上旬)'!F40</f>
        <v>12737</v>
      </c>
      <c r="G40" s="68">
        <f>'[4]４月(20)'!G39-'４月(上旬)'!G40</f>
        <v>5759</v>
      </c>
      <c r="H40" s="81">
        <f t="shared" si="9"/>
        <v>2.2116686924813336</v>
      </c>
      <c r="I40" s="37">
        <f t="shared" si="10"/>
        <v>6978</v>
      </c>
      <c r="J40" s="46">
        <f t="shared" si="11"/>
        <v>0.6960037685483238</v>
      </c>
      <c r="K40" s="46">
        <f t="shared" si="12"/>
        <v>0.65167563813162011</v>
      </c>
      <c r="L40" s="51">
        <f t="shared" si="13"/>
        <v>4.4328130416703693E-2</v>
      </c>
    </row>
    <row r="41" spans="1:12" x14ac:dyDescent="0.4">
      <c r="A41" s="124" t="s">
        <v>177</v>
      </c>
      <c r="B41" s="68">
        <f>'[4]４月(20)'!B40-'４月(上旬)'!B41</f>
        <v>1890</v>
      </c>
      <c r="C41" s="68">
        <f>'[4]４月(20)'!C40-'４月(上旬)'!C41</f>
        <v>0</v>
      </c>
      <c r="D41" s="80" t="e">
        <f t="shared" si="7"/>
        <v>#DIV/0!</v>
      </c>
      <c r="E41" s="53">
        <f t="shared" si="8"/>
        <v>1890</v>
      </c>
      <c r="F41" s="68">
        <f>'[4]４月(20)'!F40-'４月(上旬)'!F41</f>
        <v>2286</v>
      </c>
      <c r="G41" s="68">
        <f>'[4]４月(20)'!G40-'４月(上旬)'!G41</f>
        <v>0</v>
      </c>
      <c r="H41" s="81" t="e">
        <f t="shared" si="9"/>
        <v>#DIV/0!</v>
      </c>
      <c r="I41" s="37">
        <f t="shared" si="10"/>
        <v>2286</v>
      </c>
      <c r="J41" s="46">
        <f t="shared" si="11"/>
        <v>0.82677165354330706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68">
        <f>'[4]４月(20)'!B41-'４月(上旬)'!B42</f>
        <v>10075</v>
      </c>
      <c r="C42" s="68">
        <f>'[4]４月(20)'!C41-'４月(上旬)'!C42</f>
        <v>9687</v>
      </c>
      <c r="D42" s="80">
        <f t="shared" si="7"/>
        <v>1.0400536801899454</v>
      </c>
      <c r="E42" s="53">
        <f t="shared" si="8"/>
        <v>388</v>
      </c>
      <c r="F42" s="72">
        <f>'[4]４月(20)'!F41-'４月(上旬)'!F42</f>
        <v>16866</v>
      </c>
      <c r="G42" s="72">
        <f>'[4]４月(20)'!G41-'４月(上旬)'!G42</f>
        <v>17984</v>
      </c>
      <c r="H42" s="81">
        <f t="shared" si="9"/>
        <v>0.93783362989323849</v>
      </c>
      <c r="I42" s="37">
        <f t="shared" si="10"/>
        <v>-1118</v>
      </c>
      <c r="J42" s="46">
        <f t="shared" si="11"/>
        <v>0.59735562670461284</v>
      </c>
      <c r="K42" s="46">
        <f t="shared" si="12"/>
        <v>0.53864546263345192</v>
      </c>
      <c r="L42" s="51">
        <f t="shared" si="13"/>
        <v>5.871016407116092E-2</v>
      </c>
    </row>
    <row r="43" spans="1:12" x14ac:dyDescent="0.4">
      <c r="A43" s="124" t="s">
        <v>81</v>
      </c>
      <c r="B43" s="68">
        <f>'[4]４月(20)'!B42-'４月(上旬)'!B43</f>
        <v>7840</v>
      </c>
      <c r="C43" s="68">
        <f>'[4]４月(20)'!C42-'４月(上旬)'!C43</f>
        <v>6120</v>
      </c>
      <c r="D43" s="80">
        <f t="shared" si="7"/>
        <v>1.2810457516339868</v>
      </c>
      <c r="E43" s="36">
        <f t="shared" si="8"/>
        <v>1720</v>
      </c>
      <c r="F43" s="75">
        <f>'[4]４月(20)'!F42-'４月(上旬)'!F43</f>
        <v>10030</v>
      </c>
      <c r="G43" s="68">
        <f>'[4]４月(20)'!G42-'４月(上旬)'!G43</f>
        <v>10300</v>
      </c>
      <c r="H43" s="81">
        <f t="shared" si="9"/>
        <v>0.97378640776699033</v>
      </c>
      <c r="I43" s="37">
        <f t="shared" si="10"/>
        <v>-270</v>
      </c>
      <c r="J43" s="46">
        <f t="shared" si="11"/>
        <v>0.78165503489531407</v>
      </c>
      <c r="K43" s="46">
        <f t="shared" si="12"/>
        <v>0.59417475728155345</v>
      </c>
      <c r="L43" s="51">
        <f t="shared" si="13"/>
        <v>0.18748027761376063</v>
      </c>
    </row>
    <row r="44" spans="1:12" x14ac:dyDescent="0.4">
      <c r="A44" s="124" t="s">
        <v>79</v>
      </c>
      <c r="B44" s="68">
        <f>'[4]４月(20)'!B43-'４月(上旬)'!B44</f>
        <v>2523</v>
      </c>
      <c r="C44" s="68">
        <f>'[4]４月(20)'!C43-'４月(上旬)'!C44</f>
        <v>2163</v>
      </c>
      <c r="D44" s="80">
        <f t="shared" si="7"/>
        <v>1.1664355062413314</v>
      </c>
      <c r="E44" s="36">
        <f t="shared" si="8"/>
        <v>360</v>
      </c>
      <c r="F44" s="77">
        <f>'[4]４月(20)'!F43-'４月(上旬)'!F44</f>
        <v>2790</v>
      </c>
      <c r="G44" s="76">
        <f>'[4]４月(20)'!G43-'４月(上旬)'!G44</f>
        <v>2880</v>
      </c>
      <c r="H44" s="78">
        <f t="shared" si="9"/>
        <v>0.96875</v>
      </c>
      <c r="I44" s="37">
        <f t="shared" si="10"/>
        <v>-90</v>
      </c>
      <c r="J44" s="46">
        <f t="shared" si="11"/>
        <v>0.9043010752688172</v>
      </c>
      <c r="K44" s="46">
        <f t="shared" si="12"/>
        <v>0.75104166666666672</v>
      </c>
      <c r="L44" s="51">
        <f t="shared" si="13"/>
        <v>0.15325940860215048</v>
      </c>
    </row>
    <row r="45" spans="1:12" x14ac:dyDescent="0.4">
      <c r="A45" s="124" t="s">
        <v>150</v>
      </c>
      <c r="B45" s="68">
        <f>'[4]４月(20)'!B44-'４月(上旬)'!B45</f>
        <v>1438</v>
      </c>
      <c r="C45" s="68">
        <f>'[4]４月(20)'!C44-'４月(上旬)'!C45</f>
        <v>1147</v>
      </c>
      <c r="D45" s="80">
        <f t="shared" si="7"/>
        <v>1.2537053182214473</v>
      </c>
      <c r="E45" s="36">
        <f t="shared" si="8"/>
        <v>291</v>
      </c>
      <c r="F45" s="75">
        <f>'[4]４月(20)'!F44-'４月(上旬)'!F45</f>
        <v>1660</v>
      </c>
      <c r="G45" s="68">
        <f>'[4]４月(20)'!G44-'４月(上旬)'!G45</f>
        <v>1659</v>
      </c>
      <c r="H45" s="82">
        <f t="shared" si="9"/>
        <v>1.0006027727546716</v>
      </c>
      <c r="I45" s="37">
        <f t="shared" si="10"/>
        <v>1</v>
      </c>
      <c r="J45" s="46">
        <f t="shared" si="11"/>
        <v>0.86626506024096384</v>
      </c>
      <c r="K45" s="46">
        <f t="shared" si="12"/>
        <v>0.69138034960819772</v>
      </c>
      <c r="L45" s="51">
        <f t="shared" si="13"/>
        <v>0.17488471063276612</v>
      </c>
    </row>
    <row r="46" spans="1:12" x14ac:dyDescent="0.4">
      <c r="A46" s="124" t="s">
        <v>78</v>
      </c>
      <c r="B46" s="68">
        <f>'[4]４月(20)'!B45-'４月(上旬)'!B46</f>
        <v>2575</v>
      </c>
      <c r="C46" s="68">
        <f>'[4]４月(20)'!C45-'４月(上旬)'!C46</f>
        <v>2522</v>
      </c>
      <c r="D46" s="80">
        <f t="shared" si="7"/>
        <v>1.0210150674068199</v>
      </c>
      <c r="E46" s="36">
        <f t="shared" si="8"/>
        <v>53</v>
      </c>
      <c r="F46" s="75">
        <f>'[4]４月(20)'!F45-'４月(上旬)'!F46</f>
        <v>2790</v>
      </c>
      <c r="G46" s="68">
        <f>'[4]４月(20)'!G45-'４月(上旬)'!G46</f>
        <v>2880</v>
      </c>
      <c r="H46" s="81">
        <f t="shared" si="9"/>
        <v>0.96875</v>
      </c>
      <c r="I46" s="37">
        <f t="shared" si="10"/>
        <v>-90</v>
      </c>
      <c r="J46" s="46">
        <f t="shared" si="11"/>
        <v>0.92293906810035842</v>
      </c>
      <c r="K46" s="46">
        <f t="shared" si="12"/>
        <v>0.87569444444444444</v>
      </c>
      <c r="L46" s="51">
        <f t="shared" si="13"/>
        <v>4.7244623655913975E-2</v>
      </c>
    </row>
    <row r="47" spans="1:12" x14ac:dyDescent="0.4">
      <c r="A47" s="125" t="s">
        <v>77</v>
      </c>
      <c r="B47" s="68">
        <f>'[4]４月(20)'!B46-'４月(上旬)'!B47</f>
        <v>907</v>
      </c>
      <c r="C47" s="68">
        <f>'[4]４月(20)'!C46-'４月(上旬)'!C47</f>
        <v>946</v>
      </c>
      <c r="D47" s="80">
        <f t="shared" si="7"/>
        <v>0.95877378435517968</v>
      </c>
      <c r="E47" s="36">
        <f t="shared" si="8"/>
        <v>-39</v>
      </c>
      <c r="F47" s="77">
        <f>'[4]４月(20)'!F46-'４月(上旬)'!F47</f>
        <v>2790</v>
      </c>
      <c r="G47" s="76">
        <f>'[4]４月(20)'!G46-'４月(上旬)'!G47</f>
        <v>2880</v>
      </c>
      <c r="H47" s="81">
        <f t="shared" si="9"/>
        <v>0.96875</v>
      </c>
      <c r="I47" s="37">
        <f t="shared" si="10"/>
        <v>-90</v>
      </c>
      <c r="J47" s="46">
        <f t="shared" si="11"/>
        <v>0.32508960573476703</v>
      </c>
      <c r="K47" s="42">
        <f t="shared" si="12"/>
        <v>0.32847222222222222</v>
      </c>
      <c r="L47" s="41">
        <f t="shared" si="13"/>
        <v>-3.3826164874551923E-3</v>
      </c>
    </row>
    <row r="48" spans="1:12" x14ac:dyDescent="0.4">
      <c r="A48" s="132" t="s">
        <v>96</v>
      </c>
      <c r="B48" s="172">
        <f>'[4]４月(20)'!B47-'４月(上旬)'!B48</f>
        <v>760</v>
      </c>
      <c r="C48" s="68">
        <f>'[4]４月(20)'!C47-'４月(上旬)'!C48</f>
        <v>578</v>
      </c>
      <c r="D48" s="80">
        <f t="shared" si="7"/>
        <v>1.314878892733564</v>
      </c>
      <c r="E48" s="37">
        <f t="shared" si="8"/>
        <v>182</v>
      </c>
      <c r="F48" s="75">
        <f>'[4]４月(20)'!F47-'４月(上旬)'!F48</f>
        <v>1660</v>
      </c>
      <c r="G48" s="68">
        <f>'[4]４月(20)'!G47-'４月(上旬)'!G48</f>
        <v>1660</v>
      </c>
      <c r="H48" s="81">
        <f t="shared" si="9"/>
        <v>1</v>
      </c>
      <c r="I48" s="37">
        <f t="shared" si="10"/>
        <v>0</v>
      </c>
      <c r="J48" s="46">
        <f t="shared" si="11"/>
        <v>0.45783132530120479</v>
      </c>
      <c r="K48" s="46">
        <f t="shared" si="12"/>
        <v>0.34819277108433733</v>
      </c>
      <c r="L48" s="51">
        <f t="shared" si="13"/>
        <v>0.10963855421686747</v>
      </c>
    </row>
    <row r="49" spans="1:12" x14ac:dyDescent="0.4">
      <c r="A49" s="124" t="s">
        <v>93</v>
      </c>
      <c r="B49" s="68">
        <f>'[4]４月(20)'!B48-'４月(上旬)'!B49</f>
        <v>2953</v>
      </c>
      <c r="C49" s="68">
        <f>'[4]４月(20)'!C48-'４月(上旬)'!C49</f>
        <v>2412</v>
      </c>
      <c r="D49" s="80">
        <f t="shared" si="7"/>
        <v>1.2242951907131012</v>
      </c>
      <c r="E49" s="37">
        <f t="shared" si="8"/>
        <v>541</v>
      </c>
      <c r="F49" s="75">
        <f>'[4]４月(20)'!F48-'４月(上旬)'!F49</f>
        <v>3885</v>
      </c>
      <c r="G49" s="76">
        <f>'[4]４月(20)'!G48-'４月(上旬)'!G49</f>
        <v>2880</v>
      </c>
      <c r="H49" s="78">
        <f t="shared" si="9"/>
        <v>1.3489583333333333</v>
      </c>
      <c r="I49" s="37">
        <f t="shared" si="10"/>
        <v>1005</v>
      </c>
      <c r="J49" s="46">
        <f t="shared" si="11"/>
        <v>0.76010296010296008</v>
      </c>
      <c r="K49" s="46">
        <f t="shared" si="12"/>
        <v>0.83750000000000002</v>
      </c>
      <c r="L49" s="51">
        <f t="shared" si="13"/>
        <v>-7.7397039897039943E-2</v>
      </c>
    </row>
    <row r="50" spans="1:12" x14ac:dyDescent="0.4">
      <c r="A50" s="124" t="s">
        <v>74</v>
      </c>
      <c r="B50" s="68">
        <f>'[4]４月(20)'!B49-'４月(上旬)'!B50</f>
        <v>2262</v>
      </c>
      <c r="C50" s="68">
        <f>'[4]４月(20)'!C49-'４月(上旬)'!C50</f>
        <v>2216</v>
      </c>
      <c r="D50" s="80">
        <f t="shared" si="7"/>
        <v>1.0207581227436824</v>
      </c>
      <c r="E50" s="37">
        <f t="shared" si="8"/>
        <v>46</v>
      </c>
      <c r="F50" s="79">
        <f>'[4]４月(20)'!F49-'４月(上旬)'!F50</f>
        <v>3843</v>
      </c>
      <c r="G50" s="68">
        <f>'[4]４月(20)'!G49-'４月(上旬)'!G50</f>
        <v>3780</v>
      </c>
      <c r="H50" s="78">
        <f t="shared" si="9"/>
        <v>1.0166666666666666</v>
      </c>
      <c r="I50" s="37">
        <f t="shared" si="10"/>
        <v>63</v>
      </c>
      <c r="J50" s="46">
        <f t="shared" si="11"/>
        <v>0.58860265417642466</v>
      </c>
      <c r="K50" s="46">
        <f t="shared" si="12"/>
        <v>0.58624338624338623</v>
      </c>
      <c r="L50" s="51">
        <f t="shared" si="13"/>
        <v>2.3592679330384225E-3</v>
      </c>
    </row>
    <row r="51" spans="1:12" x14ac:dyDescent="0.4">
      <c r="A51" s="124" t="s">
        <v>76</v>
      </c>
      <c r="B51" s="68">
        <f>'[4]４月(20)'!B50-'４月(上旬)'!B51</f>
        <v>740</v>
      </c>
      <c r="C51" s="68">
        <f>'[4]４月(20)'!C50-'４月(上旬)'!C51</f>
        <v>523</v>
      </c>
      <c r="D51" s="44">
        <f t="shared" si="7"/>
        <v>1.4149139579349905</v>
      </c>
      <c r="E51" s="37">
        <f t="shared" si="8"/>
        <v>217</v>
      </c>
      <c r="F51" s="77">
        <f>'[4]４月(20)'!F50-'４月(上旬)'!F51</f>
        <v>1260</v>
      </c>
      <c r="G51" s="76">
        <f>'[4]４月(20)'!G50-'４月(上旬)'!G51</f>
        <v>1260</v>
      </c>
      <c r="H51" s="46">
        <f t="shared" si="9"/>
        <v>1</v>
      </c>
      <c r="I51" s="37">
        <f t="shared" si="10"/>
        <v>0</v>
      </c>
      <c r="J51" s="46">
        <f t="shared" si="11"/>
        <v>0.58730158730158732</v>
      </c>
      <c r="K51" s="46">
        <f t="shared" si="12"/>
        <v>0.4150793650793651</v>
      </c>
      <c r="L51" s="51">
        <f t="shared" si="13"/>
        <v>0.17222222222222222</v>
      </c>
    </row>
    <row r="52" spans="1:12" x14ac:dyDescent="0.4">
      <c r="A52" s="124" t="s">
        <v>75</v>
      </c>
      <c r="B52" s="68">
        <f>'[4]４月(20)'!B51-'４月(上旬)'!B52</f>
        <v>1035</v>
      </c>
      <c r="C52" s="76">
        <f>'[4]４月(20)'!C51-'４月(上旬)'!C52</f>
        <v>888</v>
      </c>
      <c r="D52" s="44">
        <f t="shared" si="7"/>
        <v>1.1655405405405406</v>
      </c>
      <c r="E52" s="37">
        <f t="shared" si="8"/>
        <v>147</v>
      </c>
      <c r="F52" s="75">
        <f>'[4]４月(20)'!F51-'４月(上旬)'!F52</f>
        <v>1260</v>
      </c>
      <c r="G52" s="68">
        <f>'[4]４月(20)'!G51-'４月(上旬)'!G52</f>
        <v>1260</v>
      </c>
      <c r="H52" s="46">
        <f t="shared" si="9"/>
        <v>1</v>
      </c>
      <c r="I52" s="37">
        <f t="shared" si="10"/>
        <v>0</v>
      </c>
      <c r="J52" s="46">
        <f t="shared" si="11"/>
        <v>0.8214285714285714</v>
      </c>
      <c r="K52" s="46">
        <f t="shared" si="12"/>
        <v>0.70476190476190481</v>
      </c>
      <c r="L52" s="51">
        <f t="shared" si="13"/>
        <v>0.11666666666666659</v>
      </c>
    </row>
    <row r="53" spans="1:12" x14ac:dyDescent="0.4">
      <c r="A53" s="124" t="s">
        <v>149</v>
      </c>
      <c r="B53" s="68">
        <f>'[4]４月(20)'!B52-'４月(上旬)'!B53</f>
        <v>683</v>
      </c>
      <c r="C53" s="68">
        <f>'[4]４月(20)'!C52-'４月(上旬)'!C53</f>
        <v>718</v>
      </c>
      <c r="D53" s="44">
        <f t="shared" si="7"/>
        <v>0.95125348189415038</v>
      </c>
      <c r="E53" s="37">
        <f t="shared" si="8"/>
        <v>-35</v>
      </c>
      <c r="F53" s="76">
        <f>'[4]４月(20)'!F52-'４月(上旬)'!F53</f>
        <v>1260</v>
      </c>
      <c r="G53" s="76">
        <f>'[4]４月(20)'!G52-'４月(上旬)'!G53</f>
        <v>1660</v>
      </c>
      <c r="H53" s="46">
        <f t="shared" si="9"/>
        <v>0.75903614457831325</v>
      </c>
      <c r="I53" s="37">
        <f t="shared" si="10"/>
        <v>-400</v>
      </c>
      <c r="J53" s="46">
        <f t="shared" si="11"/>
        <v>0.54206349206349203</v>
      </c>
      <c r="K53" s="46">
        <f t="shared" si="12"/>
        <v>0.43253012048192774</v>
      </c>
      <c r="L53" s="51">
        <f t="shared" si="13"/>
        <v>0.10953337158156429</v>
      </c>
    </row>
    <row r="54" spans="1:12" x14ac:dyDescent="0.4">
      <c r="A54" s="124" t="s">
        <v>132</v>
      </c>
      <c r="B54" s="68">
        <f>'[4]４月(20)'!B53-'４月(上旬)'!B54</f>
        <v>1162</v>
      </c>
      <c r="C54" s="76">
        <f>'[4]４月(20)'!C53-'４月(上旬)'!C54</f>
        <v>1418</v>
      </c>
      <c r="D54" s="44">
        <f t="shared" si="7"/>
        <v>0.8194640338504936</v>
      </c>
      <c r="E54" s="37">
        <f t="shared" si="8"/>
        <v>-256</v>
      </c>
      <c r="F54" s="68">
        <f>'[4]４月(20)'!F53-'４月(上旬)'!F54</f>
        <v>1260</v>
      </c>
      <c r="G54" s="69">
        <f>'[4]４月(20)'!G53-'４月(上旬)'!G54</f>
        <v>2520</v>
      </c>
      <c r="H54" s="46">
        <f t="shared" si="9"/>
        <v>0.5</v>
      </c>
      <c r="I54" s="37">
        <f t="shared" si="10"/>
        <v>-1260</v>
      </c>
      <c r="J54" s="46">
        <f t="shared" si="11"/>
        <v>0.92222222222222228</v>
      </c>
      <c r="K54" s="46">
        <f t="shared" si="12"/>
        <v>0.5626984126984127</v>
      </c>
      <c r="L54" s="51">
        <f t="shared" si="13"/>
        <v>0.35952380952380958</v>
      </c>
    </row>
    <row r="55" spans="1:12" x14ac:dyDescent="0.4">
      <c r="A55" s="124" t="s">
        <v>148</v>
      </c>
      <c r="B55" s="68">
        <f>'[4]４月(20)'!B54-'４月(上旬)'!B55</f>
        <v>1225</v>
      </c>
      <c r="C55" s="69">
        <f>'[4]４月(20)'!C54-'４月(上旬)'!C55</f>
        <v>1075</v>
      </c>
      <c r="D55" s="44">
        <f t="shared" si="7"/>
        <v>1.1395348837209303</v>
      </c>
      <c r="E55" s="37">
        <f t="shared" si="8"/>
        <v>150</v>
      </c>
      <c r="F55" s="76">
        <f>'[4]４月(20)'!F54-'４月(上旬)'!F55</f>
        <v>1330</v>
      </c>
      <c r="G55" s="69">
        <f>'[4]４月(20)'!G54-'４月(上旬)'!G55</f>
        <v>1330</v>
      </c>
      <c r="H55" s="46">
        <f t="shared" si="9"/>
        <v>1</v>
      </c>
      <c r="I55" s="37">
        <f t="shared" si="10"/>
        <v>0</v>
      </c>
      <c r="J55" s="46">
        <f t="shared" si="11"/>
        <v>0.92105263157894735</v>
      </c>
      <c r="K55" s="46">
        <f t="shared" si="12"/>
        <v>0.80827067669172936</v>
      </c>
      <c r="L55" s="51">
        <f t="shared" si="13"/>
        <v>0.11278195488721798</v>
      </c>
    </row>
    <row r="56" spans="1:12" x14ac:dyDescent="0.4">
      <c r="A56" s="124" t="s">
        <v>147</v>
      </c>
      <c r="B56" s="68">
        <f>'[4]４月(20)'!B55-'４月(上旬)'!B56</f>
        <v>1074</v>
      </c>
      <c r="C56" s="68">
        <f>'[4]４月(20)'!C55-'４月(上旬)'!C56</f>
        <v>886</v>
      </c>
      <c r="D56" s="44">
        <f t="shared" si="7"/>
        <v>1.2121896162528216</v>
      </c>
      <c r="E56" s="37">
        <f t="shared" si="8"/>
        <v>188</v>
      </c>
      <c r="F56" s="69">
        <f>'[4]４月(20)'!F55-'４月(上旬)'!F56</f>
        <v>1260</v>
      </c>
      <c r="G56" s="69">
        <f>'[4]４月(20)'!G55-'４月(上旬)'!G56</f>
        <v>1260</v>
      </c>
      <c r="H56" s="46">
        <f t="shared" si="9"/>
        <v>1</v>
      </c>
      <c r="I56" s="37">
        <f t="shared" si="10"/>
        <v>0</v>
      </c>
      <c r="J56" s="46">
        <f t="shared" si="11"/>
        <v>0.85238095238095235</v>
      </c>
      <c r="K56" s="46">
        <f t="shared" si="12"/>
        <v>0.70317460317460323</v>
      </c>
      <c r="L56" s="51">
        <f t="shared" si="13"/>
        <v>0.14920634920634912</v>
      </c>
    </row>
    <row r="57" spans="1:12" x14ac:dyDescent="0.4">
      <c r="A57" s="123" t="s">
        <v>146</v>
      </c>
      <c r="B57" s="63">
        <f>'[4]４月(20)'!B56-'４月(上旬)'!B57</f>
        <v>1065</v>
      </c>
      <c r="C57" s="63">
        <f>'[4]４月(20)'!C56-'４月(上旬)'!C57</f>
        <v>993</v>
      </c>
      <c r="D57" s="90">
        <f t="shared" si="7"/>
        <v>1.0725075528700907</v>
      </c>
      <c r="E57" s="35">
        <f t="shared" si="8"/>
        <v>72</v>
      </c>
      <c r="F57" s="63">
        <f>'[4]４月(20)'!F56-'４月(上旬)'!F57</f>
        <v>1260</v>
      </c>
      <c r="G57" s="63">
        <f>'[4]４月(20)'!G56-'４月(上旬)'!G57</f>
        <v>1260</v>
      </c>
      <c r="H57" s="57">
        <f t="shared" si="9"/>
        <v>1</v>
      </c>
      <c r="I57" s="35">
        <f t="shared" si="10"/>
        <v>0</v>
      </c>
      <c r="J57" s="57">
        <f t="shared" si="11"/>
        <v>0.84523809523809523</v>
      </c>
      <c r="K57" s="57">
        <f t="shared" si="12"/>
        <v>0.78809523809523807</v>
      </c>
      <c r="L57" s="56">
        <f t="shared" si="13"/>
        <v>5.7142857142857162E-2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2006年4月中旬航空旅客輸送実績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４月(下旬)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102</v>
      </c>
      <c r="C4" s="187" t="s">
        <v>201</v>
      </c>
      <c r="D4" s="190" t="s">
        <v>87</v>
      </c>
      <c r="E4" s="190"/>
      <c r="F4" s="187" t="str">
        <f>+B4</f>
        <v>(06'4/21～30)</v>
      </c>
      <c r="G4" s="187" t="str">
        <f>+C4</f>
        <v>(05'4/21～30)</v>
      </c>
      <c r="H4" s="190" t="s">
        <v>87</v>
      </c>
      <c r="I4" s="190"/>
      <c r="J4" s="187" t="str">
        <f>+B4</f>
        <v>(06'4/21～30)</v>
      </c>
      <c r="K4" s="187" t="str">
        <f>+C4</f>
        <v>(05'4/21～30)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f>+B7+B37</f>
        <v>162276</v>
      </c>
      <c r="C6" s="67">
        <f>+C7+C37</f>
        <v>170218</v>
      </c>
      <c r="D6" s="39">
        <f t="shared" ref="D6:D37" si="0">+B6/C6</f>
        <v>0.95334218472781962</v>
      </c>
      <c r="E6" s="40">
        <f t="shared" ref="E6:E37" si="1">+B6-C6</f>
        <v>-7942</v>
      </c>
      <c r="F6" s="67">
        <f>+F7+F37</f>
        <v>236589</v>
      </c>
      <c r="G6" s="67">
        <f>+G7+G37</f>
        <v>224844</v>
      </c>
      <c r="H6" s="39">
        <f t="shared" ref="H6:H37" si="2">+F6/G6</f>
        <v>1.0522362171105299</v>
      </c>
      <c r="I6" s="87">
        <f t="shared" ref="I6:I37" si="3">+F6-G6</f>
        <v>11745</v>
      </c>
      <c r="J6" s="39">
        <f t="shared" ref="J6:J37" si="4">+B6/F6</f>
        <v>0.68589833001534306</v>
      </c>
      <c r="K6" s="39">
        <f t="shared" ref="K6:K37" si="5">+C6/G6</f>
        <v>0.75704933198128477</v>
      </c>
      <c r="L6" s="52">
        <f t="shared" ref="L6:L37" si="6">+J6-K6</f>
        <v>-7.1151001965941707E-2</v>
      </c>
    </row>
    <row r="7" spans="1:12" s="30" customFormat="1" x14ac:dyDescent="0.4">
      <c r="A7" s="122" t="s">
        <v>84</v>
      </c>
      <c r="B7" s="88">
        <f>+B8+B18+B34</f>
        <v>81689</v>
      </c>
      <c r="C7" s="67">
        <f>+C8+C18+C34</f>
        <v>81188</v>
      </c>
      <c r="D7" s="39">
        <f t="shared" si="0"/>
        <v>1.0061708626890673</v>
      </c>
      <c r="E7" s="40">
        <f t="shared" si="1"/>
        <v>501</v>
      </c>
      <c r="F7" s="67">
        <f>+F8+F18+F34</f>
        <v>117622</v>
      </c>
      <c r="G7" s="67">
        <f>+G8+G18+G34</f>
        <v>103260</v>
      </c>
      <c r="H7" s="39">
        <f t="shared" si="2"/>
        <v>1.1390858028278132</v>
      </c>
      <c r="I7" s="87">
        <f t="shared" si="3"/>
        <v>14362</v>
      </c>
      <c r="J7" s="39">
        <f t="shared" si="4"/>
        <v>0.69450442944347146</v>
      </c>
      <c r="K7" s="39">
        <f t="shared" si="5"/>
        <v>0.78624830524888634</v>
      </c>
      <c r="L7" s="52">
        <f t="shared" si="6"/>
        <v>-9.1743875805414876E-2</v>
      </c>
    </row>
    <row r="8" spans="1:12" x14ac:dyDescent="0.4">
      <c r="A8" s="138" t="s">
        <v>91</v>
      </c>
      <c r="B8" s="89">
        <f>SUM(B9:B17)</f>
        <v>66628</v>
      </c>
      <c r="C8" s="73">
        <f>SUM(C9:C17)</f>
        <v>66110</v>
      </c>
      <c r="D8" s="50">
        <f t="shared" si="0"/>
        <v>1.0078354258054758</v>
      </c>
      <c r="E8" s="55">
        <f t="shared" si="1"/>
        <v>518</v>
      </c>
      <c r="F8" s="73">
        <f>SUM(F9:F17)</f>
        <v>97116</v>
      </c>
      <c r="G8" s="73">
        <f>SUM(G9:G17)</f>
        <v>84102</v>
      </c>
      <c r="H8" s="50">
        <f t="shared" si="2"/>
        <v>1.1547406720410929</v>
      </c>
      <c r="I8" s="55">
        <f t="shared" si="3"/>
        <v>13014</v>
      </c>
      <c r="J8" s="50">
        <f t="shared" si="4"/>
        <v>0.68606614769965812</v>
      </c>
      <c r="K8" s="50">
        <f t="shared" si="5"/>
        <v>0.78606929680625903</v>
      </c>
      <c r="L8" s="49">
        <f t="shared" si="6"/>
        <v>-0.10000314910660091</v>
      </c>
    </row>
    <row r="9" spans="1:12" x14ac:dyDescent="0.4">
      <c r="A9" s="126" t="s">
        <v>82</v>
      </c>
      <c r="B9" s="79">
        <f>'４月(月間)'!B9-'[4]４月(20)'!B8</f>
        <v>37199</v>
      </c>
      <c r="C9" s="72">
        <f>'４月(月間)'!C9-'[4]４月(20)'!C8</f>
        <v>37073</v>
      </c>
      <c r="D9" s="44">
        <f t="shared" si="0"/>
        <v>1.0033986998624336</v>
      </c>
      <c r="E9" s="54">
        <f t="shared" si="1"/>
        <v>126</v>
      </c>
      <c r="F9" s="72">
        <f>'４月(月間)'!F9-'[4]４月(20)'!F8</f>
        <v>51632</v>
      </c>
      <c r="G9" s="72">
        <f>'４月(月間)'!G9-'[4]４月(20)'!G8</f>
        <v>48256</v>
      </c>
      <c r="H9" s="44">
        <f t="shared" si="2"/>
        <v>1.0699602122015914</v>
      </c>
      <c r="I9" s="54">
        <f t="shared" si="3"/>
        <v>3376</v>
      </c>
      <c r="J9" s="44">
        <f t="shared" si="4"/>
        <v>0.72046405330027885</v>
      </c>
      <c r="K9" s="44">
        <f t="shared" si="5"/>
        <v>0.76825679708222816</v>
      </c>
      <c r="L9" s="43">
        <f t="shared" si="6"/>
        <v>-4.779274378194931E-2</v>
      </c>
    </row>
    <row r="10" spans="1:12" x14ac:dyDescent="0.4">
      <c r="A10" s="124" t="s">
        <v>83</v>
      </c>
      <c r="B10" s="79">
        <f>'４月(月間)'!B10-'[4]４月(20)'!B9</f>
        <v>4402</v>
      </c>
      <c r="C10" s="72">
        <f>'４月(月間)'!C10-'[4]４月(20)'!C9</f>
        <v>10866</v>
      </c>
      <c r="D10" s="46">
        <f t="shared" si="0"/>
        <v>0.40511687833609422</v>
      </c>
      <c r="E10" s="53">
        <f t="shared" si="1"/>
        <v>-6464</v>
      </c>
      <c r="F10" s="72">
        <f>'４月(月間)'!F10-'[4]４月(20)'!F9</f>
        <v>4784</v>
      </c>
      <c r="G10" s="72">
        <f>'４月(月間)'!G10-'[4]４月(20)'!G9</f>
        <v>12196</v>
      </c>
      <c r="H10" s="46">
        <f t="shared" si="2"/>
        <v>0.39225975729747459</v>
      </c>
      <c r="I10" s="53">
        <f t="shared" si="3"/>
        <v>-7412</v>
      </c>
      <c r="J10" s="46">
        <f t="shared" si="4"/>
        <v>0.92015050167224077</v>
      </c>
      <c r="K10" s="46">
        <f t="shared" si="5"/>
        <v>0.89094785175467361</v>
      </c>
      <c r="L10" s="51">
        <f t="shared" si="6"/>
        <v>2.9202649917567158E-2</v>
      </c>
    </row>
    <row r="11" spans="1:12" x14ac:dyDescent="0.4">
      <c r="A11" s="124" t="s">
        <v>97</v>
      </c>
      <c r="B11" s="79">
        <f>'４月(月間)'!B11-'[4]４月(20)'!B10</f>
        <v>3980</v>
      </c>
      <c r="C11" s="72">
        <f>'４月(月間)'!C11-'[4]４月(20)'!C10</f>
        <v>2295</v>
      </c>
      <c r="D11" s="46">
        <f t="shared" si="0"/>
        <v>1.7342047930283224</v>
      </c>
      <c r="E11" s="53">
        <f t="shared" si="1"/>
        <v>1685</v>
      </c>
      <c r="F11" s="72">
        <f>'４月(月間)'!F11-'[4]４月(20)'!F10</f>
        <v>5220</v>
      </c>
      <c r="G11" s="72">
        <f>'４月(月間)'!G11-'[4]４月(20)'!G10</f>
        <v>2700</v>
      </c>
      <c r="H11" s="46">
        <f t="shared" si="2"/>
        <v>1.9333333333333333</v>
      </c>
      <c r="I11" s="53">
        <f t="shared" si="3"/>
        <v>2520</v>
      </c>
      <c r="J11" s="46">
        <f t="shared" si="4"/>
        <v>0.76245210727969348</v>
      </c>
      <c r="K11" s="46">
        <f t="shared" si="5"/>
        <v>0.85</v>
      </c>
      <c r="L11" s="51">
        <f t="shared" si="6"/>
        <v>-8.7547892720306497E-2</v>
      </c>
    </row>
    <row r="12" spans="1:12" x14ac:dyDescent="0.4">
      <c r="A12" s="124" t="s">
        <v>80</v>
      </c>
      <c r="B12" s="79">
        <f>'４月(月間)'!B12-'[4]４月(20)'!B11</f>
        <v>6728</v>
      </c>
      <c r="C12" s="72">
        <f>'４月(月間)'!C12-'[4]４月(20)'!C11</f>
        <v>7559</v>
      </c>
      <c r="D12" s="46">
        <f t="shared" si="0"/>
        <v>0.89006482338933723</v>
      </c>
      <c r="E12" s="53">
        <f t="shared" si="1"/>
        <v>-831</v>
      </c>
      <c r="F12" s="72">
        <f>'４月(月間)'!F12-'[4]４月(20)'!F11</f>
        <v>9320</v>
      </c>
      <c r="G12" s="72">
        <f>'４月(月間)'!G12-'[4]４月(20)'!G11</f>
        <v>9980</v>
      </c>
      <c r="H12" s="46">
        <f t="shared" si="2"/>
        <v>0.93386773547094193</v>
      </c>
      <c r="I12" s="53">
        <f t="shared" si="3"/>
        <v>-660</v>
      </c>
      <c r="J12" s="46">
        <f t="shared" si="4"/>
        <v>0.72188841201716736</v>
      </c>
      <c r="K12" s="46">
        <f t="shared" si="5"/>
        <v>0.75741482965931861</v>
      </c>
      <c r="L12" s="51">
        <f t="shared" si="6"/>
        <v>-3.5526417642151253E-2</v>
      </c>
    </row>
    <row r="13" spans="1:12" x14ac:dyDescent="0.4">
      <c r="A13" s="124" t="s">
        <v>81</v>
      </c>
      <c r="B13" s="79">
        <f>'４月(月間)'!B13-'[4]４月(20)'!B12</f>
        <v>5868</v>
      </c>
      <c r="C13" s="72">
        <f>'４月(月間)'!C13-'[4]４月(20)'!C12</f>
        <v>6044</v>
      </c>
      <c r="D13" s="46">
        <f t="shared" si="0"/>
        <v>0.97088021178027795</v>
      </c>
      <c r="E13" s="53">
        <f t="shared" si="1"/>
        <v>-176</v>
      </c>
      <c r="F13" s="72">
        <f>'４月(月間)'!F13-'[4]４月(20)'!F12</f>
        <v>10920</v>
      </c>
      <c r="G13" s="72">
        <f>'４月(月間)'!G13-'[4]４月(20)'!G12</f>
        <v>8270</v>
      </c>
      <c r="H13" s="46">
        <f t="shared" si="2"/>
        <v>1.3204353083434099</v>
      </c>
      <c r="I13" s="53">
        <f t="shared" si="3"/>
        <v>2650</v>
      </c>
      <c r="J13" s="46">
        <f t="shared" si="4"/>
        <v>0.53736263736263734</v>
      </c>
      <c r="K13" s="46">
        <f t="shared" si="5"/>
        <v>0.73083434099153566</v>
      </c>
      <c r="L13" s="51">
        <f t="shared" si="6"/>
        <v>-0.19347170362889832</v>
      </c>
    </row>
    <row r="14" spans="1:12" x14ac:dyDescent="0.4">
      <c r="A14" s="124" t="s">
        <v>170</v>
      </c>
      <c r="B14" s="79">
        <f>'４月(月間)'!B14-'[4]４月(20)'!B13</f>
        <v>2517</v>
      </c>
      <c r="C14" s="72">
        <f>'４月(月間)'!C14-'[4]４月(20)'!C13</f>
        <v>2273</v>
      </c>
      <c r="D14" s="46">
        <f t="shared" si="0"/>
        <v>1.1073471183457986</v>
      </c>
      <c r="E14" s="53">
        <f t="shared" si="1"/>
        <v>244</v>
      </c>
      <c r="F14" s="72">
        <f>'４月(月間)'!F14-'[4]４月(20)'!F13</f>
        <v>4030</v>
      </c>
      <c r="G14" s="72">
        <f>'４月(月間)'!G14-'[4]４月(20)'!G13</f>
        <v>2700</v>
      </c>
      <c r="H14" s="46">
        <f t="shared" si="2"/>
        <v>1.4925925925925927</v>
      </c>
      <c r="I14" s="53">
        <f t="shared" si="3"/>
        <v>1330</v>
      </c>
      <c r="J14" s="46">
        <f t="shared" si="4"/>
        <v>0.62456575682382132</v>
      </c>
      <c r="K14" s="46">
        <f t="shared" si="5"/>
        <v>0.84185185185185185</v>
      </c>
      <c r="L14" s="51">
        <f t="shared" si="6"/>
        <v>-0.21728609502803053</v>
      </c>
    </row>
    <row r="15" spans="1:12" x14ac:dyDescent="0.4">
      <c r="A15" s="127" t="s">
        <v>169</v>
      </c>
      <c r="B15" s="79">
        <f>'４月(月間)'!B15-'[4]４月(20)'!B14</f>
        <v>0</v>
      </c>
      <c r="C15" s="72">
        <f>'４月(月間)'!C15-'[4]４月(20)'!C14</f>
        <v>0</v>
      </c>
      <c r="D15" s="17" t="e">
        <f t="shared" si="0"/>
        <v>#DIV/0!</v>
      </c>
      <c r="E15" s="24">
        <f t="shared" si="1"/>
        <v>0</v>
      </c>
      <c r="F15" s="72">
        <f>'４月(月間)'!F15-'[4]４月(20)'!F14</f>
        <v>0</v>
      </c>
      <c r="G15" s="72">
        <f>'４月(月間)'!G15-'[4]４月(20)'!G14</f>
        <v>0</v>
      </c>
      <c r="H15" s="46" t="e">
        <f t="shared" si="2"/>
        <v>#DIV/0!</v>
      </c>
      <c r="I15" s="53">
        <f t="shared" si="3"/>
        <v>0</v>
      </c>
      <c r="J15" s="46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19" t="s">
        <v>177</v>
      </c>
      <c r="B16" s="79">
        <f>'４月(月間)'!B16-'[4]４月(20)'!B15</f>
        <v>5377</v>
      </c>
      <c r="C16" s="72">
        <f>'４月(月間)'!C16-'[4]４月(20)'!C15</f>
        <v>0</v>
      </c>
      <c r="D16" s="46" t="e">
        <f t="shared" si="0"/>
        <v>#DIV/0!</v>
      </c>
      <c r="E16" s="53">
        <f t="shared" si="1"/>
        <v>5377</v>
      </c>
      <c r="F16" s="72">
        <f>'４月(月間)'!F16-'[4]４月(20)'!F15</f>
        <v>8600</v>
      </c>
      <c r="G16" s="72">
        <f>'４月(月間)'!G16-'[4]４月(20)'!G15</f>
        <v>0</v>
      </c>
      <c r="H16" s="17" t="e">
        <f t="shared" si="2"/>
        <v>#DIV/0!</v>
      </c>
      <c r="I16" s="24">
        <f t="shared" si="3"/>
        <v>8600</v>
      </c>
      <c r="J16" s="17">
        <f t="shared" si="4"/>
        <v>0.62523255813953493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61" t="s">
        <v>195</v>
      </c>
      <c r="B17" s="79">
        <f>'４月(月間)'!B17-'[4]４月(20)'!B16</f>
        <v>557</v>
      </c>
      <c r="C17" s="72">
        <f>'４月(月間)'!C17-'[4]４月(20)'!C16</f>
        <v>0</v>
      </c>
      <c r="D17" s="17" t="e">
        <f t="shared" si="0"/>
        <v>#DIV/0!</v>
      </c>
      <c r="E17" s="24">
        <f t="shared" si="1"/>
        <v>557</v>
      </c>
      <c r="F17" s="72">
        <f>'４月(月間)'!F17-'[4]４月(20)'!F16</f>
        <v>2610</v>
      </c>
      <c r="G17" s="72">
        <f>'４月(月間)'!G17-'[4]４月(20)'!G16</f>
        <v>0</v>
      </c>
      <c r="H17" s="22" t="e">
        <f t="shared" si="2"/>
        <v>#DIV/0!</v>
      </c>
      <c r="I17" s="24">
        <f t="shared" si="3"/>
        <v>2610</v>
      </c>
      <c r="J17" s="17">
        <f t="shared" si="4"/>
        <v>0.21340996168582377</v>
      </c>
      <c r="K17" s="17" t="e">
        <f t="shared" si="5"/>
        <v>#DIV/0!</v>
      </c>
      <c r="L17" s="16" t="e">
        <f t="shared" si="6"/>
        <v>#DIV/0!</v>
      </c>
    </row>
    <row r="18" spans="1:12" x14ac:dyDescent="0.4">
      <c r="A18" s="138" t="s">
        <v>90</v>
      </c>
      <c r="B18" s="89">
        <f>SUM(B19:B33)</f>
        <v>14495</v>
      </c>
      <c r="C18" s="89">
        <f>SUM(C19:C33)</f>
        <v>14501</v>
      </c>
      <c r="D18" s="50">
        <f t="shared" si="0"/>
        <v>0.99958623543203917</v>
      </c>
      <c r="E18" s="55">
        <f t="shared" si="1"/>
        <v>-6</v>
      </c>
      <c r="F18" s="73">
        <f>SUM(F19:F33)</f>
        <v>19648</v>
      </c>
      <c r="G18" s="73">
        <f>SUM(G19:G33)</f>
        <v>18300</v>
      </c>
      <c r="H18" s="50">
        <f t="shared" si="2"/>
        <v>1.0736612021857923</v>
      </c>
      <c r="I18" s="55">
        <f t="shared" si="3"/>
        <v>1348</v>
      </c>
      <c r="J18" s="50">
        <f t="shared" si="4"/>
        <v>0.7377341205211726</v>
      </c>
      <c r="K18" s="50">
        <f t="shared" si="5"/>
        <v>0.79240437158469945</v>
      </c>
      <c r="L18" s="49">
        <f t="shared" si="6"/>
        <v>-5.4670251063526853E-2</v>
      </c>
    </row>
    <row r="19" spans="1:12" x14ac:dyDescent="0.4">
      <c r="A19" s="126" t="s">
        <v>168</v>
      </c>
      <c r="B19" s="79">
        <f>'４月(月間)'!B19-'[4]４月(20)'!B18</f>
        <v>921</v>
      </c>
      <c r="C19" s="72">
        <f>'４月(月間)'!C19-'[4]４月(20)'!C18</f>
        <v>1174</v>
      </c>
      <c r="D19" s="44">
        <f t="shared" si="0"/>
        <v>0.78449744463373083</v>
      </c>
      <c r="E19" s="54">
        <f t="shared" si="1"/>
        <v>-253</v>
      </c>
      <c r="F19" s="72">
        <f>'４月(月間)'!F19-'[4]４月(20)'!F18</f>
        <v>1500</v>
      </c>
      <c r="G19" s="72">
        <f>'４月(月間)'!G19-'[4]４月(20)'!G18</f>
        <v>1500</v>
      </c>
      <c r="H19" s="44">
        <f t="shared" si="2"/>
        <v>1</v>
      </c>
      <c r="I19" s="54">
        <f t="shared" si="3"/>
        <v>0</v>
      </c>
      <c r="J19" s="44">
        <f t="shared" si="4"/>
        <v>0.61399999999999999</v>
      </c>
      <c r="K19" s="44">
        <f t="shared" si="5"/>
        <v>0.78266666666666662</v>
      </c>
      <c r="L19" s="43">
        <f t="shared" si="6"/>
        <v>-0.16866666666666663</v>
      </c>
    </row>
    <row r="20" spans="1:12" x14ac:dyDescent="0.4">
      <c r="A20" s="124" t="s">
        <v>167</v>
      </c>
      <c r="B20" s="79">
        <f>'４月(月間)'!B20-'[4]４月(20)'!B19</f>
        <v>1112</v>
      </c>
      <c r="C20" s="72">
        <f>'４月(月間)'!C20-'[4]４月(20)'!C19</f>
        <v>1226</v>
      </c>
      <c r="D20" s="46">
        <f t="shared" si="0"/>
        <v>0.90701468189233281</v>
      </c>
      <c r="E20" s="53">
        <f t="shared" si="1"/>
        <v>-114</v>
      </c>
      <c r="F20" s="72">
        <f>'４月(月間)'!F20-'[4]４月(20)'!F19</f>
        <v>1500</v>
      </c>
      <c r="G20" s="72">
        <f>'４月(月間)'!G20-'[4]４月(20)'!G19</f>
        <v>1500</v>
      </c>
      <c r="H20" s="46">
        <f t="shared" si="2"/>
        <v>1</v>
      </c>
      <c r="I20" s="53">
        <f t="shared" si="3"/>
        <v>0</v>
      </c>
      <c r="J20" s="46">
        <f t="shared" si="4"/>
        <v>0.74133333333333329</v>
      </c>
      <c r="K20" s="46">
        <f t="shared" si="5"/>
        <v>0.81733333333333336</v>
      </c>
      <c r="L20" s="51">
        <f t="shared" si="6"/>
        <v>-7.6000000000000068E-2</v>
      </c>
    </row>
    <row r="21" spans="1:12" x14ac:dyDescent="0.4">
      <c r="A21" s="124" t="s">
        <v>166</v>
      </c>
      <c r="B21" s="79">
        <f>'４月(月間)'!B21-'[4]４月(20)'!B20</f>
        <v>1049</v>
      </c>
      <c r="C21" s="72">
        <f>'４月(月間)'!C21-'[4]４月(20)'!C20</f>
        <v>939</v>
      </c>
      <c r="D21" s="46">
        <f t="shared" si="0"/>
        <v>1.1171458998935038</v>
      </c>
      <c r="E21" s="53">
        <f t="shared" si="1"/>
        <v>110</v>
      </c>
      <c r="F21" s="72">
        <f>'４月(月間)'!F21-'[4]４月(20)'!F20</f>
        <v>1645</v>
      </c>
      <c r="G21" s="72">
        <f>'４月(月間)'!G21-'[4]４月(20)'!G20</f>
        <v>1500</v>
      </c>
      <c r="H21" s="46">
        <f t="shared" si="2"/>
        <v>1.0966666666666667</v>
      </c>
      <c r="I21" s="53">
        <f t="shared" si="3"/>
        <v>145</v>
      </c>
      <c r="J21" s="46">
        <f t="shared" si="4"/>
        <v>0.63768996960486324</v>
      </c>
      <c r="K21" s="46">
        <f t="shared" si="5"/>
        <v>0.626</v>
      </c>
      <c r="L21" s="51">
        <f t="shared" si="6"/>
        <v>1.1689969604863237E-2</v>
      </c>
    </row>
    <row r="22" spans="1:12" x14ac:dyDescent="0.4">
      <c r="A22" s="124" t="s">
        <v>165</v>
      </c>
      <c r="B22" s="79">
        <f>'４月(月間)'!B22-'[4]４月(20)'!B21</f>
        <v>2536</v>
      </c>
      <c r="C22" s="72">
        <f>'４月(月間)'!C22-'[4]４月(20)'!C21</f>
        <v>2605</v>
      </c>
      <c r="D22" s="46">
        <f t="shared" si="0"/>
        <v>0.97351247600767754</v>
      </c>
      <c r="E22" s="53">
        <f t="shared" si="1"/>
        <v>-69</v>
      </c>
      <c r="F22" s="72">
        <f>'４月(月間)'!F22-'[4]４月(20)'!F21</f>
        <v>3000</v>
      </c>
      <c r="G22" s="72">
        <f>'４月(月間)'!G22-'[4]４月(20)'!G21</f>
        <v>3000</v>
      </c>
      <c r="H22" s="46">
        <f t="shared" si="2"/>
        <v>1</v>
      </c>
      <c r="I22" s="53">
        <f t="shared" si="3"/>
        <v>0</v>
      </c>
      <c r="J22" s="46">
        <f t="shared" si="4"/>
        <v>0.84533333333333338</v>
      </c>
      <c r="K22" s="46">
        <f t="shared" si="5"/>
        <v>0.86833333333333329</v>
      </c>
      <c r="L22" s="51">
        <f t="shared" si="6"/>
        <v>-2.2999999999999909E-2</v>
      </c>
    </row>
    <row r="23" spans="1:12" x14ac:dyDescent="0.4">
      <c r="A23" s="124" t="s">
        <v>164</v>
      </c>
      <c r="B23" s="79">
        <f>'４月(月間)'!B23-'[4]４月(20)'!B22</f>
        <v>1388</v>
      </c>
      <c r="C23" s="72">
        <f>'４月(月間)'!C23-'[4]４月(20)'!C22</f>
        <v>1324</v>
      </c>
      <c r="D23" s="42">
        <f t="shared" si="0"/>
        <v>1.0483383685800605</v>
      </c>
      <c r="E23" s="59">
        <f t="shared" si="1"/>
        <v>64</v>
      </c>
      <c r="F23" s="72">
        <f>'４月(月間)'!F23-'[4]４月(20)'!F22</f>
        <v>1500</v>
      </c>
      <c r="G23" s="72">
        <f>'４月(月間)'!G23-'[4]４月(20)'!G22</f>
        <v>1500</v>
      </c>
      <c r="H23" s="42">
        <f t="shared" si="2"/>
        <v>1</v>
      </c>
      <c r="I23" s="59">
        <f t="shared" si="3"/>
        <v>0</v>
      </c>
      <c r="J23" s="42">
        <f t="shared" si="4"/>
        <v>0.92533333333333334</v>
      </c>
      <c r="K23" s="42">
        <f t="shared" si="5"/>
        <v>0.88266666666666671</v>
      </c>
      <c r="L23" s="41">
        <f t="shared" si="6"/>
        <v>4.2666666666666631E-2</v>
      </c>
    </row>
    <row r="24" spans="1:12" x14ac:dyDescent="0.4">
      <c r="A24" s="125" t="s">
        <v>163</v>
      </c>
      <c r="B24" s="79">
        <f>'４月(月間)'!B24-'[4]４月(20)'!B23</f>
        <v>0</v>
      </c>
      <c r="C24" s="72">
        <f>'４月(月間)'!C24-'[4]４月(20)'!C23</f>
        <v>0</v>
      </c>
      <c r="D24" s="46" t="e">
        <f t="shared" si="0"/>
        <v>#DIV/0!</v>
      </c>
      <c r="E24" s="53">
        <f t="shared" si="1"/>
        <v>0</v>
      </c>
      <c r="F24" s="72">
        <f>'４月(月間)'!F24-'[4]４月(20)'!F23</f>
        <v>0</v>
      </c>
      <c r="G24" s="72">
        <f>'４月(月間)'!G24-'[4]４月(20)'!G23</f>
        <v>0</v>
      </c>
      <c r="H24" s="46" t="e">
        <f t="shared" si="2"/>
        <v>#DIV/0!</v>
      </c>
      <c r="I24" s="53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79">
        <f>'４月(月間)'!B25-'[4]４月(20)'!B24</f>
        <v>993</v>
      </c>
      <c r="C25" s="72">
        <f>'４月(月間)'!C25-'[4]４月(20)'!C24</f>
        <v>980</v>
      </c>
      <c r="D25" s="46">
        <f t="shared" si="0"/>
        <v>1.013265306122449</v>
      </c>
      <c r="E25" s="53">
        <f t="shared" si="1"/>
        <v>13</v>
      </c>
      <c r="F25" s="72">
        <f>'４月(月間)'!F25-'[4]４月(20)'!F24</f>
        <v>1517</v>
      </c>
      <c r="G25" s="72">
        <f>'４月(月間)'!G25-'[4]４月(20)'!G24</f>
        <v>1500</v>
      </c>
      <c r="H25" s="46">
        <f t="shared" si="2"/>
        <v>1.0113333333333334</v>
      </c>
      <c r="I25" s="53">
        <f t="shared" si="3"/>
        <v>17</v>
      </c>
      <c r="J25" s="46">
        <f t="shared" si="4"/>
        <v>0.65458141067897169</v>
      </c>
      <c r="K25" s="46">
        <f t="shared" si="5"/>
        <v>0.65333333333333332</v>
      </c>
      <c r="L25" s="51">
        <f t="shared" si="6"/>
        <v>1.2480773456383654E-3</v>
      </c>
    </row>
    <row r="26" spans="1:12" x14ac:dyDescent="0.4">
      <c r="A26" s="124" t="s">
        <v>161</v>
      </c>
      <c r="B26" s="79">
        <f>'４月(月間)'!B26-'[4]４月(20)'!B25</f>
        <v>1204</v>
      </c>
      <c r="C26" s="72">
        <f>'４月(月間)'!C26-'[4]４月(20)'!C25</f>
        <v>1238</v>
      </c>
      <c r="D26" s="46">
        <f t="shared" si="0"/>
        <v>0.97253634894991925</v>
      </c>
      <c r="E26" s="53">
        <f t="shared" si="1"/>
        <v>-34</v>
      </c>
      <c r="F26" s="72">
        <f>'４月(月間)'!F26-'[4]４月(20)'!F25</f>
        <v>1500</v>
      </c>
      <c r="G26" s="72">
        <f>'４月(月間)'!G26-'[4]４月(20)'!G25</f>
        <v>1500</v>
      </c>
      <c r="H26" s="46">
        <f t="shared" si="2"/>
        <v>1</v>
      </c>
      <c r="I26" s="53">
        <f t="shared" si="3"/>
        <v>0</v>
      </c>
      <c r="J26" s="46">
        <f t="shared" si="4"/>
        <v>0.80266666666666664</v>
      </c>
      <c r="K26" s="46">
        <f t="shared" si="5"/>
        <v>0.82533333333333336</v>
      </c>
      <c r="L26" s="51">
        <f t="shared" si="6"/>
        <v>-2.2666666666666724E-2</v>
      </c>
    </row>
    <row r="27" spans="1:12" x14ac:dyDescent="0.4">
      <c r="A27" s="124" t="s">
        <v>160</v>
      </c>
      <c r="B27" s="79">
        <f>'４月(月間)'!B27-'[4]４月(20)'!B26</f>
        <v>594</v>
      </c>
      <c r="C27" s="72">
        <f>'４月(月間)'!C27-'[4]４月(20)'!C26</f>
        <v>520</v>
      </c>
      <c r="D27" s="42">
        <f t="shared" si="0"/>
        <v>1.1423076923076922</v>
      </c>
      <c r="E27" s="59">
        <f t="shared" si="1"/>
        <v>74</v>
      </c>
      <c r="F27" s="72">
        <f>'４月(月間)'!F27-'[4]４月(20)'!F26</f>
        <v>934</v>
      </c>
      <c r="G27" s="72">
        <f>'４月(月間)'!G27-'[4]４月(20)'!G26</f>
        <v>750</v>
      </c>
      <c r="H27" s="42">
        <f t="shared" si="2"/>
        <v>1.2453333333333334</v>
      </c>
      <c r="I27" s="59">
        <f t="shared" si="3"/>
        <v>184</v>
      </c>
      <c r="J27" s="42">
        <f t="shared" si="4"/>
        <v>0.63597430406852251</v>
      </c>
      <c r="K27" s="42">
        <f t="shared" si="5"/>
        <v>0.69333333333333336</v>
      </c>
      <c r="L27" s="41">
        <f t="shared" si="6"/>
        <v>-5.7359029264810846E-2</v>
      </c>
    </row>
    <row r="28" spans="1:12" x14ac:dyDescent="0.4">
      <c r="A28" s="125" t="s">
        <v>159</v>
      </c>
      <c r="B28" s="79">
        <f>'４月(月間)'!B28-'[4]４月(20)'!B27</f>
        <v>401</v>
      </c>
      <c r="C28" s="72">
        <f>'４月(月間)'!C28-'[4]４月(20)'!C27</f>
        <v>350</v>
      </c>
      <c r="D28" s="46">
        <f t="shared" si="0"/>
        <v>1.1457142857142857</v>
      </c>
      <c r="E28" s="53">
        <f t="shared" si="1"/>
        <v>51</v>
      </c>
      <c r="F28" s="72">
        <f>'４月(月間)'!F28-'[4]４月(20)'!F27</f>
        <v>617</v>
      </c>
      <c r="G28" s="72">
        <f>'４月(月間)'!G28-'[4]４月(20)'!G27</f>
        <v>750</v>
      </c>
      <c r="H28" s="46">
        <f t="shared" si="2"/>
        <v>0.82266666666666666</v>
      </c>
      <c r="I28" s="53">
        <f t="shared" si="3"/>
        <v>-133</v>
      </c>
      <c r="J28" s="46">
        <f t="shared" si="4"/>
        <v>0.64991896272285254</v>
      </c>
      <c r="K28" s="46">
        <f t="shared" si="5"/>
        <v>0.46666666666666667</v>
      </c>
      <c r="L28" s="51">
        <f t="shared" si="6"/>
        <v>0.18325229605618587</v>
      </c>
    </row>
    <row r="29" spans="1:12" x14ac:dyDescent="0.4">
      <c r="A29" s="124" t="s">
        <v>158</v>
      </c>
      <c r="B29" s="79">
        <f>'４月(月間)'!B29-'[4]４月(20)'!B28</f>
        <v>1334</v>
      </c>
      <c r="C29" s="72">
        <f>'４月(月間)'!C29-'[4]４月(20)'!C28</f>
        <v>1583</v>
      </c>
      <c r="D29" s="46">
        <f t="shared" si="0"/>
        <v>0.84270372710044217</v>
      </c>
      <c r="E29" s="53">
        <f t="shared" si="1"/>
        <v>-249</v>
      </c>
      <c r="F29" s="72">
        <f>'４月(月間)'!F29-'[4]４月(20)'!F28</f>
        <v>1551</v>
      </c>
      <c r="G29" s="72">
        <f>'４月(月間)'!G29-'[4]４月(20)'!G28</f>
        <v>1800</v>
      </c>
      <c r="H29" s="46">
        <f t="shared" si="2"/>
        <v>0.86166666666666669</v>
      </c>
      <c r="I29" s="53">
        <f t="shared" si="3"/>
        <v>-249</v>
      </c>
      <c r="J29" s="46">
        <f t="shared" si="4"/>
        <v>0.86009026434558344</v>
      </c>
      <c r="K29" s="46">
        <f t="shared" si="5"/>
        <v>0.87944444444444447</v>
      </c>
      <c r="L29" s="51">
        <f t="shared" si="6"/>
        <v>-1.9354180098861029E-2</v>
      </c>
    </row>
    <row r="30" spans="1:12" x14ac:dyDescent="0.4">
      <c r="A30" s="125" t="s">
        <v>157</v>
      </c>
      <c r="B30" s="79">
        <f>'４月(月間)'!B30-'[4]４月(20)'!B29</f>
        <v>1003</v>
      </c>
      <c r="C30" s="72">
        <f>'４月(月間)'!C30-'[4]４月(20)'!C29</f>
        <v>1224</v>
      </c>
      <c r="D30" s="42">
        <f t="shared" si="0"/>
        <v>0.81944444444444442</v>
      </c>
      <c r="E30" s="59">
        <f t="shared" si="1"/>
        <v>-221</v>
      </c>
      <c r="F30" s="72">
        <f>'４月(月間)'!F30-'[4]４月(20)'!F29</f>
        <v>1500</v>
      </c>
      <c r="G30" s="72">
        <f>'４月(月間)'!G30-'[4]４月(20)'!G29</f>
        <v>1500</v>
      </c>
      <c r="H30" s="42">
        <f t="shared" si="2"/>
        <v>1</v>
      </c>
      <c r="I30" s="59">
        <f t="shared" si="3"/>
        <v>0</v>
      </c>
      <c r="J30" s="42">
        <f t="shared" si="4"/>
        <v>0.66866666666666663</v>
      </c>
      <c r="K30" s="42">
        <f t="shared" si="5"/>
        <v>0.81599999999999995</v>
      </c>
      <c r="L30" s="41">
        <f t="shared" si="6"/>
        <v>-0.14733333333333332</v>
      </c>
    </row>
    <row r="31" spans="1:12" x14ac:dyDescent="0.4">
      <c r="A31" s="125" t="s">
        <v>156</v>
      </c>
      <c r="B31" s="79">
        <f>'４月(月間)'!B31-'[4]４月(20)'!B30</f>
        <v>1168</v>
      </c>
      <c r="C31" s="72">
        <f>'４月(月間)'!C31-'[4]４月(20)'!C30</f>
        <v>1338</v>
      </c>
      <c r="D31" s="42">
        <f t="shared" si="0"/>
        <v>0.87294469357249627</v>
      </c>
      <c r="E31" s="59">
        <f t="shared" si="1"/>
        <v>-170</v>
      </c>
      <c r="F31" s="72">
        <f>'４月(月間)'!F31-'[4]４月(20)'!F30</f>
        <v>1534</v>
      </c>
      <c r="G31" s="72">
        <f>'４月(月間)'!G31-'[4]４月(20)'!G30</f>
        <v>1500</v>
      </c>
      <c r="H31" s="42">
        <f t="shared" si="2"/>
        <v>1.0226666666666666</v>
      </c>
      <c r="I31" s="59">
        <f t="shared" si="3"/>
        <v>34</v>
      </c>
      <c r="J31" s="42">
        <f t="shared" si="4"/>
        <v>0.76140808344198174</v>
      </c>
      <c r="K31" s="42">
        <f t="shared" si="5"/>
        <v>0.89200000000000002</v>
      </c>
      <c r="L31" s="41">
        <f t="shared" si="6"/>
        <v>-0.13059191655801827</v>
      </c>
    </row>
    <row r="32" spans="1:12" x14ac:dyDescent="0.4">
      <c r="A32" s="124" t="s">
        <v>155</v>
      </c>
      <c r="B32" s="79">
        <f>'４月(月間)'!B32-'[4]４月(20)'!B31</f>
        <v>0</v>
      </c>
      <c r="C32" s="72">
        <f>'４月(月間)'!C32-'[4]４月(20)'!C31</f>
        <v>0</v>
      </c>
      <c r="D32" s="46" t="e">
        <f t="shared" si="0"/>
        <v>#DIV/0!</v>
      </c>
      <c r="E32" s="53">
        <f t="shared" si="1"/>
        <v>0</v>
      </c>
      <c r="F32" s="72">
        <f>'４月(月間)'!F32-'[4]４月(20)'!F31</f>
        <v>0</v>
      </c>
      <c r="G32" s="72">
        <f>'４月(月間)'!G32-'[4]４月(20)'!G31</f>
        <v>0</v>
      </c>
      <c r="H32" s="46" t="e">
        <f t="shared" si="2"/>
        <v>#DIV/0!</v>
      </c>
      <c r="I32" s="53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190</v>
      </c>
      <c r="B33" s="79">
        <f>'４月(月間)'!B33-'[4]４月(20)'!B32</f>
        <v>792</v>
      </c>
      <c r="C33" s="72">
        <f>'４月(月間)'!C33-'[4]４月(20)'!C32</f>
        <v>0</v>
      </c>
      <c r="D33" s="46" t="e">
        <f t="shared" si="0"/>
        <v>#DIV/0!</v>
      </c>
      <c r="E33" s="53">
        <f t="shared" si="1"/>
        <v>792</v>
      </c>
      <c r="F33" s="72">
        <f>'４月(月間)'!F33-'[4]４月(20)'!F32</f>
        <v>1350</v>
      </c>
      <c r="G33" s="72">
        <f>'４月(月間)'!G33-'[4]４月(20)'!G32</f>
        <v>0</v>
      </c>
      <c r="H33" s="46" t="e">
        <f t="shared" si="2"/>
        <v>#DIV/0!</v>
      </c>
      <c r="I33" s="53">
        <f t="shared" si="3"/>
        <v>1350</v>
      </c>
      <c r="J33" s="46">
        <f t="shared" si="4"/>
        <v>0.58666666666666667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89">
        <f>SUM(B35:B36)</f>
        <v>566</v>
      </c>
      <c r="C34" s="73">
        <f>SUM(C35:C36)</f>
        <v>577</v>
      </c>
      <c r="D34" s="50">
        <f t="shared" si="0"/>
        <v>0.98093587521663783</v>
      </c>
      <c r="E34" s="55">
        <f t="shared" si="1"/>
        <v>-11</v>
      </c>
      <c r="F34" s="73">
        <f>SUM(F35:F36)</f>
        <v>858</v>
      </c>
      <c r="G34" s="73">
        <f>SUM(G35:G36)</f>
        <v>858</v>
      </c>
      <c r="H34" s="50">
        <f t="shared" si="2"/>
        <v>1</v>
      </c>
      <c r="I34" s="55">
        <f t="shared" si="3"/>
        <v>0</v>
      </c>
      <c r="J34" s="50">
        <f t="shared" si="4"/>
        <v>0.65967365967365965</v>
      </c>
      <c r="K34" s="50">
        <f t="shared" si="5"/>
        <v>0.67249417249417254</v>
      </c>
      <c r="L34" s="49">
        <f t="shared" si="6"/>
        <v>-1.2820512820512886E-2</v>
      </c>
    </row>
    <row r="35" spans="1:12" x14ac:dyDescent="0.4">
      <c r="A35" s="126" t="s">
        <v>154</v>
      </c>
      <c r="B35" s="79">
        <f>'４月(月間)'!B35-'[4]４月(20)'!B34</f>
        <v>319</v>
      </c>
      <c r="C35" s="72">
        <f>'４月(月間)'!C35-'[4]４月(20)'!C34</f>
        <v>315</v>
      </c>
      <c r="D35" s="44">
        <f t="shared" si="0"/>
        <v>1.0126984126984127</v>
      </c>
      <c r="E35" s="54">
        <f t="shared" si="1"/>
        <v>4</v>
      </c>
      <c r="F35" s="72">
        <f>'４月(月間)'!F35-'[4]４月(20)'!F34</f>
        <v>468</v>
      </c>
      <c r="G35" s="72">
        <f>'４月(月間)'!G35-'[4]４月(20)'!G34</f>
        <v>468</v>
      </c>
      <c r="H35" s="44">
        <f t="shared" si="2"/>
        <v>1</v>
      </c>
      <c r="I35" s="54">
        <f t="shared" si="3"/>
        <v>0</v>
      </c>
      <c r="J35" s="44">
        <f t="shared" si="4"/>
        <v>0.68162393162393164</v>
      </c>
      <c r="K35" s="44">
        <f t="shared" si="5"/>
        <v>0.67307692307692313</v>
      </c>
      <c r="L35" s="43">
        <f t="shared" si="6"/>
        <v>8.5470085470085166E-3</v>
      </c>
    </row>
    <row r="36" spans="1:12" x14ac:dyDescent="0.4">
      <c r="A36" s="124" t="s">
        <v>153</v>
      </c>
      <c r="B36" s="79">
        <f>'４月(月間)'!B36-'[4]４月(20)'!B35</f>
        <v>247</v>
      </c>
      <c r="C36" s="72">
        <f>'４月(月間)'!C36-'[4]４月(20)'!C35</f>
        <v>262</v>
      </c>
      <c r="D36" s="46">
        <f t="shared" si="0"/>
        <v>0.9427480916030534</v>
      </c>
      <c r="E36" s="53">
        <f t="shared" si="1"/>
        <v>-15</v>
      </c>
      <c r="F36" s="72">
        <f>'４月(月間)'!F36-'[4]４月(20)'!F35</f>
        <v>390</v>
      </c>
      <c r="G36" s="72">
        <f>'４月(月間)'!G36-'[4]４月(20)'!G35</f>
        <v>390</v>
      </c>
      <c r="H36" s="46">
        <f t="shared" si="2"/>
        <v>1</v>
      </c>
      <c r="I36" s="53">
        <f t="shared" si="3"/>
        <v>0</v>
      </c>
      <c r="J36" s="46">
        <f t="shared" si="4"/>
        <v>0.6333333333333333</v>
      </c>
      <c r="K36" s="46">
        <f t="shared" si="5"/>
        <v>0.67179487179487174</v>
      </c>
      <c r="L36" s="51">
        <f t="shared" si="6"/>
        <v>-3.8461538461538436E-2</v>
      </c>
    </row>
    <row r="37" spans="1:12" s="30" customFormat="1" x14ac:dyDescent="0.4">
      <c r="A37" s="122" t="s">
        <v>94</v>
      </c>
      <c r="B37" s="88">
        <f>SUM(B38:B57)</f>
        <v>80587</v>
      </c>
      <c r="C37" s="67">
        <f>SUM(C38:C57)</f>
        <v>89030</v>
      </c>
      <c r="D37" s="39">
        <f t="shared" si="0"/>
        <v>0.9051667977086375</v>
      </c>
      <c r="E37" s="87">
        <f t="shared" si="1"/>
        <v>-8443</v>
      </c>
      <c r="F37" s="88">
        <f>SUM(F38:F57)</f>
        <v>118967</v>
      </c>
      <c r="G37" s="67">
        <f>SUM(G38:G57)</f>
        <v>121584</v>
      </c>
      <c r="H37" s="39">
        <f t="shared" si="2"/>
        <v>0.9784757862876694</v>
      </c>
      <c r="I37" s="87">
        <f t="shared" si="3"/>
        <v>-2617</v>
      </c>
      <c r="J37" s="39">
        <f t="shared" si="4"/>
        <v>0.6773895281884893</v>
      </c>
      <c r="K37" s="39">
        <f t="shared" si="5"/>
        <v>0.7322509540729043</v>
      </c>
      <c r="L37" s="52">
        <f t="shared" si="6"/>
        <v>-5.4861425884415005E-2</v>
      </c>
    </row>
    <row r="38" spans="1:12" x14ac:dyDescent="0.4">
      <c r="A38" s="124" t="s">
        <v>82</v>
      </c>
      <c r="B38" s="86">
        <f>'４月(月間)'!B38-'[4]４月(20)'!B37</f>
        <v>29726</v>
      </c>
      <c r="C38" s="71">
        <f>'４月(月間)'!C38-'[4]４月(20)'!C37</f>
        <v>33326</v>
      </c>
      <c r="D38" s="60">
        <f t="shared" ref="D38:D69" si="7">+B38/C38</f>
        <v>0.89197623477164978</v>
      </c>
      <c r="E38" s="59">
        <f t="shared" ref="E38:E57" si="8">+B38-C38</f>
        <v>-3600</v>
      </c>
      <c r="F38" s="85">
        <f>'４月(月間)'!F38-'[4]４月(20)'!F37</f>
        <v>42873</v>
      </c>
      <c r="G38" s="85">
        <f>'４月(月間)'!G38-'[4]４月(20)'!G37</f>
        <v>44230</v>
      </c>
      <c r="H38" s="42">
        <f t="shared" ref="H38:H69" si="9">+F38/G38</f>
        <v>0.96931946642550304</v>
      </c>
      <c r="I38" s="53">
        <f t="shared" ref="I38:I57" si="10">+F38-G38</f>
        <v>-1357</v>
      </c>
      <c r="J38" s="46">
        <f t="shared" ref="J38:J57" si="11">+B38/F38</f>
        <v>0.6933501271196324</v>
      </c>
      <c r="K38" s="46">
        <f t="shared" ref="K38:K57" si="12">+C38/G38</f>
        <v>0.75347049513904585</v>
      </c>
      <c r="L38" s="51">
        <f t="shared" ref="L38:L69" si="13">+J38-K38</f>
        <v>-6.012036801941345E-2</v>
      </c>
    </row>
    <row r="39" spans="1:12" x14ac:dyDescent="0.4">
      <c r="A39" s="124" t="s">
        <v>152</v>
      </c>
      <c r="B39" s="75">
        <f>'４月(月間)'!B39-'[4]４月(20)'!B38</f>
        <v>4263</v>
      </c>
      <c r="C39" s="68">
        <f>'４月(月間)'!C39-'[4]４月(20)'!C38</f>
        <v>12465</v>
      </c>
      <c r="D39" s="44">
        <f t="shared" si="7"/>
        <v>0.34199759326113116</v>
      </c>
      <c r="E39" s="59">
        <f t="shared" si="8"/>
        <v>-8202</v>
      </c>
      <c r="F39" s="75">
        <f>'４月(月間)'!F39-'[4]４月(20)'!F38</f>
        <v>5240</v>
      </c>
      <c r="G39" s="75">
        <f>'４月(月間)'!G39-'[4]４月(20)'!G38</f>
        <v>14260</v>
      </c>
      <c r="H39" s="42">
        <f t="shared" si="9"/>
        <v>0.36746143057503505</v>
      </c>
      <c r="I39" s="53">
        <f t="shared" si="10"/>
        <v>-9020</v>
      </c>
      <c r="J39" s="46">
        <f t="shared" si="11"/>
        <v>0.81354961832061068</v>
      </c>
      <c r="K39" s="46">
        <f t="shared" si="12"/>
        <v>0.87412342215988781</v>
      </c>
      <c r="L39" s="51">
        <f t="shared" si="13"/>
        <v>-6.0573803839277129E-2</v>
      </c>
    </row>
    <row r="40" spans="1:12" x14ac:dyDescent="0.4">
      <c r="A40" s="124" t="s">
        <v>151</v>
      </c>
      <c r="B40" s="75">
        <f>'４月(月間)'!B40-'[4]４月(20)'!B39</f>
        <v>9159</v>
      </c>
      <c r="C40" s="68">
        <f>'４月(月間)'!C40-'[4]４月(20)'!C39</f>
        <v>4494</v>
      </c>
      <c r="D40" s="44">
        <f t="shared" si="7"/>
        <v>2.0380507343124163</v>
      </c>
      <c r="E40" s="59">
        <f t="shared" si="8"/>
        <v>4665</v>
      </c>
      <c r="F40" s="77">
        <f>'４月(月間)'!F40-'[4]４月(20)'!F39</f>
        <v>13103</v>
      </c>
      <c r="G40" s="77">
        <f>'４月(月間)'!G40-'[4]４月(20)'!G39</f>
        <v>6073</v>
      </c>
      <c r="H40" s="42">
        <f t="shared" si="9"/>
        <v>2.1575827432899719</v>
      </c>
      <c r="I40" s="53">
        <f t="shared" si="10"/>
        <v>7030</v>
      </c>
      <c r="J40" s="46">
        <f t="shared" si="11"/>
        <v>0.69900022895520109</v>
      </c>
      <c r="K40" s="46">
        <f t="shared" si="12"/>
        <v>0.73999670673472751</v>
      </c>
      <c r="L40" s="51">
        <f t="shared" si="13"/>
        <v>-4.0996477779526419E-2</v>
      </c>
    </row>
    <row r="41" spans="1:12" x14ac:dyDescent="0.4">
      <c r="A41" s="124" t="s">
        <v>177</v>
      </c>
      <c r="B41" s="77">
        <f>'４月(月間)'!B41-'[4]４月(20)'!B40</f>
        <v>2103</v>
      </c>
      <c r="C41" s="76">
        <f>'４月(月間)'!C41-'[4]４月(20)'!C40</f>
        <v>0</v>
      </c>
      <c r="D41" s="44" t="e">
        <f t="shared" si="7"/>
        <v>#DIV/0!</v>
      </c>
      <c r="E41" s="59">
        <f t="shared" si="8"/>
        <v>2103</v>
      </c>
      <c r="F41" s="84">
        <f>'４月(月間)'!F41-'[4]４月(20)'!F40</f>
        <v>2475</v>
      </c>
      <c r="G41" s="84">
        <f>'４月(月間)'!G41-'[4]４月(20)'!G40</f>
        <v>0</v>
      </c>
      <c r="H41" s="42" t="e">
        <f t="shared" si="9"/>
        <v>#DIV/0!</v>
      </c>
      <c r="I41" s="53">
        <f t="shared" si="10"/>
        <v>2475</v>
      </c>
      <c r="J41" s="46">
        <f t="shared" si="11"/>
        <v>0.84969696969696973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75">
        <f>'４月(月間)'!B42-'[4]４月(20)'!B41</f>
        <v>11026</v>
      </c>
      <c r="C42" s="68">
        <f>'４月(月間)'!C42-'[4]４月(20)'!C41</f>
        <v>11614</v>
      </c>
      <c r="D42" s="44">
        <f t="shared" si="7"/>
        <v>0.94937144825210951</v>
      </c>
      <c r="E42" s="59">
        <f t="shared" si="8"/>
        <v>-588</v>
      </c>
      <c r="F42" s="75">
        <f>'４月(月間)'!F42-'[4]４月(20)'!F41</f>
        <v>16654</v>
      </c>
      <c r="G42" s="75">
        <f>'４月(月間)'!G42-'[4]４月(20)'!G41</f>
        <v>18048</v>
      </c>
      <c r="H42" s="42">
        <f t="shared" si="9"/>
        <v>0.92276152482269502</v>
      </c>
      <c r="I42" s="53">
        <f t="shared" si="10"/>
        <v>-1394</v>
      </c>
      <c r="J42" s="46">
        <f t="shared" si="11"/>
        <v>0.66206316800768583</v>
      </c>
      <c r="K42" s="46">
        <f t="shared" si="12"/>
        <v>0.64350620567375882</v>
      </c>
      <c r="L42" s="51">
        <f t="shared" si="13"/>
        <v>1.8556962333927007E-2</v>
      </c>
    </row>
    <row r="43" spans="1:12" x14ac:dyDescent="0.4">
      <c r="A43" s="124" t="s">
        <v>81</v>
      </c>
      <c r="B43" s="77">
        <f>'４月(月間)'!B43-'[4]４月(20)'!B42</f>
        <v>6704</v>
      </c>
      <c r="C43" s="76">
        <f>'４月(月間)'!C43-'[4]４月(20)'!C42</f>
        <v>7421</v>
      </c>
      <c r="D43" s="48">
        <f t="shared" si="7"/>
        <v>0.90338229349144317</v>
      </c>
      <c r="E43" s="59">
        <f t="shared" si="8"/>
        <v>-717</v>
      </c>
      <c r="F43" s="75">
        <f>'４月(月間)'!F43-'[4]４月(20)'!F42</f>
        <v>10196</v>
      </c>
      <c r="G43" s="75">
        <f>'４月(月間)'!G43-'[4]４月(20)'!G42</f>
        <v>10465</v>
      </c>
      <c r="H43" s="42">
        <f t="shared" si="9"/>
        <v>0.97429526994744386</v>
      </c>
      <c r="I43" s="53">
        <f t="shared" si="10"/>
        <v>-269</v>
      </c>
      <c r="J43" s="46">
        <f t="shared" si="11"/>
        <v>0.65751275009807764</v>
      </c>
      <c r="K43" s="46">
        <f t="shared" si="12"/>
        <v>0.7091256569517439</v>
      </c>
      <c r="L43" s="51">
        <f t="shared" si="13"/>
        <v>-5.1612906853666263E-2</v>
      </c>
    </row>
    <row r="44" spans="1:12" x14ac:dyDescent="0.4">
      <c r="A44" s="124" t="s">
        <v>79</v>
      </c>
      <c r="B44" s="75">
        <f>'４月(月間)'!B44-'[4]４月(20)'!B43</f>
        <v>1486</v>
      </c>
      <c r="C44" s="68">
        <f>'４月(月間)'!C44-'[4]４月(20)'!C43</f>
        <v>1831</v>
      </c>
      <c r="D44" s="46">
        <f t="shared" si="7"/>
        <v>0.81157837247405784</v>
      </c>
      <c r="E44" s="59">
        <f t="shared" si="8"/>
        <v>-345</v>
      </c>
      <c r="F44" s="79">
        <f>'４月(月間)'!F44-'[4]４月(20)'!F43</f>
        <v>2790</v>
      </c>
      <c r="G44" s="79">
        <f>'４月(月間)'!G44-'[4]４月(20)'!G43</f>
        <v>2880</v>
      </c>
      <c r="H44" s="42">
        <f t="shared" si="9"/>
        <v>0.96875</v>
      </c>
      <c r="I44" s="53">
        <f t="shared" si="10"/>
        <v>-90</v>
      </c>
      <c r="J44" s="46">
        <f t="shared" si="11"/>
        <v>0.53261648745519719</v>
      </c>
      <c r="K44" s="46">
        <f t="shared" si="12"/>
        <v>0.63576388888888891</v>
      </c>
      <c r="L44" s="51">
        <f t="shared" si="13"/>
        <v>-0.10314740143369172</v>
      </c>
    </row>
    <row r="45" spans="1:12" x14ac:dyDescent="0.4">
      <c r="A45" s="124" t="s">
        <v>150</v>
      </c>
      <c r="B45" s="77">
        <f>'４月(月間)'!B45-'[4]４月(20)'!B44</f>
        <v>913</v>
      </c>
      <c r="C45" s="76">
        <f>'４月(月間)'!C45-'[4]４月(20)'!C44</f>
        <v>1026</v>
      </c>
      <c r="D45" s="44">
        <f t="shared" si="7"/>
        <v>0.88986354775828458</v>
      </c>
      <c r="E45" s="59">
        <f t="shared" si="8"/>
        <v>-113</v>
      </c>
      <c r="F45" s="77">
        <f>'４月(月間)'!F45-'[4]４月(20)'!F44</f>
        <v>1660</v>
      </c>
      <c r="G45" s="75">
        <f>'４月(月間)'!G45-'[4]４月(20)'!G44</f>
        <v>1660</v>
      </c>
      <c r="H45" s="42">
        <f t="shared" si="9"/>
        <v>1</v>
      </c>
      <c r="I45" s="53">
        <f t="shared" si="10"/>
        <v>0</v>
      </c>
      <c r="J45" s="46">
        <f t="shared" si="11"/>
        <v>0.55000000000000004</v>
      </c>
      <c r="K45" s="46">
        <f t="shared" si="12"/>
        <v>0.61807228915662649</v>
      </c>
      <c r="L45" s="51">
        <f t="shared" si="13"/>
        <v>-6.8072289156626442E-2</v>
      </c>
    </row>
    <row r="46" spans="1:12" x14ac:dyDescent="0.4">
      <c r="A46" s="124" t="s">
        <v>78</v>
      </c>
      <c r="B46" s="75">
        <f>'４月(月間)'!B46-'[4]４月(20)'!B45</f>
        <v>2285</v>
      </c>
      <c r="C46" s="68">
        <f>'４月(月間)'!C46-'[4]４月(20)'!C45</f>
        <v>2651</v>
      </c>
      <c r="D46" s="44">
        <f t="shared" si="7"/>
        <v>0.86193889098453413</v>
      </c>
      <c r="E46" s="59">
        <f t="shared" si="8"/>
        <v>-366</v>
      </c>
      <c r="F46" s="75">
        <f>'４月(月間)'!F46-'[4]４月(20)'!F45</f>
        <v>2788</v>
      </c>
      <c r="G46" s="75">
        <f>'４月(月間)'!G46-'[4]４月(20)'!G45</f>
        <v>2880</v>
      </c>
      <c r="H46" s="42">
        <f t="shared" si="9"/>
        <v>0.96805555555555556</v>
      </c>
      <c r="I46" s="53">
        <f t="shared" si="10"/>
        <v>-92</v>
      </c>
      <c r="J46" s="46">
        <f t="shared" si="11"/>
        <v>0.81958393113342898</v>
      </c>
      <c r="K46" s="46">
        <f t="shared" si="12"/>
        <v>0.92048611111111112</v>
      </c>
      <c r="L46" s="51">
        <f t="shared" si="13"/>
        <v>-0.10090217997768214</v>
      </c>
    </row>
    <row r="47" spans="1:12" x14ac:dyDescent="0.4">
      <c r="A47" s="125" t="s">
        <v>77</v>
      </c>
      <c r="B47" s="77">
        <f>'４月(月間)'!B47-'[4]４月(20)'!B46</f>
        <v>1425</v>
      </c>
      <c r="C47" s="76">
        <f>'４月(月間)'!C47-'[4]４月(20)'!C46</f>
        <v>1420</v>
      </c>
      <c r="D47" s="44">
        <f t="shared" si="7"/>
        <v>1.0035211267605635</v>
      </c>
      <c r="E47" s="59">
        <f t="shared" si="8"/>
        <v>5</v>
      </c>
      <c r="F47" s="75">
        <f>'４月(月間)'!F47-'[4]４月(20)'!F46</f>
        <v>2790</v>
      </c>
      <c r="G47" s="75">
        <f>'４月(月間)'!G47-'[4]４月(20)'!G46</f>
        <v>2880</v>
      </c>
      <c r="H47" s="42">
        <f t="shared" si="9"/>
        <v>0.96875</v>
      </c>
      <c r="I47" s="53">
        <f t="shared" si="10"/>
        <v>-90</v>
      </c>
      <c r="J47" s="46">
        <f t="shared" si="11"/>
        <v>0.510752688172043</v>
      </c>
      <c r="K47" s="42">
        <f t="shared" si="12"/>
        <v>0.49305555555555558</v>
      </c>
      <c r="L47" s="41">
        <f t="shared" si="13"/>
        <v>1.7697132616487421E-2</v>
      </c>
    </row>
    <row r="48" spans="1:12" x14ac:dyDescent="0.4">
      <c r="A48" s="124" t="s">
        <v>96</v>
      </c>
      <c r="B48" s="75">
        <f>'４月(月間)'!B48-'[4]４月(20)'!B47</f>
        <v>617</v>
      </c>
      <c r="C48" s="68">
        <f>'４月(月間)'!C48-'[4]４月(20)'!C47</f>
        <v>731</v>
      </c>
      <c r="D48" s="44">
        <f t="shared" si="7"/>
        <v>0.84404924760601918</v>
      </c>
      <c r="E48" s="53">
        <f t="shared" si="8"/>
        <v>-114</v>
      </c>
      <c r="F48" s="79">
        <f>'４月(月間)'!F48-'[4]４月(20)'!F47</f>
        <v>1660</v>
      </c>
      <c r="G48" s="79">
        <f>'４月(月間)'!G48-'[4]４月(20)'!G47</f>
        <v>1660</v>
      </c>
      <c r="H48" s="42">
        <f t="shared" si="9"/>
        <v>1</v>
      </c>
      <c r="I48" s="53">
        <f t="shared" si="10"/>
        <v>0</v>
      </c>
      <c r="J48" s="46">
        <f t="shared" si="11"/>
        <v>0.37168674698795179</v>
      </c>
      <c r="K48" s="46">
        <f t="shared" si="12"/>
        <v>0.44036144578313252</v>
      </c>
      <c r="L48" s="51">
        <f t="shared" si="13"/>
        <v>-6.8674698795180733E-2</v>
      </c>
    </row>
    <row r="49" spans="1:12" x14ac:dyDescent="0.4">
      <c r="A49" s="124" t="s">
        <v>93</v>
      </c>
      <c r="B49" s="77">
        <f>'４月(月間)'!B49-'[4]４月(20)'!B48</f>
        <v>2267</v>
      </c>
      <c r="C49" s="76">
        <f>'４月(月間)'!C49-'[4]４月(20)'!C48</f>
        <v>2395</v>
      </c>
      <c r="D49" s="44">
        <f t="shared" si="7"/>
        <v>0.94655532359081418</v>
      </c>
      <c r="E49" s="53">
        <f t="shared" si="8"/>
        <v>-128</v>
      </c>
      <c r="F49" s="77">
        <f>'４月(月間)'!F49-'[4]４月(20)'!F48</f>
        <v>4117</v>
      </c>
      <c r="G49" s="77">
        <f>'４月(月間)'!G49-'[4]４月(20)'!G48</f>
        <v>2974</v>
      </c>
      <c r="H49" s="46">
        <f t="shared" si="9"/>
        <v>1.3843308675184935</v>
      </c>
      <c r="I49" s="53">
        <f t="shared" si="10"/>
        <v>1143</v>
      </c>
      <c r="J49" s="46">
        <f t="shared" si="11"/>
        <v>0.55064367257711921</v>
      </c>
      <c r="K49" s="46">
        <f t="shared" si="12"/>
        <v>0.80531271015467387</v>
      </c>
      <c r="L49" s="51">
        <f t="shared" si="13"/>
        <v>-0.25466903757755466</v>
      </c>
    </row>
    <row r="50" spans="1:12" x14ac:dyDescent="0.4">
      <c r="A50" s="124" t="s">
        <v>74</v>
      </c>
      <c r="B50" s="75">
        <f>'４月(月間)'!B50-'[4]４月(20)'!B49</f>
        <v>2249</v>
      </c>
      <c r="C50" s="68">
        <f>'４月(月間)'!C50-'[4]４月(20)'!C49</f>
        <v>2569</v>
      </c>
      <c r="D50" s="44">
        <f t="shared" si="7"/>
        <v>0.87543791358505252</v>
      </c>
      <c r="E50" s="53">
        <f t="shared" si="8"/>
        <v>-320</v>
      </c>
      <c r="F50" s="75">
        <f>'４月(月間)'!F50-'[4]４月(20)'!F49</f>
        <v>3731</v>
      </c>
      <c r="G50" s="75">
        <f>'４月(月間)'!G50-'[4]４月(20)'!G49</f>
        <v>3780</v>
      </c>
      <c r="H50" s="46">
        <f t="shared" si="9"/>
        <v>0.98703703703703705</v>
      </c>
      <c r="I50" s="53">
        <f t="shared" si="10"/>
        <v>-49</v>
      </c>
      <c r="J50" s="46">
        <f t="shared" si="11"/>
        <v>0.60278745644599308</v>
      </c>
      <c r="K50" s="46">
        <f t="shared" si="12"/>
        <v>0.67962962962962958</v>
      </c>
      <c r="L50" s="51">
        <f t="shared" si="13"/>
        <v>-7.6842173183636509E-2</v>
      </c>
    </row>
    <row r="51" spans="1:12" x14ac:dyDescent="0.4">
      <c r="A51" s="124" t="s">
        <v>76</v>
      </c>
      <c r="B51" s="77">
        <f>'４月(月間)'!B51-'[4]４月(20)'!B50</f>
        <v>712</v>
      </c>
      <c r="C51" s="76">
        <f>'４月(月間)'!C51-'[4]４月(20)'!C50</f>
        <v>901</v>
      </c>
      <c r="D51" s="44">
        <f t="shared" si="7"/>
        <v>0.79023307436182022</v>
      </c>
      <c r="E51" s="53">
        <f t="shared" si="8"/>
        <v>-189</v>
      </c>
      <c r="F51" s="75">
        <f>'４月(月間)'!F51-'[4]４月(20)'!F50</f>
        <v>1260</v>
      </c>
      <c r="G51" s="75">
        <f>'４月(月間)'!G51-'[4]４月(20)'!G50</f>
        <v>1260</v>
      </c>
      <c r="H51" s="46">
        <f t="shared" si="9"/>
        <v>1</v>
      </c>
      <c r="I51" s="53">
        <f t="shared" si="10"/>
        <v>0</v>
      </c>
      <c r="J51" s="46">
        <f t="shared" si="11"/>
        <v>0.56507936507936507</v>
      </c>
      <c r="K51" s="46">
        <f t="shared" si="12"/>
        <v>0.71507936507936509</v>
      </c>
      <c r="L51" s="51">
        <f t="shared" si="13"/>
        <v>-0.15000000000000002</v>
      </c>
    </row>
    <row r="52" spans="1:12" x14ac:dyDescent="0.4">
      <c r="A52" s="124" t="s">
        <v>75</v>
      </c>
      <c r="B52" s="75">
        <f>'４月(月間)'!B52-'[4]４月(20)'!B51</f>
        <v>881</v>
      </c>
      <c r="C52" s="68">
        <f>'４月(月間)'!C52-'[4]４月(20)'!C51</f>
        <v>922</v>
      </c>
      <c r="D52" s="44">
        <f t="shared" si="7"/>
        <v>0.95553145336225598</v>
      </c>
      <c r="E52" s="53">
        <f t="shared" si="8"/>
        <v>-41</v>
      </c>
      <c r="F52" s="77">
        <f>'４月(月間)'!F52-'[4]４月(20)'!F51</f>
        <v>1260</v>
      </c>
      <c r="G52" s="77">
        <f>'４月(月間)'!G52-'[4]４月(20)'!G51</f>
        <v>1260</v>
      </c>
      <c r="H52" s="46">
        <f t="shared" si="9"/>
        <v>1</v>
      </c>
      <c r="I52" s="53">
        <f t="shared" si="10"/>
        <v>0</v>
      </c>
      <c r="J52" s="46">
        <f t="shared" si="11"/>
        <v>0.69920634920634916</v>
      </c>
      <c r="K52" s="46">
        <f t="shared" si="12"/>
        <v>0.7317460317460317</v>
      </c>
      <c r="L52" s="51">
        <f t="shared" si="13"/>
        <v>-3.2539682539682535E-2</v>
      </c>
    </row>
    <row r="53" spans="1:12" x14ac:dyDescent="0.4">
      <c r="A53" s="124" t="s">
        <v>149</v>
      </c>
      <c r="B53" s="77">
        <f>'４月(月間)'!B53-'[4]４月(20)'!B52</f>
        <v>676</v>
      </c>
      <c r="C53" s="76">
        <f>'４月(月間)'!C53-'[4]４月(20)'!C52</f>
        <v>1013</v>
      </c>
      <c r="D53" s="44">
        <f t="shared" si="7"/>
        <v>0.66732477788746303</v>
      </c>
      <c r="E53" s="53">
        <f t="shared" si="8"/>
        <v>-337</v>
      </c>
      <c r="F53" s="75">
        <f>'４月(月間)'!F53-'[4]４月(20)'!F52</f>
        <v>1260</v>
      </c>
      <c r="G53" s="75">
        <f>'４月(月間)'!G53-'[4]４月(20)'!G52</f>
        <v>1660</v>
      </c>
      <c r="H53" s="46">
        <f t="shared" si="9"/>
        <v>0.75903614457831325</v>
      </c>
      <c r="I53" s="53">
        <f t="shared" si="10"/>
        <v>-400</v>
      </c>
      <c r="J53" s="46">
        <f t="shared" si="11"/>
        <v>0.53650793650793649</v>
      </c>
      <c r="K53" s="46">
        <f t="shared" si="12"/>
        <v>0.6102409638554217</v>
      </c>
      <c r="L53" s="51">
        <f t="shared" si="13"/>
        <v>-7.3733027347485214E-2</v>
      </c>
    </row>
    <row r="54" spans="1:12" x14ac:dyDescent="0.4">
      <c r="A54" s="124" t="s">
        <v>132</v>
      </c>
      <c r="B54" s="75">
        <f>'４月(月間)'!B54-'[4]４月(20)'!B53</f>
        <v>1044</v>
      </c>
      <c r="C54" s="68">
        <f>'４月(月間)'!C54-'[4]４月(20)'!C53</f>
        <v>1244</v>
      </c>
      <c r="D54" s="44">
        <f t="shared" si="7"/>
        <v>0.83922829581993574</v>
      </c>
      <c r="E54" s="53">
        <f t="shared" si="8"/>
        <v>-200</v>
      </c>
      <c r="F54" s="75">
        <f>'４月(月間)'!F54-'[4]４月(20)'!F53</f>
        <v>1260</v>
      </c>
      <c r="G54" s="75">
        <f>'４月(月間)'!G54-'[4]４月(20)'!G53</f>
        <v>1764</v>
      </c>
      <c r="H54" s="46">
        <f t="shared" si="9"/>
        <v>0.7142857142857143</v>
      </c>
      <c r="I54" s="53">
        <f t="shared" si="10"/>
        <v>-504</v>
      </c>
      <c r="J54" s="46">
        <f t="shared" si="11"/>
        <v>0.82857142857142863</v>
      </c>
      <c r="K54" s="46">
        <f t="shared" si="12"/>
        <v>0.70521541950113376</v>
      </c>
      <c r="L54" s="51">
        <f t="shared" si="13"/>
        <v>0.12335600907029487</v>
      </c>
    </row>
    <row r="55" spans="1:12" x14ac:dyDescent="0.4">
      <c r="A55" s="124" t="s">
        <v>148</v>
      </c>
      <c r="B55" s="75">
        <f>'４月(月間)'!B55-'[4]４月(20)'!B54</f>
        <v>1043</v>
      </c>
      <c r="C55" s="68">
        <f>'４月(月間)'!C55-'[4]４月(20)'!C54</f>
        <v>1032</v>
      </c>
      <c r="D55" s="44">
        <f t="shared" si="7"/>
        <v>1.0106589147286822</v>
      </c>
      <c r="E55" s="53">
        <f t="shared" si="8"/>
        <v>11</v>
      </c>
      <c r="F55" s="79">
        <f>'４月(月間)'!F55-'[4]４月(20)'!F54</f>
        <v>1330</v>
      </c>
      <c r="G55" s="79">
        <f>'４月(月間)'!G55-'[4]４月(20)'!G54</f>
        <v>1330</v>
      </c>
      <c r="H55" s="46">
        <f t="shared" si="9"/>
        <v>1</v>
      </c>
      <c r="I55" s="53">
        <f t="shared" si="10"/>
        <v>0</v>
      </c>
      <c r="J55" s="46">
        <f t="shared" si="11"/>
        <v>0.78421052631578947</v>
      </c>
      <c r="K55" s="46">
        <f t="shared" si="12"/>
        <v>0.77593984962406015</v>
      </c>
      <c r="L55" s="51">
        <f t="shared" si="13"/>
        <v>8.2706766917293173E-3</v>
      </c>
    </row>
    <row r="56" spans="1:12" x14ac:dyDescent="0.4">
      <c r="A56" s="124" t="s">
        <v>147</v>
      </c>
      <c r="B56" s="75">
        <f>'４月(月間)'!B56-'[4]４月(20)'!B55</f>
        <v>1054</v>
      </c>
      <c r="C56" s="68">
        <f>'４月(月間)'!C56-'[4]４月(20)'!C55</f>
        <v>950</v>
      </c>
      <c r="D56" s="44">
        <f t="shared" si="7"/>
        <v>1.1094736842105264</v>
      </c>
      <c r="E56" s="53">
        <f t="shared" si="8"/>
        <v>104</v>
      </c>
      <c r="F56" s="75">
        <f>'４月(月間)'!F56-'[4]４月(20)'!F55</f>
        <v>1260</v>
      </c>
      <c r="G56" s="75">
        <f>'４月(月間)'!G56-'[4]４月(20)'!G55</f>
        <v>1260</v>
      </c>
      <c r="H56" s="44">
        <f t="shared" si="9"/>
        <v>1</v>
      </c>
      <c r="I56" s="53">
        <f t="shared" si="10"/>
        <v>0</v>
      </c>
      <c r="J56" s="46">
        <f t="shared" si="11"/>
        <v>0.83650793650793653</v>
      </c>
      <c r="K56" s="46">
        <f t="shared" si="12"/>
        <v>0.75396825396825395</v>
      </c>
      <c r="L56" s="51">
        <f t="shared" si="13"/>
        <v>8.253968253968258E-2</v>
      </c>
    </row>
    <row r="57" spans="1:12" x14ac:dyDescent="0.4">
      <c r="A57" s="123" t="s">
        <v>146</v>
      </c>
      <c r="B57" s="133">
        <f>'４月(月間)'!B57-'[4]４月(20)'!B56</f>
        <v>954</v>
      </c>
      <c r="C57" s="134">
        <f>'４月(月間)'!C57-'[4]４月(20)'!C56</f>
        <v>1025</v>
      </c>
      <c r="D57" s="90">
        <f t="shared" si="7"/>
        <v>0.93073170731707322</v>
      </c>
      <c r="E57" s="58">
        <f t="shared" si="8"/>
        <v>-71</v>
      </c>
      <c r="F57" s="133">
        <f>'４月(月間)'!F57-'[4]４月(20)'!F56</f>
        <v>1260</v>
      </c>
      <c r="G57" s="133">
        <f>'４月(月間)'!G57-'[4]４月(20)'!G56</f>
        <v>1260</v>
      </c>
      <c r="H57" s="57">
        <f t="shared" si="9"/>
        <v>1</v>
      </c>
      <c r="I57" s="58">
        <f t="shared" si="10"/>
        <v>0</v>
      </c>
      <c r="J57" s="57">
        <f t="shared" si="11"/>
        <v>0.75714285714285712</v>
      </c>
      <c r="K57" s="57">
        <f t="shared" si="12"/>
        <v>0.81349206349206349</v>
      </c>
      <c r="L57" s="56">
        <f t="shared" si="13"/>
        <v>-5.6349206349206371E-2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2006年4月下旬航空旅客輸送実績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５月(月間)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3" t="s">
        <v>203</v>
      </c>
      <c r="C4" s="193" t="s">
        <v>202</v>
      </c>
      <c r="D4" s="190" t="s">
        <v>87</v>
      </c>
      <c r="E4" s="190"/>
      <c r="F4" s="187" t="str">
        <f>+B4</f>
        <v>(06'5/1～30)</v>
      </c>
      <c r="G4" s="187" t="str">
        <f>+C4</f>
        <v>(05'5/1～30)</v>
      </c>
      <c r="H4" s="190" t="s">
        <v>87</v>
      </c>
      <c r="I4" s="190"/>
      <c r="J4" s="187" t="str">
        <f>+B4</f>
        <v>(06'5/1～30)</v>
      </c>
      <c r="K4" s="187" t="str">
        <f>+C4</f>
        <v>(05'5/1～30)</v>
      </c>
      <c r="L4" s="188" t="s">
        <v>85</v>
      </c>
    </row>
    <row r="5" spans="1:12" s="34" customFormat="1" x14ac:dyDescent="0.4">
      <c r="A5" s="190"/>
      <c r="B5" s="194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447629</v>
      </c>
      <c r="C6" s="67">
        <f>+C7+C37</f>
        <v>434184</v>
      </c>
      <c r="D6" s="39">
        <f t="shared" ref="D6:D37" si="0">+B6/C6</f>
        <v>1.0309661341735301</v>
      </c>
      <c r="E6" s="40">
        <f t="shared" ref="E6:E37" si="1">+B6-C6</f>
        <v>13445</v>
      </c>
      <c r="F6" s="67">
        <f>+F7+F37</f>
        <v>731425</v>
      </c>
      <c r="G6" s="67">
        <f>+G7+G37</f>
        <v>692292</v>
      </c>
      <c r="H6" s="39">
        <f t="shared" ref="H6:H37" si="2">+F6/G6</f>
        <v>1.056526725716894</v>
      </c>
      <c r="I6" s="40">
        <f t="shared" ref="I6:I37" si="3">+F6-G6</f>
        <v>39133</v>
      </c>
      <c r="J6" s="39">
        <f t="shared" ref="J6:J37" si="4">+B6/F6</f>
        <v>0.61199576169805514</v>
      </c>
      <c r="K6" s="39">
        <f t="shared" ref="K6:K37" si="5">+C6/G6</f>
        <v>0.62716888249466984</v>
      </c>
      <c r="L6" s="52">
        <f t="shared" ref="L6:L37" si="6">+J6-K6</f>
        <v>-1.5173120796614703E-2</v>
      </c>
    </row>
    <row r="7" spans="1:12" s="30" customFormat="1" x14ac:dyDescent="0.4">
      <c r="A7" s="122" t="s">
        <v>84</v>
      </c>
      <c r="B7" s="67">
        <f>+B8+B18+B34</f>
        <v>221651</v>
      </c>
      <c r="C7" s="67">
        <f>+C8+C18+C34</f>
        <v>208223</v>
      </c>
      <c r="D7" s="39">
        <f t="shared" si="0"/>
        <v>1.0644885531377417</v>
      </c>
      <c r="E7" s="40">
        <f t="shared" si="1"/>
        <v>13428</v>
      </c>
      <c r="F7" s="67">
        <f>+F8+F18+F34</f>
        <v>367350</v>
      </c>
      <c r="G7" s="67">
        <f>+G8+G18+G34</f>
        <v>319811</v>
      </c>
      <c r="H7" s="39">
        <f t="shared" si="2"/>
        <v>1.1486471697346246</v>
      </c>
      <c r="I7" s="40">
        <f t="shared" si="3"/>
        <v>47539</v>
      </c>
      <c r="J7" s="39">
        <f t="shared" si="4"/>
        <v>0.60337824962569753</v>
      </c>
      <c r="K7" s="39">
        <f t="shared" si="5"/>
        <v>0.65108141996366609</v>
      </c>
      <c r="L7" s="52">
        <f t="shared" si="6"/>
        <v>-4.7703170337968559E-2</v>
      </c>
    </row>
    <row r="8" spans="1:12" x14ac:dyDescent="0.4">
      <c r="A8" s="138" t="s">
        <v>91</v>
      </c>
      <c r="B8" s="73">
        <f>SUM(B9:B17)</f>
        <v>177479</v>
      </c>
      <c r="C8" s="73">
        <f>SUM(C9:C17)</f>
        <v>168116</v>
      </c>
      <c r="D8" s="50">
        <f t="shared" si="0"/>
        <v>1.0556936876918319</v>
      </c>
      <c r="E8" s="38">
        <f t="shared" si="1"/>
        <v>9363</v>
      </c>
      <c r="F8" s="73">
        <f>SUM(F9:F17)</f>
        <v>301332</v>
      </c>
      <c r="G8" s="73">
        <f>SUM(G9:G17)</f>
        <v>259885</v>
      </c>
      <c r="H8" s="50">
        <f t="shared" si="2"/>
        <v>1.1594820786116937</v>
      </c>
      <c r="I8" s="38">
        <f t="shared" si="3"/>
        <v>41447</v>
      </c>
      <c r="J8" s="50">
        <f t="shared" si="4"/>
        <v>0.58898158841410808</v>
      </c>
      <c r="K8" s="50">
        <f t="shared" si="5"/>
        <v>0.64688612270812085</v>
      </c>
      <c r="L8" s="49">
        <f t="shared" si="6"/>
        <v>-5.7904534294012766E-2</v>
      </c>
    </row>
    <row r="9" spans="1:12" x14ac:dyDescent="0.4">
      <c r="A9" s="126" t="s">
        <v>82</v>
      </c>
      <c r="B9" s="100">
        <v>91545</v>
      </c>
      <c r="C9" s="100">
        <v>87263</v>
      </c>
      <c r="D9" s="44">
        <f t="shared" si="0"/>
        <v>1.0490700525996126</v>
      </c>
      <c r="E9" s="45">
        <f t="shared" si="1"/>
        <v>4282</v>
      </c>
      <c r="F9" s="100">
        <v>160067</v>
      </c>
      <c r="G9" s="100">
        <v>146711</v>
      </c>
      <c r="H9" s="44">
        <f t="shared" si="2"/>
        <v>1.0910361186277784</v>
      </c>
      <c r="I9" s="45">
        <f t="shared" si="3"/>
        <v>13356</v>
      </c>
      <c r="J9" s="44">
        <f t="shared" si="4"/>
        <v>0.57191675985681001</v>
      </c>
      <c r="K9" s="44">
        <f t="shared" si="5"/>
        <v>0.59479520962981647</v>
      </c>
      <c r="L9" s="43">
        <f t="shared" si="6"/>
        <v>-2.287844977300646E-2</v>
      </c>
    </row>
    <row r="10" spans="1:12" x14ac:dyDescent="0.4">
      <c r="A10" s="124" t="s">
        <v>83</v>
      </c>
      <c r="B10" s="94">
        <v>13842</v>
      </c>
      <c r="C10" s="94">
        <v>33913</v>
      </c>
      <c r="D10" s="46">
        <f t="shared" si="0"/>
        <v>0.40816206174623298</v>
      </c>
      <c r="E10" s="37">
        <f t="shared" si="1"/>
        <v>-20071</v>
      </c>
      <c r="F10" s="94">
        <v>14528</v>
      </c>
      <c r="G10" s="94">
        <v>40438</v>
      </c>
      <c r="H10" s="46">
        <f t="shared" si="2"/>
        <v>0.35926603689598891</v>
      </c>
      <c r="I10" s="37">
        <f t="shared" si="3"/>
        <v>-25910</v>
      </c>
      <c r="J10" s="46">
        <f t="shared" si="4"/>
        <v>0.9527808370044053</v>
      </c>
      <c r="K10" s="46">
        <f t="shared" si="5"/>
        <v>0.83864187150699832</v>
      </c>
      <c r="L10" s="51">
        <f t="shared" si="6"/>
        <v>0.11413896549740699</v>
      </c>
    </row>
    <row r="11" spans="1:12" x14ac:dyDescent="0.4">
      <c r="A11" s="124" t="s">
        <v>97</v>
      </c>
      <c r="B11" s="94">
        <v>12363</v>
      </c>
      <c r="C11" s="94">
        <v>7481</v>
      </c>
      <c r="D11" s="46">
        <f t="shared" si="0"/>
        <v>1.6525865525999197</v>
      </c>
      <c r="E11" s="37">
        <f t="shared" si="1"/>
        <v>4882</v>
      </c>
      <c r="F11" s="94">
        <v>16443</v>
      </c>
      <c r="G11" s="94">
        <v>9298</v>
      </c>
      <c r="H11" s="46">
        <f t="shared" si="2"/>
        <v>1.7684448268444828</v>
      </c>
      <c r="I11" s="37">
        <f t="shared" si="3"/>
        <v>7145</v>
      </c>
      <c r="J11" s="46">
        <f t="shared" si="4"/>
        <v>0.7518700966976829</v>
      </c>
      <c r="K11" s="46">
        <f t="shared" si="5"/>
        <v>0.804581630458163</v>
      </c>
      <c r="L11" s="51">
        <f t="shared" si="6"/>
        <v>-5.27115337604801E-2</v>
      </c>
    </row>
    <row r="12" spans="1:12" x14ac:dyDescent="0.4">
      <c r="A12" s="124" t="s">
        <v>80</v>
      </c>
      <c r="B12" s="94">
        <v>16834</v>
      </c>
      <c r="C12" s="94">
        <v>17915</v>
      </c>
      <c r="D12" s="46">
        <f t="shared" si="0"/>
        <v>0.9396595032096009</v>
      </c>
      <c r="E12" s="37">
        <f t="shared" si="1"/>
        <v>-1081</v>
      </c>
      <c r="F12" s="94">
        <v>28868</v>
      </c>
      <c r="G12" s="94">
        <v>29878</v>
      </c>
      <c r="H12" s="46">
        <f t="shared" si="2"/>
        <v>0.96619586317691952</v>
      </c>
      <c r="I12" s="37">
        <f t="shared" si="3"/>
        <v>-1010</v>
      </c>
      <c r="J12" s="46">
        <f t="shared" si="4"/>
        <v>0.58313703755022861</v>
      </c>
      <c r="K12" s="46">
        <f t="shared" si="5"/>
        <v>0.59960506057969076</v>
      </c>
      <c r="L12" s="51">
        <f t="shared" si="6"/>
        <v>-1.6468023029462153E-2</v>
      </c>
    </row>
    <row r="13" spans="1:12" x14ac:dyDescent="0.4">
      <c r="A13" s="124" t="s">
        <v>81</v>
      </c>
      <c r="B13" s="94">
        <v>17400</v>
      </c>
      <c r="C13" s="94">
        <v>15180</v>
      </c>
      <c r="D13" s="46">
        <f t="shared" si="0"/>
        <v>1.1462450592885376</v>
      </c>
      <c r="E13" s="37">
        <f t="shared" si="1"/>
        <v>2220</v>
      </c>
      <c r="F13" s="94">
        <v>34477</v>
      </c>
      <c r="G13" s="94">
        <v>25190</v>
      </c>
      <c r="H13" s="46">
        <f t="shared" si="2"/>
        <v>1.3686780468439856</v>
      </c>
      <c r="I13" s="37">
        <f t="shared" si="3"/>
        <v>9287</v>
      </c>
      <c r="J13" s="46">
        <f t="shared" si="4"/>
        <v>0.50468428227513995</v>
      </c>
      <c r="K13" s="46">
        <f t="shared" si="5"/>
        <v>0.6026200873362445</v>
      </c>
      <c r="L13" s="51">
        <f t="shared" si="6"/>
        <v>-9.7935805061104553E-2</v>
      </c>
    </row>
    <row r="14" spans="1:12" x14ac:dyDescent="0.4">
      <c r="A14" s="124" t="s">
        <v>170</v>
      </c>
      <c r="B14" s="94">
        <v>6590</v>
      </c>
      <c r="C14" s="94">
        <v>6364</v>
      </c>
      <c r="D14" s="46">
        <f t="shared" si="0"/>
        <v>1.035512256442489</v>
      </c>
      <c r="E14" s="37">
        <f t="shared" si="1"/>
        <v>226</v>
      </c>
      <c r="F14" s="94">
        <v>12542</v>
      </c>
      <c r="G14" s="94">
        <v>8370</v>
      </c>
      <c r="H14" s="46">
        <f t="shared" si="2"/>
        <v>1.4984468339307049</v>
      </c>
      <c r="I14" s="37">
        <f t="shared" si="3"/>
        <v>4172</v>
      </c>
      <c r="J14" s="46">
        <f t="shared" si="4"/>
        <v>0.52543453994578215</v>
      </c>
      <c r="K14" s="46">
        <f t="shared" si="5"/>
        <v>0.76033452807646351</v>
      </c>
      <c r="L14" s="51">
        <f t="shared" si="6"/>
        <v>-0.23489998813068136</v>
      </c>
    </row>
    <row r="15" spans="1:12" x14ac:dyDescent="0.4">
      <c r="A15" s="127" t="s">
        <v>193</v>
      </c>
      <c r="B15" s="94">
        <v>0</v>
      </c>
      <c r="C15" s="94">
        <v>0</v>
      </c>
      <c r="D15" s="17" t="e">
        <f t="shared" si="0"/>
        <v>#DIV/0!</v>
      </c>
      <c r="E15" s="18">
        <f t="shared" si="1"/>
        <v>0</v>
      </c>
      <c r="F15" s="94">
        <v>0</v>
      </c>
      <c r="G15" s="94">
        <v>0</v>
      </c>
      <c r="H15" s="46" t="e">
        <f t="shared" si="2"/>
        <v>#DIV/0!</v>
      </c>
      <c r="I15" s="37">
        <f t="shared" si="3"/>
        <v>0</v>
      </c>
      <c r="J15" s="46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21" t="s">
        <v>192</v>
      </c>
      <c r="B16" s="93">
        <v>16525</v>
      </c>
      <c r="C16" s="93">
        <v>0</v>
      </c>
      <c r="D16" s="17" t="e">
        <f t="shared" si="0"/>
        <v>#DIV/0!</v>
      </c>
      <c r="E16" s="18">
        <f t="shared" si="1"/>
        <v>16525</v>
      </c>
      <c r="F16" s="93">
        <v>26316</v>
      </c>
      <c r="G16" s="93">
        <v>0</v>
      </c>
      <c r="H16" s="17" t="e">
        <f t="shared" si="2"/>
        <v>#DIV/0!</v>
      </c>
      <c r="I16" s="24">
        <f t="shared" si="3"/>
        <v>26316</v>
      </c>
      <c r="J16" s="17">
        <f t="shared" si="4"/>
        <v>0.62794497644018843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15" t="s">
        <v>191</v>
      </c>
      <c r="B17" s="101">
        <v>2380</v>
      </c>
      <c r="C17" s="101">
        <v>0</v>
      </c>
      <c r="D17" s="31" t="e">
        <f t="shared" si="0"/>
        <v>#DIV/0!</v>
      </c>
      <c r="E17" s="33">
        <f t="shared" si="1"/>
        <v>2380</v>
      </c>
      <c r="F17" s="101">
        <v>8091</v>
      </c>
      <c r="G17" s="101">
        <v>0</v>
      </c>
      <c r="H17" s="31" t="e">
        <f t="shared" si="2"/>
        <v>#DIV/0!</v>
      </c>
      <c r="I17" s="33">
        <f t="shared" si="3"/>
        <v>8091</v>
      </c>
      <c r="J17" s="31">
        <f t="shared" si="4"/>
        <v>0.29415399826968236</v>
      </c>
      <c r="K17" s="31" t="e">
        <f t="shared" si="5"/>
        <v>#DIV/0!</v>
      </c>
      <c r="L17" s="74" t="e">
        <f t="shared" si="6"/>
        <v>#DIV/0!</v>
      </c>
    </row>
    <row r="18" spans="1:12" x14ac:dyDescent="0.4">
      <c r="A18" s="138" t="s">
        <v>90</v>
      </c>
      <c r="B18" s="73">
        <f>SUM(B19:B33)</f>
        <v>42021</v>
      </c>
      <c r="C18" s="73">
        <f>SUM(C19:C33)</f>
        <v>38081</v>
      </c>
      <c r="D18" s="50">
        <f t="shared" si="0"/>
        <v>1.103463669546493</v>
      </c>
      <c r="E18" s="38">
        <f t="shared" si="1"/>
        <v>3940</v>
      </c>
      <c r="F18" s="73">
        <f>SUM(F19:F33)</f>
        <v>62509</v>
      </c>
      <c r="G18" s="73">
        <f>SUM(G19:G33)</f>
        <v>57235</v>
      </c>
      <c r="H18" s="50">
        <f t="shared" si="2"/>
        <v>1.0921464139075741</v>
      </c>
      <c r="I18" s="38">
        <f t="shared" si="3"/>
        <v>5274</v>
      </c>
      <c r="J18" s="50">
        <f t="shared" si="4"/>
        <v>0.67223919755555195</v>
      </c>
      <c r="K18" s="50">
        <f t="shared" si="5"/>
        <v>0.66534463178125269</v>
      </c>
      <c r="L18" s="49">
        <f t="shared" si="6"/>
        <v>6.894565774299255E-3</v>
      </c>
    </row>
    <row r="19" spans="1:12" x14ac:dyDescent="0.4">
      <c r="A19" s="126" t="s">
        <v>168</v>
      </c>
      <c r="B19" s="100">
        <v>2743</v>
      </c>
      <c r="C19" s="100">
        <v>2821</v>
      </c>
      <c r="D19" s="44">
        <f t="shared" si="0"/>
        <v>0.97235023041474655</v>
      </c>
      <c r="E19" s="45">
        <f t="shared" si="1"/>
        <v>-78</v>
      </c>
      <c r="F19" s="100">
        <v>4795</v>
      </c>
      <c r="G19" s="100">
        <v>4800</v>
      </c>
      <c r="H19" s="44">
        <f t="shared" si="2"/>
        <v>0.99895833333333328</v>
      </c>
      <c r="I19" s="45">
        <f t="shared" si="3"/>
        <v>-5</v>
      </c>
      <c r="J19" s="44">
        <f t="shared" si="4"/>
        <v>0.57205422314911369</v>
      </c>
      <c r="K19" s="44">
        <f t="shared" si="5"/>
        <v>0.58770833333333339</v>
      </c>
      <c r="L19" s="43">
        <f t="shared" si="6"/>
        <v>-1.5654110184219694E-2</v>
      </c>
    </row>
    <row r="20" spans="1:12" x14ac:dyDescent="0.4">
      <c r="A20" s="124" t="s">
        <v>167</v>
      </c>
      <c r="B20" s="94">
        <v>3593</v>
      </c>
      <c r="C20" s="94">
        <v>3315</v>
      </c>
      <c r="D20" s="46">
        <f t="shared" si="0"/>
        <v>1.0838612368024132</v>
      </c>
      <c r="E20" s="37">
        <f t="shared" si="1"/>
        <v>278</v>
      </c>
      <c r="F20" s="94">
        <v>4800</v>
      </c>
      <c r="G20" s="94">
        <v>4650</v>
      </c>
      <c r="H20" s="46">
        <f t="shared" si="2"/>
        <v>1.032258064516129</v>
      </c>
      <c r="I20" s="37">
        <f t="shared" si="3"/>
        <v>150</v>
      </c>
      <c r="J20" s="46">
        <f t="shared" si="4"/>
        <v>0.74854166666666666</v>
      </c>
      <c r="K20" s="46">
        <f t="shared" si="5"/>
        <v>0.7129032258064516</v>
      </c>
      <c r="L20" s="51">
        <f t="shared" si="6"/>
        <v>3.5638440860215059E-2</v>
      </c>
    </row>
    <row r="21" spans="1:12" x14ac:dyDescent="0.4">
      <c r="A21" s="124" t="s">
        <v>166</v>
      </c>
      <c r="B21" s="94">
        <v>2674</v>
      </c>
      <c r="C21" s="94">
        <v>2483</v>
      </c>
      <c r="D21" s="46">
        <f t="shared" si="0"/>
        <v>1.0769230769230769</v>
      </c>
      <c r="E21" s="37">
        <f t="shared" si="1"/>
        <v>191</v>
      </c>
      <c r="F21" s="94">
        <v>4595</v>
      </c>
      <c r="G21" s="94">
        <v>4650</v>
      </c>
      <c r="H21" s="46">
        <f t="shared" si="2"/>
        <v>0.98817204301075268</v>
      </c>
      <c r="I21" s="37">
        <f t="shared" si="3"/>
        <v>-55</v>
      </c>
      <c r="J21" s="46">
        <f t="shared" si="4"/>
        <v>0.58193688792165399</v>
      </c>
      <c r="K21" s="46">
        <f t="shared" si="5"/>
        <v>0.53397849462365587</v>
      </c>
      <c r="L21" s="51">
        <f t="shared" si="6"/>
        <v>4.7958393297998114E-2</v>
      </c>
    </row>
    <row r="22" spans="1:12" x14ac:dyDescent="0.4">
      <c r="A22" s="124" t="s">
        <v>165</v>
      </c>
      <c r="B22" s="94">
        <v>5982</v>
      </c>
      <c r="C22" s="94">
        <v>6227</v>
      </c>
      <c r="D22" s="46">
        <f t="shared" si="0"/>
        <v>0.96065521117713182</v>
      </c>
      <c r="E22" s="37">
        <f t="shared" si="1"/>
        <v>-245</v>
      </c>
      <c r="F22" s="94">
        <v>9300</v>
      </c>
      <c r="G22" s="94">
        <v>9317</v>
      </c>
      <c r="H22" s="46">
        <f t="shared" si="2"/>
        <v>0.99817537834066761</v>
      </c>
      <c r="I22" s="37">
        <f t="shared" si="3"/>
        <v>-17</v>
      </c>
      <c r="J22" s="46">
        <f t="shared" si="4"/>
        <v>0.64322580645161287</v>
      </c>
      <c r="K22" s="46">
        <f t="shared" si="5"/>
        <v>0.66834818074487501</v>
      </c>
      <c r="L22" s="51">
        <f t="shared" si="6"/>
        <v>-2.512237429326214E-2</v>
      </c>
    </row>
    <row r="23" spans="1:12" x14ac:dyDescent="0.4">
      <c r="A23" s="124" t="s">
        <v>164</v>
      </c>
      <c r="B23" s="96">
        <v>3892</v>
      </c>
      <c r="C23" s="96">
        <v>3915</v>
      </c>
      <c r="D23" s="42">
        <f t="shared" si="0"/>
        <v>0.994125159642401</v>
      </c>
      <c r="E23" s="36">
        <f t="shared" si="1"/>
        <v>-23</v>
      </c>
      <c r="F23" s="96">
        <v>4650</v>
      </c>
      <c r="G23" s="96">
        <v>4650</v>
      </c>
      <c r="H23" s="42">
        <f t="shared" si="2"/>
        <v>1</v>
      </c>
      <c r="I23" s="36">
        <f t="shared" si="3"/>
        <v>0</v>
      </c>
      <c r="J23" s="42">
        <f t="shared" si="4"/>
        <v>0.836989247311828</v>
      </c>
      <c r="K23" s="42">
        <f t="shared" si="5"/>
        <v>0.84193548387096773</v>
      </c>
      <c r="L23" s="41">
        <f t="shared" si="6"/>
        <v>-4.9462365591397273E-3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f t="shared" si="0"/>
        <v>#DIV/0!</v>
      </c>
      <c r="E24" s="37">
        <f t="shared" si="1"/>
        <v>0</v>
      </c>
      <c r="F24" s="94">
        <v>0</v>
      </c>
      <c r="G24" s="94">
        <v>0</v>
      </c>
      <c r="H24" s="46" t="e">
        <f t="shared" si="2"/>
        <v>#DIV/0!</v>
      </c>
      <c r="I24" s="37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94">
        <v>2685</v>
      </c>
      <c r="C25" s="94">
        <v>2016</v>
      </c>
      <c r="D25" s="46">
        <f t="shared" si="0"/>
        <v>1.3318452380952381</v>
      </c>
      <c r="E25" s="37">
        <f t="shared" si="1"/>
        <v>669</v>
      </c>
      <c r="F25" s="94">
        <v>4650</v>
      </c>
      <c r="G25" s="94">
        <v>4650</v>
      </c>
      <c r="H25" s="46">
        <f t="shared" si="2"/>
        <v>1</v>
      </c>
      <c r="I25" s="37">
        <f t="shared" si="3"/>
        <v>0</v>
      </c>
      <c r="J25" s="46">
        <f t="shared" si="4"/>
        <v>0.57741935483870965</v>
      </c>
      <c r="K25" s="46">
        <f t="shared" si="5"/>
        <v>0.43354838709677418</v>
      </c>
      <c r="L25" s="51">
        <f t="shared" si="6"/>
        <v>0.14387096774193547</v>
      </c>
    </row>
    <row r="26" spans="1:12" x14ac:dyDescent="0.4">
      <c r="A26" s="124" t="s">
        <v>161</v>
      </c>
      <c r="B26" s="94">
        <v>3460</v>
      </c>
      <c r="C26" s="94">
        <v>3164</v>
      </c>
      <c r="D26" s="46">
        <f t="shared" si="0"/>
        <v>1.0935524652338811</v>
      </c>
      <c r="E26" s="37">
        <f t="shared" si="1"/>
        <v>296</v>
      </c>
      <c r="F26" s="94">
        <v>4650</v>
      </c>
      <c r="G26" s="94">
        <v>4650</v>
      </c>
      <c r="H26" s="46">
        <f t="shared" si="2"/>
        <v>1</v>
      </c>
      <c r="I26" s="37">
        <f t="shared" si="3"/>
        <v>0</v>
      </c>
      <c r="J26" s="46">
        <f t="shared" si="4"/>
        <v>0.74408602150537639</v>
      </c>
      <c r="K26" s="46">
        <f t="shared" si="5"/>
        <v>0.68043010752688171</v>
      </c>
      <c r="L26" s="51">
        <f t="shared" si="6"/>
        <v>6.3655913978494683E-2</v>
      </c>
    </row>
    <row r="27" spans="1:12" x14ac:dyDescent="0.4">
      <c r="A27" s="124" t="s">
        <v>160</v>
      </c>
      <c r="B27" s="96">
        <v>2067</v>
      </c>
      <c r="C27" s="96">
        <v>1894</v>
      </c>
      <c r="D27" s="42">
        <f t="shared" si="0"/>
        <v>1.0913410770855332</v>
      </c>
      <c r="E27" s="36">
        <f t="shared" si="1"/>
        <v>173</v>
      </c>
      <c r="F27" s="96">
        <v>2712</v>
      </c>
      <c r="G27" s="96">
        <v>2700</v>
      </c>
      <c r="H27" s="42">
        <f t="shared" si="2"/>
        <v>1.0044444444444445</v>
      </c>
      <c r="I27" s="36">
        <f t="shared" si="3"/>
        <v>12</v>
      </c>
      <c r="J27" s="42">
        <f t="shared" si="4"/>
        <v>0.76216814159292035</v>
      </c>
      <c r="K27" s="42">
        <f t="shared" si="5"/>
        <v>0.70148148148148148</v>
      </c>
      <c r="L27" s="41">
        <f t="shared" si="6"/>
        <v>6.0686660111438862E-2</v>
      </c>
    </row>
    <row r="28" spans="1:12" x14ac:dyDescent="0.4">
      <c r="A28" s="125" t="s">
        <v>159</v>
      </c>
      <c r="B28" s="94">
        <v>897</v>
      </c>
      <c r="C28" s="94">
        <v>1170</v>
      </c>
      <c r="D28" s="46">
        <f t="shared" si="0"/>
        <v>0.76666666666666672</v>
      </c>
      <c r="E28" s="37">
        <f t="shared" si="1"/>
        <v>-273</v>
      </c>
      <c r="F28" s="94">
        <v>1950</v>
      </c>
      <c r="G28" s="94">
        <v>1950</v>
      </c>
      <c r="H28" s="46">
        <f t="shared" si="2"/>
        <v>1</v>
      </c>
      <c r="I28" s="37">
        <f t="shared" si="3"/>
        <v>0</v>
      </c>
      <c r="J28" s="46">
        <f t="shared" si="4"/>
        <v>0.46</v>
      </c>
      <c r="K28" s="46">
        <f t="shared" si="5"/>
        <v>0.6</v>
      </c>
      <c r="L28" s="51">
        <f t="shared" si="6"/>
        <v>-0.13999999999999996</v>
      </c>
    </row>
    <row r="29" spans="1:12" x14ac:dyDescent="0.4">
      <c r="A29" s="124" t="s">
        <v>158</v>
      </c>
      <c r="B29" s="94">
        <v>5028</v>
      </c>
      <c r="C29" s="94">
        <v>4991</v>
      </c>
      <c r="D29" s="46">
        <f t="shared" si="0"/>
        <v>1.0074133440192345</v>
      </c>
      <c r="E29" s="37">
        <f t="shared" si="1"/>
        <v>37</v>
      </c>
      <c r="F29" s="94">
        <v>6462</v>
      </c>
      <c r="G29" s="94">
        <v>5901</v>
      </c>
      <c r="H29" s="46">
        <f t="shared" si="2"/>
        <v>1.0950686324351804</v>
      </c>
      <c r="I29" s="37">
        <f t="shared" si="3"/>
        <v>561</v>
      </c>
      <c r="J29" s="46">
        <f t="shared" si="4"/>
        <v>0.77808727948003709</v>
      </c>
      <c r="K29" s="46">
        <f t="shared" si="5"/>
        <v>0.84578884934756826</v>
      </c>
      <c r="L29" s="51">
        <f t="shared" si="6"/>
        <v>-6.7701569867531175E-2</v>
      </c>
    </row>
    <row r="30" spans="1:12" x14ac:dyDescent="0.4">
      <c r="A30" s="125" t="s">
        <v>157</v>
      </c>
      <c r="B30" s="96">
        <v>2506</v>
      </c>
      <c r="C30" s="96">
        <v>2353</v>
      </c>
      <c r="D30" s="42">
        <f t="shared" si="0"/>
        <v>1.0650233744156397</v>
      </c>
      <c r="E30" s="36">
        <f t="shared" si="1"/>
        <v>153</v>
      </c>
      <c r="F30" s="96">
        <v>4650</v>
      </c>
      <c r="G30" s="96">
        <v>4667</v>
      </c>
      <c r="H30" s="42">
        <f t="shared" si="2"/>
        <v>0.99635740304263987</v>
      </c>
      <c r="I30" s="36">
        <f t="shared" si="3"/>
        <v>-17</v>
      </c>
      <c r="J30" s="42">
        <f t="shared" si="4"/>
        <v>0.53892473118279571</v>
      </c>
      <c r="K30" s="42">
        <f t="shared" si="5"/>
        <v>0.50417827298050144</v>
      </c>
      <c r="L30" s="41">
        <f t="shared" si="6"/>
        <v>3.4746458202294273E-2</v>
      </c>
    </row>
    <row r="31" spans="1:12" x14ac:dyDescent="0.4">
      <c r="A31" s="125" t="s">
        <v>156</v>
      </c>
      <c r="B31" s="96">
        <v>3995</v>
      </c>
      <c r="C31" s="96">
        <v>3732</v>
      </c>
      <c r="D31" s="42">
        <f t="shared" si="0"/>
        <v>1.0704715969989282</v>
      </c>
      <c r="E31" s="36">
        <f t="shared" si="1"/>
        <v>263</v>
      </c>
      <c r="F31" s="96">
        <v>4650</v>
      </c>
      <c r="G31" s="96">
        <v>4650</v>
      </c>
      <c r="H31" s="42">
        <f t="shared" si="2"/>
        <v>1</v>
      </c>
      <c r="I31" s="36">
        <f t="shared" si="3"/>
        <v>0</v>
      </c>
      <c r="J31" s="42">
        <f t="shared" si="4"/>
        <v>0.85913978494623655</v>
      </c>
      <c r="K31" s="42">
        <f t="shared" si="5"/>
        <v>0.80258064516129035</v>
      </c>
      <c r="L31" s="41">
        <f t="shared" si="6"/>
        <v>5.65591397849462E-2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0"/>
        <v>#DIV/0!</v>
      </c>
      <c r="E32" s="37">
        <f t="shared" si="1"/>
        <v>0</v>
      </c>
      <c r="F32" s="94">
        <v>0</v>
      </c>
      <c r="G32" s="94"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190</v>
      </c>
      <c r="B33" s="105">
        <v>2499</v>
      </c>
      <c r="C33" s="105">
        <v>0</v>
      </c>
      <c r="D33" s="48" t="e">
        <f t="shared" si="0"/>
        <v>#DIV/0!</v>
      </c>
      <c r="E33" s="37">
        <f t="shared" si="1"/>
        <v>2499</v>
      </c>
      <c r="F33" s="94">
        <v>4645</v>
      </c>
      <c r="G33" s="105">
        <v>0</v>
      </c>
      <c r="H33" s="46" t="e">
        <f t="shared" si="2"/>
        <v>#DIV/0!</v>
      </c>
      <c r="I33" s="37">
        <f t="shared" si="3"/>
        <v>4645</v>
      </c>
      <c r="J33" s="46">
        <f t="shared" si="4"/>
        <v>0.53799784714747045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73">
        <f>SUM(B35:B36)</f>
        <v>2151</v>
      </c>
      <c r="C34" s="73">
        <f>SUM(C35:C36)</f>
        <v>2026</v>
      </c>
      <c r="D34" s="50">
        <f t="shared" si="0"/>
        <v>1.0616979269496545</v>
      </c>
      <c r="E34" s="38">
        <f t="shared" si="1"/>
        <v>125</v>
      </c>
      <c r="F34" s="73">
        <f>SUM(F35:F36)</f>
        <v>3509</v>
      </c>
      <c r="G34" s="73">
        <f>SUM(G35:G36)</f>
        <v>2691</v>
      </c>
      <c r="H34" s="50">
        <f t="shared" si="2"/>
        <v>1.3039762170196953</v>
      </c>
      <c r="I34" s="38">
        <f t="shared" si="3"/>
        <v>818</v>
      </c>
      <c r="J34" s="50">
        <f t="shared" si="4"/>
        <v>0.61299515531490456</v>
      </c>
      <c r="K34" s="50">
        <f t="shared" si="5"/>
        <v>0.75287997027127462</v>
      </c>
      <c r="L34" s="49">
        <f t="shared" si="6"/>
        <v>-0.13988481495637006</v>
      </c>
    </row>
    <row r="35" spans="1:12" x14ac:dyDescent="0.4">
      <c r="A35" s="126" t="s">
        <v>154</v>
      </c>
      <c r="B35" s="100">
        <v>1426</v>
      </c>
      <c r="C35" s="100">
        <v>1227</v>
      </c>
      <c r="D35" s="44">
        <f t="shared" si="0"/>
        <v>1.1621841890790545</v>
      </c>
      <c r="E35" s="45">
        <f t="shared" si="1"/>
        <v>199</v>
      </c>
      <c r="F35" s="100">
        <v>2300</v>
      </c>
      <c r="G35" s="100">
        <v>1482</v>
      </c>
      <c r="H35" s="44">
        <f t="shared" si="2"/>
        <v>1.5519568151147098</v>
      </c>
      <c r="I35" s="45">
        <f t="shared" si="3"/>
        <v>818</v>
      </c>
      <c r="J35" s="44">
        <f t="shared" si="4"/>
        <v>0.62</v>
      </c>
      <c r="K35" s="44">
        <f t="shared" si="5"/>
        <v>0.82793522267206476</v>
      </c>
      <c r="L35" s="43">
        <f t="shared" si="6"/>
        <v>-0.20793522267206477</v>
      </c>
    </row>
    <row r="36" spans="1:12" x14ac:dyDescent="0.4">
      <c r="A36" s="124" t="s">
        <v>153</v>
      </c>
      <c r="B36" s="94">
        <v>725</v>
      </c>
      <c r="C36" s="94">
        <v>799</v>
      </c>
      <c r="D36" s="46">
        <f t="shared" si="0"/>
        <v>0.90738423028785986</v>
      </c>
      <c r="E36" s="37">
        <f t="shared" si="1"/>
        <v>-74</v>
      </c>
      <c r="F36" s="94">
        <v>1209</v>
      </c>
      <c r="G36" s="94">
        <v>1209</v>
      </c>
      <c r="H36" s="46">
        <f t="shared" si="2"/>
        <v>1</v>
      </c>
      <c r="I36" s="37">
        <f t="shared" si="3"/>
        <v>0</v>
      </c>
      <c r="J36" s="46">
        <f t="shared" si="4"/>
        <v>0.59966914805624483</v>
      </c>
      <c r="K36" s="46">
        <f t="shared" si="5"/>
        <v>0.66087675765095122</v>
      </c>
      <c r="L36" s="51">
        <f t="shared" si="6"/>
        <v>-6.1207609594706391E-2</v>
      </c>
    </row>
    <row r="37" spans="1:12" s="30" customFormat="1" x14ac:dyDescent="0.4">
      <c r="A37" s="122" t="s">
        <v>94</v>
      </c>
      <c r="B37" s="67">
        <f>SUM(B38:B57)</f>
        <v>225978</v>
      </c>
      <c r="C37" s="67">
        <f>SUM(C38:C57)</f>
        <v>225961</v>
      </c>
      <c r="D37" s="39">
        <f t="shared" si="0"/>
        <v>1.0000752342218346</v>
      </c>
      <c r="E37" s="40">
        <f t="shared" si="1"/>
        <v>17</v>
      </c>
      <c r="F37" s="67">
        <f>SUM(F38:F57)</f>
        <v>364075</v>
      </c>
      <c r="G37" s="67">
        <f>SUM(G38:G57)</f>
        <v>372481</v>
      </c>
      <c r="H37" s="39">
        <f t="shared" si="2"/>
        <v>0.97743240594822289</v>
      </c>
      <c r="I37" s="40">
        <f t="shared" si="3"/>
        <v>-8406</v>
      </c>
      <c r="J37" s="39">
        <f t="shared" si="4"/>
        <v>0.62069079173247266</v>
      </c>
      <c r="K37" s="39">
        <f t="shared" si="5"/>
        <v>0.60663765400114367</v>
      </c>
      <c r="L37" s="52">
        <f t="shared" si="6"/>
        <v>1.4053137731328991E-2</v>
      </c>
    </row>
    <row r="38" spans="1:12" x14ac:dyDescent="0.4">
      <c r="A38" s="124" t="s">
        <v>82</v>
      </c>
      <c r="B38" s="99">
        <v>74633</v>
      </c>
      <c r="C38" s="99">
        <v>78073</v>
      </c>
      <c r="D38" s="60">
        <f t="shared" ref="D38:D69" si="7">+B38/C38</f>
        <v>0.95593867278060274</v>
      </c>
      <c r="E38" s="36">
        <f t="shared" ref="E38:E57" si="8">+B38-C38</f>
        <v>-3440</v>
      </c>
      <c r="F38" s="99">
        <v>130301</v>
      </c>
      <c r="G38" s="94">
        <v>135451</v>
      </c>
      <c r="H38" s="42">
        <f t="shared" ref="H38:H69" si="9">+F38/G38</f>
        <v>0.96197887058788789</v>
      </c>
      <c r="I38" s="37">
        <f t="shared" ref="I38:I57" si="10">+F38-G38</f>
        <v>-5150</v>
      </c>
      <c r="J38" s="46">
        <f t="shared" ref="J38:J57" si="11">+B38/F38</f>
        <v>0.57277380833608338</v>
      </c>
      <c r="K38" s="46">
        <f t="shared" ref="K38:K57" si="12">+C38/G38</f>
        <v>0.57639293914404466</v>
      </c>
      <c r="L38" s="51">
        <f t="shared" ref="L38:L69" si="13">+J38-K38</f>
        <v>-3.6191308079612794E-3</v>
      </c>
    </row>
    <row r="39" spans="1:12" x14ac:dyDescent="0.4">
      <c r="A39" s="124" t="s">
        <v>152</v>
      </c>
      <c r="B39" s="94">
        <v>12739</v>
      </c>
      <c r="C39" s="94">
        <v>36127</v>
      </c>
      <c r="D39" s="44">
        <f t="shared" si="7"/>
        <v>0.3526171561436045</v>
      </c>
      <c r="E39" s="36">
        <f t="shared" si="8"/>
        <v>-23388</v>
      </c>
      <c r="F39" s="94">
        <v>16244</v>
      </c>
      <c r="G39" s="94">
        <v>44204</v>
      </c>
      <c r="H39" s="42">
        <f t="shared" si="9"/>
        <v>0.36747805628449914</v>
      </c>
      <c r="I39" s="37">
        <f t="shared" si="10"/>
        <v>-27960</v>
      </c>
      <c r="J39" s="46">
        <f t="shared" si="11"/>
        <v>0.78422802265451863</v>
      </c>
      <c r="K39" s="46">
        <f t="shared" si="12"/>
        <v>0.81727897927789339</v>
      </c>
      <c r="L39" s="51">
        <f t="shared" si="13"/>
        <v>-3.3050956623374761E-2</v>
      </c>
    </row>
    <row r="40" spans="1:12" x14ac:dyDescent="0.4">
      <c r="A40" s="124" t="s">
        <v>151</v>
      </c>
      <c r="B40" s="94">
        <v>30117</v>
      </c>
      <c r="C40" s="94">
        <v>11751</v>
      </c>
      <c r="D40" s="44">
        <f t="shared" si="7"/>
        <v>2.5629308143987748</v>
      </c>
      <c r="E40" s="36">
        <f t="shared" si="8"/>
        <v>18366</v>
      </c>
      <c r="F40" s="94">
        <v>42062</v>
      </c>
      <c r="G40" s="94">
        <v>18819</v>
      </c>
      <c r="H40" s="42">
        <f t="shared" si="9"/>
        <v>2.2350815665019397</v>
      </c>
      <c r="I40" s="37">
        <f t="shared" si="10"/>
        <v>23243</v>
      </c>
      <c r="J40" s="46">
        <f t="shared" si="11"/>
        <v>0.71601445485236082</v>
      </c>
      <c r="K40" s="46">
        <f t="shared" si="12"/>
        <v>0.62442212657420693</v>
      </c>
      <c r="L40" s="51">
        <f t="shared" si="13"/>
        <v>9.1592328278153889E-2</v>
      </c>
    </row>
    <row r="41" spans="1:12" x14ac:dyDescent="0.4">
      <c r="A41" s="21" t="s">
        <v>192</v>
      </c>
      <c r="B41" s="94">
        <v>7606</v>
      </c>
      <c r="C41" s="94">
        <v>0</v>
      </c>
      <c r="D41" s="44" t="e">
        <f t="shared" si="7"/>
        <v>#DIV/0!</v>
      </c>
      <c r="E41" s="36">
        <f t="shared" si="8"/>
        <v>7606</v>
      </c>
      <c r="F41" s="94">
        <v>8649</v>
      </c>
      <c r="G41" s="94">
        <v>0</v>
      </c>
      <c r="H41" s="42" t="e">
        <f t="shared" si="9"/>
        <v>#DIV/0!</v>
      </c>
      <c r="I41" s="37">
        <f t="shared" si="10"/>
        <v>8649</v>
      </c>
      <c r="J41" s="46">
        <f t="shared" si="11"/>
        <v>0.87940802404902296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94">
        <v>31089</v>
      </c>
      <c r="C42" s="94">
        <v>30027</v>
      </c>
      <c r="D42" s="44">
        <f t="shared" si="7"/>
        <v>1.0353681686482166</v>
      </c>
      <c r="E42" s="36">
        <f t="shared" si="8"/>
        <v>1062</v>
      </c>
      <c r="F42" s="94">
        <v>52954</v>
      </c>
      <c r="G42" s="94">
        <v>56022</v>
      </c>
      <c r="H42" s="42">
        <f t="shared" si="9"/>
        <v>0.94523580022134157</v>
      </c>
      <c r="I42" s="37">
        <f t="shared" si="10"/>
        <v>-3068</v>
      </c>
      <c r="J42" s="46">
        <f t="shared" si="11"/>
        <v>0.5870944593420705</v>
      </c>
      <c r="K42" s="46">
        <f t="shared" si="12"/>
        <v>0.53598586269679771</v>
      </c>
      <c r="L42" s="51">
        <f t="shared" si="13"/>
        <v>5.1108596645272786E-2</v>
      </c>
    </row>
    <row r="43" spans="1:12" x14ac:dyDescent="0.4">
      <c r="A43" s="124" t="s">
        <v>81</v>
      </c>
      <c r="B43" s="98">
        <v>18161</v>
      </c>
      <c r="C43" s="94">
        <v>18918</v>
      </c>
      <c r="D43" s="44">
        <f t="shared" si="7"/>
        <v>0.95998519928110793</v>
      </c>
      <c r="E43" s="36">
        <f t="shared" si="8"/>
        <v>-757</v>
      </c>
      <c r="F43" s="94">
        <v>25947</v>
      </c>
      <c r="G43" s="94">
        <v>31296</v>
      </c>
      <c r="H43" s="42">
        <f t="shared" si="9"/>
        <v>0.82908358895705525</v>
      </c>
      <c r="I43" s="37">
        <f t="shared" si="10"/>
        <v>-5349</v>
      </c>
      <c r="J43" s="46">
        <f t="shared" si="11"/>
        <v>0.69992677380814738</v>
      </c>
      <c r="K43" s="46">
        <f t="shared" si="12"/>
        <v>0.60448619631901845</v>
      </c>
      <c r="L43" s="51">
        <f t="shared" si="13"/>
        <v>9.544057748912893E-2</v>
      </c>
    </row>
    <row r="44" spans="1:12" x14ac:dyDescent="0.4">
      <c r="A44" s="124" t="s">
        <v>79</v>
      </c>
      <c r="B44" s="97">
        <v>4059</v>
      </c>
      <c r="C44" s="94">
        <v>4496</v>
      </c>
      <c r="D44" s="44">
        <f t="shared" si="7"/>
        <v>0.90280249110320288</v>
      </c>
      <c r="E44" s="36">
        <f t="shared" si="8"/>
        <v>-437</v>
      </c>
      <c r="F44" s="94">
        <v>8647</v>
      </c>
      <c r="G44" s="94">
        <v>8928</v>
      </c>
      <c r="H44" s="42">
        <f t="shared" si="9"/>
        <v>0.96852598566308246</v>
      </c>
      <c r="I44" s="37">
        <f t="shared" si="10"/>
        <v>-281</v>
      </c>
      <c r="J44" s="46">
        <f t="shared" si="11"/>
        <v>0.4694113565398404</v>
      </c>
      <c r="K44" s="46">
        <f t="shared" si="12"/>
        <v>0.50358422939068104</v>
      </c>
      <c r="L44" s="51">
        <f t="shared" si="13"/>
        <v>-3.4172872850840641E-2</v>
      </c>
    </row>
    <row r="45" spans="1:12" x14ac:dyDescent="0.4">
      <c r="A45" s="124" t="s">
        <v>150</v>
      </c>
      <c r="B45" s="94">
        <v>2653</v>
      </c>
      <c r="C45" s="100">
        <v>2388</v>
      </c>
      <c r="D45" s="44">
        <f t="shared" si="7"/>
        <v>1.1109715242881073</v>
      </c>
      <c r="E45" s="36">
        <f t="shared" si="8"/>
        <v>265</v>
      </c>
      <c r="F45" s="94">
        <v>5146</v>
      </c>
      <c r="G45" s="94">
        <v>5146</v>
      </c>
      <c r="H45" s="42">
        <f t="shared" si="9"/>
        <v>1</v>
      </c>
      <c r="I45" s="37">
        <f t="shared" si="10"/>
        <v>0</v>
      </c>
      <c r="J45" s="46">
        <f t="shared" si="11"/>
        <v>0.51554605518849594</v>
      </c>
      <c r="K45" s="46">
        <f t="shared" si="12"/>
        <v>0.46404974737660321</v>
      </c>
      <c r="L45" s="51">
        <f t="shared" si="13"/>
        <v>5.1496307811892739E-2</v>
      </c>
    </row>
    <row r="46" spans="1:12" x14ac:dyDescent="0.4">
      <c r="A46" s="124" t="s">
        <v>78</v>
      </c>
      <c r="B46" s="96">
        <v>5924</v>
      </c>
      <c r="C46" s="94">
        <v>6531</v>
      </c>
      <c r="D46" s="44">
        <f t="shared" si="7"/>
        <v>0.90705864339304854</v>
      </c>
      <c r="E46" s="36">
        <f t="shared" si="8"/>
        <v>-607</v>
      </c>
      <c r="F46" s="96">
        <v>8649</v>
      </c>
      <c r="G46" s="94">
        <v>8928</v>
      </c>
      <c r="H46" s="42">
        <f t="shared" si="9"/>
        <v>0.96875</v>
      </c>
      <c r="I46" s="37">
        <f t="shared" si="10"/>
        <v>-279</v>
      </c>
      <c r="J46" s="46">
        <f t="shared" si="11"/>
        <v>0.68493467452884726</v>
      </c>
      <c r="K46" s="46">
        <f t="shared" si="12"/>
        <v>0.73151881720430112</v>
      </c>
      <c r="L46" s="51">
        <f t="shared" si="13"/>
        <v>-4.6584142675453855E-2</v>
      </c>
    </row>
    <row r="47" spans="1:12" x14ac:dyDescent="0.4">
      <c r="A47" s="125" t="s">
        <v>77</v>
      </c>
      <c r="B47" s="94">
        <v>4019</v>
      </c>
      <c r="C47" s="96">
        <v>3908</v>
      </c>
      <c r="D47" s="44">
        <f t="shared" si="7"/>
        <v>1.0284032753326511</v>
      </c>
      <c r="E47" s="36">
        <f t="shared" si="8"/>
        <v>111</v>
      </c>
      <c r="F47" s="94">
        <v>8370</v>
      </c>
      <c r="G47" s="94">
        <v>8928</v>
      </c>
      <c r="H47" s="42">
        <f t="shared" si="9"/>
        <v>0.9375</v>
      </c>
      <c r="I47" s="37">
        <f t="shared" si="10"/>
        <v>-558</v>
      </c>
      <c r="J47" s="46">
        <f t="shared" si="11"/>
        <v>0.48016726403823179</v>
      </c>
      <c r="K47" s="42">
        <f t="shared" si="12"/>
        <v>0.43772401433691754</v>
      </c>
      <c r="L47" s="41">
        <f t="shared" si="13"/>
        <v>4.2443249701314245E-2</v>
      </c>
    </row>
    <row r="48" spans="1:12" x14ac:dyDescent="0.4">
      <c r="A48" s="124" t="s">
        <v>96</v>
      </c>
      <c r="B48" s="94">
        <v>2009</v>
      </c>
      <c r="C48" s="94">
        <v>2104</v>
      </c>
      <c r="D48" s="44">
        <f t="shared" si="7"/>
        <v>0.95484790874524716</v>
      </c>
      <c r="E48" s="37">
        <f t="shared" si="8"/>
        <v>-95</v>
      </c>
      <c r="F48" s="94">
        <v>5146</v>
      </c>
      <c r="G48" s="96">
        <v>5146</v>
      </c>
      <c r="H48" s="42">
        <f t="shared" si="9"/>
        <v>1</v>
      </c>
      <c r="I48" s="37">
        <f t="shared" si="10"/>
        <v>0</v>
      </c>
      <c r="J48" s="46">
        <f t="shared" si="11"/>
        <v>0.39040031092110378</v>
      </c>
      <c r="K48" s="46">
        <f t="shared" si="12"/>
        <v>0.40886125145744268</v>
      </c>
      <c r="L48" s="51">
        <f t="shared" si="13"/>
        <v>-1.8460940536338899E-2</v>
      </c>
    </row>
    <row r="49" spans="1:12" x14ac:dyDescent="0.4">
      <c r="A49" s="124" t="s">
        <v>93</v>
      </c>
      <c r="B49" s="94">
        <v>8074</v>
      </c>
      <c r="C49" s="94">
        <v>6128</v>
      </c>
      <c r="D49" s="44">
        <f t="shared" si="7"/>
        <v>1.3175587467362924</v>
      </c>
      <c r="E49" s="37">
        <f t="shared" si="8"/>
        <v>1946</v>
      </c>
      <c r="F49" s="94">
        <v>12832</v>
      </c>
      <c r="G49" s="94">
        <v>8856</v>
      </c>
      <c r="H49" s="46">
        <f t="shared" si="9"/>
        <v>1.4489611562782294</v>
      </c>
      <c r="I49" s="37">
        <f t="shared" si="10"/>
        <v>3976</v>
      </c>
      <c r="J49" s="46">
        <f t="shared" si="11"/>
        <v>0.62920822942643395</v>
      </c>
      <c r="K49" s="46">
        <f t="shared" si="12"/>
        <v>0.69196025293586272</v>
      </c>
      <c r="L49" s="51">
        <f t="shared" si="13"/>
        <v>-6.2752023509428767E-2</v>
      </c>
    </row>
    <row r="50" spans="1:12" x14ac:dyDescent="0.4">
      <c r="A50" s="124" t="s">
        <v>74</v>
      </c>
      <c r="B50" s="94">
        <v>7133</v>
      </c>
      <c r="C50" s="94">
        <v>7844</v>
      </c>
      <c r="D50" s="44">
        <f t="shared" si="7"/>
        <v>0.90935747067822537</v>
      </c>
      <c r="E50" s="37">
        <f t="shared" si="8"/>
        <v>-711</v>
      </c>
      <c r="F50" s="94">
        <v>11709</v>
      </c>
      <c r="G50" s="94">
        <v>11718</v>
      </c>
      <c r="H50" s="46">
        <f t="shared" si="9"/>
        <v>0.99923195084485406</v>
      </c>
      <c r="I50" s="37">
        <f t="shared" si="10"/>
        <v>-9</v>
      </c>
      <c r="J50" s="46">
        <f t="shared" si="11"/>
        <v>0.60918951234093432</v>
      </c>
      <c r="K50" s="46">
        <f t="shared" si="12"/>
        <v>0.66939750810718557</v>
      </c>
      <c r="L50" s="51">
        <f t="shared" si="13"/>
        <v>-6.0207995766251243E-2</v>
      </c>
    </row>
    <row r="51" spans="1:12" x14ac:dyDescent="0.4">
      <c r="A51" s="124" t="s">
        <v>76</v>
      </c>
      <c r="B51" s="94">
        <v>2124</v>
      </c>
      <c r="C51" s="94">
        <v>2350</v>
      </c>
      <c r="D51" s="44">
        <f t="shared" si="7"/>
        <v>0.9038297872340425</v>
      </c>
      <c r="E51" s="37">
        <f t="shared" si="8"/>
        <v>-226</v>
      </c>
      <c r="F51" s="94">
        <v>3906</v>
      </c>
      <c r="G51" s="94">
        <v>3906</v>
      </c>
      <c r="H51" s="46">
        <f t="shared" si="9"/>
        <v>1</v>
      </c>
      <c r="I51" s="37">
        <f t="shared" si="10"/>
        <v>0</v>
      </c>
      <c r="J51" s="46">
        <f t="shared" si="11"/>
        <v>0.54377880184331795</v>
      </c>
      <c r="K51" s="46">
        <f t="shared" si="12"/>
        <v>0.60163850486431136</v>
      </c>
      <c r="L51" s="51">
        <f t="shared" si="13"/>
        <v>-5.7859703020993414E-2</v>
      </c>
    </row>
    <row r="52" spans="1:12" x14ac:dyDescent="0.4">
      <c r="A52" s="124" t="s">
        <v>75</v>
      </c>
      <c r="B52" s="94">
        <v>2563</v>
      </c>
      <c r="C52" s="94">
        <v>2762</v>
      </c>
      <c r="D52" s="44">
        <f t="shared" si="7"/>
        <v>0.92795076031860968</v>
      </c>
      <c r="E52" s="37">
        <f t="shared" si="8"/>
        <v>-199</v>
      </c>
      <c r="F52" s="94">
        <v>3906</v>
      </c>
      <c r="G52" s="94">
        <v>3906</v>
      </c>
      <c r="H52" s="46">
        <f t="shared" si="9"/>
        <v>1</v>
      </c>
      <c r="I52" s="37">
        <f t="shared" si="10"/>
        <v>0</v>
      </c>
      <c r="J52" s="46">
        <f t="shared" si="11"/>
        <v>0.65616999487967231</v>
      </c>
      <c r="K52" s="46">
        <f t="shared" si="12"/>
        <v>0.70711725550435223</v>
      </c>
      <c r="L52" s="51">
        <f t="shared" si="13"/>
        <v>-5.0947260624679913E-2</v>
      </c>
    </row>
    <row r="53" spans="1:12" x14ac:dyDescent="0.4">
      <c r="A53" s="124" t="s">
        <v>149</v>
      </c>
      <c r="B53" s="94">
        <v>1584</v>
      </c>
      <c r="C53" s="94">
        <v>2000</v>
      </c>
      <c r="D53" s="44">
        <f t="shared" si="7"/>
        <v>0.79200000000000004</v>
      </c>
      <c r="E53" s="37">
        <f t="shared" si="8"/>
        <v>-416</v>
      </c>
      <c r="F53" s="94">
        <v>3906</v>
      </c>
      <c r="G53" s="94">
        <v>5146</v>
      </c>
      <c r="H53" s="46">
        <f t="shared" si="9"/>
        <v>0.75903614457831325</v>
      </c>
      <c r="I53" s="37">
        <f t="shared" si="10"/>
        <v>-1240</v>
      </c>
      <c r="J53" s="46">
        <f t="shared" si="11"/>
        <v>0.40552995391705071</v>
      </c>
      <c r="K53" s="46">
        <f t="shared" si="12"/>
        <v>0.38865137971239799</v>
      </c>
      <c r="L53" s="51">
        <f t="shared" si="13"/>
        <v>1.6878574204652719E-2</v>
      </c>
    </row>
    <row r="54" spans="1:12" x14ac:dyDescent="0.4">
      <c r="A54" s="124" t="s">
        <v>132</v>
      </c>
      <c r="B54" s="94">
        <v>3142</v>
      </c>
      <c r="C54" s="94">
        <v>2805</v>
      </c>
      <c r="D54" s="44">
        <f t="shared" si="7"/>
        <v>1.1201426024955436</v>
      </c>
      <c r="E54" s="37">
        <f t="shared" si="8"/>
        <v>337</v>
      </c>
      <c r="F54" s="94">
        <v>3780</v>
      </c>
      <c r="G54" s="94">
        <v>4158</v>
      </c>
      <c r="H54" s="46">
        <f t="shared" si="9"/>
        <v>0.90909090909090906</v>
      </c>
      <c r="I54" s="37">
        <f t="shared" si="10"/>
        <v>-378</v>
      </c>
      <c r="J54" s="46">
        <f t="shared" si="11"/>
        <v>0.83121693121693119</v>
      </c>
      <c r="K54" s="46">
        <f t="shared" si="12"/>
        <v>0.67460317460317465</v>
      </c>
      <c r="L54" s="51">
        <f t="shared" si="13"/>
        <v>0.15661375661375654</v>
      </c>
    </row>
    <row r="55" spans="1:12" x14ac:dyDescent="0.4">
      <c r="A55" s="124" t="s">
        <v>148</v>
      </c>
      <c r="B55" s="94">
        <v>2659</v>
      </c>
      <c r="C55" s="94">
        <v>2599</v>
      </c>
      <c r="D55" s="44">
        <f t="shared" si="7"/>
        <v>1.0230858022316276</v>
      </c>
      <c r="E55" s="37">
        <f t="shared" si="8"/>
        <v>60</v>
      </c>
      <c r="F55" s="94">
        <v>4109</v>
      </c>
      <c r="G55" s="94">
        <v>4111</v>
      </c>
      <c r="H55" s="46">
        <f t="shared" si="9"/>
        <v>0.99951350036487474</v>
      </c>
      <c r="I55" s="37">
        <f t="shared" si="10"/>
        <v>-2</v>
      </c>
      <c r="J55" s="46">
        <f t="shared" si="11"/>
        <v>0.64711608663908493</v>
      </c>
      <c r="K55" s="46">
        <f t="shared" si="12"/>
        <v>0.6322062758452931</v>
      </c>
      <c r="L55" s="51">
        <f t="shared" si="13"/>
        <v>1.4909810793791833E-2</v>
      </c>
    </row>
    <row r="56" spans="1:12" x14ac:dyDescent="0.4">
      <c r="A56" s="124" t="s">
        <v>147</v>
      </c>
      <c r="B56" s="96">
        <v>2850</v>
      </c>
      <c r="C56" s="94">
        <v>2384</v>
      </c>
      <c r="D56" s="44">
        <f t="shared" si="7"/>
        <v>1.1954697986577181</v>
      </c>
      <c r="E56" s="37">
        <f t="shared" si="8"/>
        <v>466</v>
      </c>
      <c r="F56" s="96">
        <v>3906</v>
      </c>
      <c r="G56" s="94">
        <v>3906</v>
      </c>
      <c r="H56" s="46">
        <f t="shared" si="9"/>
        <v>1</v>
      </c>
      <c r="I56" s="37">
        <f t="shared" si="10"/>
        <v>0</v>
      </c>
      <c r="J56" s="46">
        <f t="shared" si="11"/>
        <v>0.72964669738863286</v>
      </c>
      <c r="K56" s="46">
        <f t="shared" si="12"/>
        <v>0.61034306195596522</v>
      </c>
      <c r="L56" s="51">
        <f t="shared" si="13"/>
        <v>0.11930363543266764</v>
      </c>
    </row>
    <row r="57" spans="1:12" x14ac:dyDescent="0.4">
      <c r="A57" s="123" t="s">
        <v>146</v>
      </c>
      <c r="B57" s="91">
        <v>2840</v>
      </c>
      <c r="C57" s="91">
        <v>2766</v>
      </c>
      <c r="D57" s="90">
        <f t="shared" si="7"/>
        <v>1.0267534345625451</v>
      </c>
      <c r="E57" s="35">
        <f t="shared" si="8"/>
        <v>74</v>
      </c>
      <c r="F57" s="91">
        <v>3906</v>
      </c>
      <c r="G57" s="91">
        <v>3906</v>
      </c>
      <c r="H57" s="57">
        <f t="shared" si="9"/>
        <v>1</v>
      </c>
      <c r="I57" s="35">
        <f t="shared" si="10"/>
        <v>0</v>
      </c>
      <c r="J57" s="57">
        <f t="shared" si="11"/>
        <v>0.72708653353814645</v>
      </c>
      <c r="K57" s="57">
        <f t="shared" si="12"/>
        <v>0.70814132104454686</v>
      </c>
      <c r="L57" s="56">
        <f t="shared" si="13"/>
        <v>1.8945212493599595E-2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2006年5月航空旅客輸送実績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５月(上旬)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103</v>
      </c>
      <c r="C4" s="193" t="s">
        <v>204</v>
      </c>
      <c r="D4" s="190" t="s">
        <v>87</v>
      </c>
      <c r="E4" s="190"/>
      <c r="F4" s="187" t="str">
        <f>+B4</f>
        <v>(06'5/1～10)</v>
      </c>
      <c r="G4" s="187" t="str">
        <f>+C4</f>
        <v>(05'5/1～10)</v>
      </c>
      <c r="H4" s="190" t="s">
        <v>87</v>
      </c>
      <c r="I4" s="190"/>
      <c r="J4" s="187" t="str">
        <f>+B4</f>
        <v>(06'5/1～10)</v>
      </c>
      <c r="K4" s="187" t="str">
        <f>+C4</f>
        <v>(05'5/1～10)</v>
      </c>
      <c r="L4" s="188" t="s">
        <v>85</v>
      </c>
    </row>
    <row r="5" spans="1:12" s="34" customFormat="1" x14ac:dyDescent="0.4">
      <c r="A5" s="190"/>
      <c r="B5" s="191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154158</v>
      </c>
      <c r="C6" s="67">
        <f>+C7+C37</f>
        <v>149777</v>
      </c>
      <c r="D6" s="39">
        <f t="shared" ref="D6:D37" si="0">+B6/C6</f>
        <v>1.0292501518924801</v>
      </c>
      <c r="E6" s="40">
        <f t="shared" ref="E6:E37" si="1">+B6-C6</f>
        <v>4381</v>
      </c>
      <c r="F6" s="67">
        <f>+F7+F37</f>
        <v>239823</v>
      </c>
      <c r="G6" s="67">
        <f>+G7+G37</f>
        <v>228618</v>
      </c>
      <c r="H6" s="39">
        <f t="shared" ref="H6:H37" si="2">+F6/G6</f>
        <v>1.0490118888276514</v>
      </c>
      <c r="I6" s="40">
        <f t="shared" ref="I6:I37" si="3">+F6-G6</f>
        <v>11205</v>
      </c>
      <c r="J6" s="39">
        <f t="shared" ref="J6:J37" si="4">+B6/F6</f>
        <v>0.64279906430992861</v>
      </c>
      <c r="K6" s="39">
        <f t="shared" ref="K6:K37" si="5">+C6/G6</f>
        <v>0.65514089004365361</v>
      </c>
      <c r="L6" s="52">
        <f t="shared" ref="L6:L37" si="6">+J6-K6</f>
        <v>-1.2341825733724998E-2</v>
      </c>
    </row>
    <row r="7" spans="1:12" s="30" customFormat="1" x14ac:dyDescent="0.4">
      <c r="A7" s="122" t="s">
        <v>84</v>
      </c>
      <c r="B7" s="67">
        <f>B8+B18+B34</f>
        <v>78615</v>
      </c>
      <c r="C7" s="67">
        <f>C8+C18+C34</f>
        <v>71681</v>
      </c>
      <c r="D7" s="39">
        <f t="shared" si="0"/>
        <v>1.0967341415437843</v>
      </c>
      <c r="E7" s="40">
        <f t="shared" si="1"/>
        <v>6934</v>
      </c>
      <c r="F7" s="67">
        <f>F8+F18+F34</f>
        <v>120800</v>
      </c>
      <c r="G7" s="67">
        <f>G8+G18+G34</f>
        <v>105605</v>
      </c>
      <c r="H7" s="39">
        <f t="shared" si="2"/>
        <v>1.1438852327067848</v>
      </c>
      <c r="I7" s="40">
        <f t="shared" si="3"/>
        <v>15195</v>
      </c>
      <c r="J7" s="39">
        <f t="shared" si="4"/>
        <v>0.65078642384105956</v>
      </c>
      <c r="K7" s="39">
        <f t="shared" si="5"/>
        <v>0.67876520998058809</v>
      </c>
      <c r="L7" s="52">
        <f t="shared" si="6"/>
        <v>-2.7978786139528533E-2</v>
      </c>
    </row>
    <row r="8" spans="1:12" x14ac:dyDescent="0.4">
      <c r="A8" s="138" t="s">
        <v>91</v>
      </c>
      <c r="B8" s="73">
        <f>SUM(B9:B17)</f>
        <v>63116</v>
      </c>
      <c r="C8" s="73">
        <f>SUM(C9:C17)</f>
        <v>57285</v>
      </c>
      <c r="D8" s="50">
        <f t="shared" si="0"/>
        <v>1.1017892991184428</v>
      </c>
      <c r="E8" s="38">
        <f t="shared" si="1"/>
        <v>5831</v>
      </c>
      <c r="F8" s="73">
        <f>SUM(F9:F17)</f>
        <v>99550</v>
      </c>
      <c r="G8" s="73">
        <f>SUM(G9:G17)</f>
        <v>85763</v>
      </c>
      <c r="H8" s="50">
        <f t="shared" si="2"/>
        <v>1.1607569697888367</v>
      </c>
      <c r="I8" s="38">
        <f t="shared" si="3"/>
        <v>13787</v>
      </c>
      <c r="J8" s="50">
        <f t="shared" si="4"/>
        <v>0.63401305876444003</v>
      </c>
      <c r="K8" s="50">
        <f t="shared" si="5"/>
        <v>0.6679453843732146</v>
      </c>
      <c r="L8" s="49">
        <f t="shared" si="6"/>
        <v>-3.3932325608774572E-2</v>
      </c>
    </row>
    <row r="9" spans="1:12" x14ac:dyDescent="0.4">
      <c r="A9" s="126" t="s">
        <v>82</v>
      </c>
      <c r="B9" s="100">
        <v>34074</v>
      </c>
      <c r="C9" s="100">
        <v>32261</v>
      </c>
      <c r="D9" s="44">
        <f t="shared" si="0"/>
        <v>1.0561978859923746</v>
      </c>
      <c r="E9" s="45">
        <f t="shared" si="1"/>
        <v>1813</v>
      </c>
      <c r="F9" s="100">
        <v>54392</v>
      </c>
      <c r="G9" s="100">
        <v>48423</v>
      </c>
      <c r="H9" s="44">
        <f t="shared" si="2"/>
        <v>1.1232678685748507</v>
      </c>
      <c r="I9" s="45">
        <f t="shared" si="3"/>
        <v>5969</v>
      </c>
      <c r="J9" s="44">
        <f t="shared" si="4"/>
        <v>0.62645241947345198</v>
      </c>
      <c r="K9" s="44">
        <f t="shared" si="5"/>
        <v>0.66623298845589907</v>
      </c>
      <c r="L9" s="43">
        <f t="shared" si="6"/>
        <v>-3.9780568982447084E-2</v>
      </c>
    </row>
    <row r="10" spans="1:12" x14ac:dyDescent="0.4">
      <c r="A10" s="124" t="s">
        <v>83</v>
      </c>
      <c r="B10" s="94">
        <v>3629</v>
      </c>
      <c r="C10" s="94">
        <v>9893</v>
      </c>
      <c r="D10" s="46">
        <f t="shared" si="0"/>
        <v>0.36682502779743253</v>
      </c>
      <c r="E10" s="37">
        <f t="shared" si="1"/>
        <v>-6264</v>
      </c>
      <c r="F10" s="94">
        <v>4112</v>
      </c>
      <c r="G10" s="94">
        <v>13140</v>
      </c>
      <c r="H10" s="46">
        <f t="shared" si="2"/>
        <v>0.31293759512937597</v>
      </c>
      <c r="I10" s="37">
        <f t="shared" si="3"/>
        <v>-9028</v>
      </c>
      <c r="J10" s="46">
        <f t="shared" si="4"/>
        <v>0.88253891050583655</v>
      </c>
      <c r="K10" s="46">
        <f t="shared" si="5"/>
        <v>0.75289193302891932</v>
      </c>
      <c r="L10" s="51">
        <f t="shared" si="6"/>
        <v>0.12964697747691722</v>
      </c>
    </row>
    <row r="11" spans="1:12" x14ac:dyDescent="0.4">
      <c r="A11" s="124" t="s">
        <v>97</v>
      </c>
      <c r="B11" s="94">
        <v>3911</v>
      </c>
      <c r="C11" s="94">
        <v>2465</v>
      </c>
      <c r="D11" s="46">
        <f t="shared" si="0"/>
        <v>1.5866125760649088</v>
      </c>
      <c r="E11" s="37">
        <f t="shared" si="1"/>
        <v>1446</v>
      </c>
      <c r="F11" s="94">
        <v>5481</v>
      </c>
      <c r="G11" s="94">
        <v>3510</v>
      </c>
      <c r="H11" s="46">
        <f t="shared" si="2"/>
        <v>1.5615384615384615</v>
      </c>
      <c r="I11" s="37">
        <f t="shared" si="3"/>
        <v>1971</v>
      </c>
      <c r="J11" s="46">
        <f t="shared" si="4"/>
        <v>0.71355592045247218</v>
      </c>
      <c r="K11" s="46">
        <f t="shared" si="5"/>
        <v>0.70227920227920226</v>
      </c>
      <c r="L11" s="51">
        <f t="shared" si="6"/>
        <v>1.1276718173269917E-2</v>
      </c>
    </row>
    <row r="12" spans="1:12" x14ac:dyDescent="0.4">
      <c r="A12" s="124" t="s">
        <v>80</v>
      </c>
      <c r="B12" s="94">
        <v>6052</v>
      </c>
      <c r="C12" s="94">
        <v>5479</v>
      </c>
      <c r="D12" s="46">
        <f t="shared" si="0"/>
        <v>1.1045811279430553</v>
      </c>
      <c r="E12" s="37">
        <f t="shared" si="1"/>
        <v>573</v>
      </c>
      <c r="F12" s="94">
        <v>9310</v>
      </c>
      <c r="G12" s="94">
        <v>9600</v>
      </c>
      <c r="H12" s="46">
        <f t="shared" si="2"/>
        <v>0.96979166666666672</v>
      </c>
      <c r="I12" s="37">
        <f t="shared" si="3"/>
        <v>-290</v>
      </c>
      <c r="J12" s="46">
        <f t="shared" si="4"/>
        <v>0.65005370569280341</v>
      </c>
      <c r="K12" s="46">
        <f t="shared" si="5"/>
        <v>0.57072916666666662</v>
      </c>
      <c r="L12" s="51">
        <f t="shared" si="6"/>
        <v>7.9324539026136787E-2</v>
      </c>
    </row>
    <row r="13" spans="1:12" x14ac:dyDescent="0.4">
      <c r="A13" s="124" t="s">
        <v>81</v>
      </c>
      <c r="B13" s="94">
        <v>6945</v>
      </c>
      <c r="C13" s="94">
        <v>4927</v>
      </c>
      <c r="D13" s="46">
        <f t="shared" si="0"/>
        <v>1.409579866044246</v>
      </c>
      <c r="E13" s="37">
        <f t="shared" si="1"/>
        <v>2018</v>
      </c>
      <c r="F13" s="94">
        <v>11703</v>
      </c>
      <c r="G13" s="94">
        <v>8390</v>
      </c>
      <c r="H13" s="46">
        <f t="shared" si="2"/>
        <v>1.3948748510131108</v>
      </c>
      <c r="I13" s="37">
        <f t="shared" si="3"/>
        <v>3313</v>
      </c>
      <c r="J13" s="46">
        <f t="shared" si="4"/>
        <v>0.59343758010766468</v>
      </c>
      <c r="K13" s="46">
        <f t="shared" si="5"/>
        <v>0.58724672228843866</v>
      </c>
      <c r="L13" s="51">
        <f t="shared" si="6"/>
        <v>6.1908578192260144E-3</v>
      </c>
    </row>
    <row r="14" spans="1:12" x14ac:dyDescent="0.4">
      <c r="A14" s="124" t="s">
        <v>170</v>
      </c>
      <c r="B14" s="94">
        <v>2592</v>
      </c>
      <c r="C14" s="94">
        <v>2260</v>
      </c>
      <c r="D14" s="46">
        <f t="shared" si="0"/>
        <v>1.1469026548672567</v>
      </c>
      <c r="E14" s="37">
        <f t="shared" si="1"/>
        <v>332</v>
      </c>
      <c r="F14" s="94">
        <v>4030</v>
      </c>
      <c r="G14" s="94">
        <v>2700</v>
      </c>
      <c r="H14" s="46">
        <f t="shared" si="2"/>
        <v>1.4925925925925927</v>
      </c>
      <c r="I14" s="37">
        <f t="shared" si="3"/>
        <v>1330</v>
      </c>
      <c r="J14" s="46">
        <f t="shared" si="4"/>
        <v>0.64317617866004961</v>
      </c>
      <c r="K14" s="46">
        <f t="shared" si="5"/>
        <v>0.83703703703703702</v>
      </c>
      <c r="L14" s="51">
        <f t="shared" si="6"/>
        <v>-0.19386085837698741</v>
      </c>
    </row>
    <row r="15" spans="1:12" x14ac:dyDescent="0.4">
      <c r="A15" s="127" t="s">
        <v>193</v>
      </c>
      <c r="B15" s="94">
        <v>0</v>
      </c>
      <c r="C15" s="94">
        <v>0</v>
      </c>
      <c r="D15" s="46" t="e">
        <f t="shared" si="0"/>
        <v>#DIV/0!</v>
      </c>
      <c r="E15" s="47">
        <f t="shared" si="1"/>
        <v>0</v>
      </c>
      <c r="F15" s="94">
        <v>0</v>
      </c>
      <c r="G15" s="105">
        <v>0</v>
      </c>
      <c r="H15" s="44" t="e">
        <f t="shared" si="2"/>
        <v>#DIV/0!</v>
      </c>
      <c r="I15" s="45">
        <f t="shared" si="3"/>
        <v>0</v>
      </c>
      <c r="J15" s="48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x14ac:dyDescent="0.4">
      <c r="A16" s="21" t="s">
        <v>192</v>
      </c>
      <c r="B16" s="101">
        <v>4818</v>
      </c>
      <c r="C16" s="101">
        <v>0</v>
      </c>
      <c r="D16" s="48" t="e">
        <f t="shared" si="0"/>
        <v>#DIV/0!</v>
      </c>
      <c r="E16" s="37">
        <f t="shared" si="1"/>
        <v>4818</v>
      </c>
      <c r="F16" s="101">
        <v>7912</v>
      </c>
      <c r="G16" s="95">
        <v>0</v>
      </c>
      <c r="H16" s="44" t="e">
        <f t="shared" si="2"/>
        <v>#DIV/0!</v>
      </c>
      <c r="I16" s="45">
        <f t="shared" si="3"/>
        <v>7912</v>
      </c>
      <c r="J16" s="48">
        <f t="shared" si="4"/>
        <v>0.60894843276036403</v>
      </c>
      <c r="K16" s="46" t="e">
        <f t="shared" si="5"/>
        <v>#DIV/0!</v>
      </c>
      <c r="L16" s="51" t="e">
        <f t="shared" si="6"/>
        <v>#DIV/0!</v>
      </c>
    </row>
    <row r="17" spans="1:12" x14ac:dyDescent="0.4">
      <c r="A17" s="15" t="s">
        <v>191</v>
      </c>
      <c r="B17" s="106">
        <v>1095</v>
      </c>
      <c r="C17" s="106">
        <v>0</v>
      </c>
      <c r="D17" s="57" t="e">
        <f t="shared" si="0"/>
        <v>#DIV/0!</v>
      </c>
      <c r="E17" s="47">
        <f t="shared" si="1"/>
        <v>1095</v>
      </c>
      <c r="F17" s="106">
        <v>2610</v>
      </c>
      <c r="G17" s="106">
        <v>0</v>
      </c>
      <c r="H17" s="44" t="e">
        <f t="shared" si="2"/>
        <v>#DIV/0!</v>
      </c>
      <c r="I17" s="45">
        <f t="shared" si="3"/>
        <v>2610</v>
      </c>
      <c r="J17" s="48">
        <f t="shared" si="4"/>
        <v>0.41954022988505746</v>
      </c>
      <c r="K17" s="46" t="e">
        <f t="shared" si="5"/>
        <v>#DIV/0!</v>
      </c>
      <c r="L17" s="51" t="e">
        <f t="shared" si="6"/>
        <v>#DIV/0!</v>
      </c>
    </row>
    <row r="18" spans="1:12" x14ac:dyDescent="0.4">
      <c r="A18" s="138" t="s">
        <v>90</v>
      </c>
      <c r="B18" s="73">
        <f>SUM(B19:B33)</f>
        <v>14585</v>
      </c>
      <c r="C18" s="73">
        <f>SUM(C19:C33)</f>
        <v>13478</v>
      </c>
      <c r="D18" s="50">
        <f t="shared" si="0"/>
        <v>1.082133847751892</v>
      </c>
      <c r="E18" s="38">
        <f t="shared" si="1"/>
        <v>1107</v>
      </c>
      <c r="F18" s="73">
        <f>SUM(F19:F33)</f>
        <v>20080</v>
      </c>
      <c r="G18" s="73">
        <f>SUM(G19:G33)</f>
        <v>18750</v>
      </c>
      <c r="H18" s="50">
        <f t="shared" si="2"/>
        <v>1.0709333333333333</v>
      </c>
      <c r="I18" s="38">
        <f t="shared" si="3"/>
        <v>1330</v>
      </c>
      <c r="J18" s="50">
        <f t="shared" si="4"/>
        <v>0.72634462151394419</v>
      </c>
      <c r="K18" s="50">
        <f t="shared" si="5"/>
        <v>0.71882666666666661</v>
      </c>
      <c r="L18" s="49">
        <f t="shared" si="6"/>
        <v>7.5179548472775748E-3</v>
      </c>
    </row>
    <row r="19" spans="1:12" x14ac:dyDescent="0.4">
      <c r="A19" s="126" t="s">
        <v>168</v>
      </c>
      <c r="B19" s="100">
        <v>955</v>
      </c>
      <c r="C19" s="94">
        <v>886</v>
      </c>
      <c r="D19" s="46">
        <f t="shared" si="0"/>
        <v>1.0778781038374718</v>
      </c>
      <c r="E19" s="37">
        <f t="shared" si="1"/>
        <v>69</v>
      </c>
      <c r="F19" s="100">
        <v>1650</v>
      </c>
      <c r="G19" s="100">
        <v>1650</v>
      </c>
      <c r="H19" s="46">
        <f t="shared" si="2"/>
        <v>1</v>
      </c>
      <c r="I19" s="37">
        <f t="shared" si="3"/>
        <v>0</v>
      </c>
      <c r="J19" s="46">
        <f t="shared" si="4"/>
        <v>0.57878787878787874</v>
      </c>
      <c r="K19" s="46">
        <f t="shared" si="5"/>
        <v>0.53696969696969699</v>
      </c>
      <c r="L19" s="43">
        <f t="shared" si="6"/>
        <v>4.1818181818181754E-2</v>
      </c>
    </row>
    <row r="20" spans="1:12" x14ac:dyDescent="0.4">
      <c r="A20" s="124" t="s">
        <v>167</v>
      </c>
      <c r="B20" s="94">
        <v>1193</v>
      </c>
      <c r="C20" s="131">
        <v>1134</v>
      </c>
      <c r="D20" s="46">
        <f t="shared" si="0"/>
        <v>1.0520282186948853</v>
      </c>
      <c r="E20" s="37">
        <f t="shared" si="1"/>
        <v>59</v>
      </c>
      <c r="F20" s="94">
        <v>1650</v>
      </c>
      <c r="G20" s="94">
        <v>1500</v>
      </c>
      <c r="H20" s="46">
        <f t="shared" si="2"/>
        <v>1.1000000000000001</v>
      </c>
      <c r="I20" s="37">
        <f t="shared" si="3"/>
        <v>150</v>
      </c>
      <c r="J20" s="42">
        <f t="shared" si="4"/>
        <v>0.72303030303030302</v>
      </c>
      <c r="K20" s="46">
        <f t="shared" si="5"/>
        <v>0.75600000000000001</v>
      </c>
      <c r="L20" s="51">
        <f t="shared" si="6"/>
        <v>-3.2969696969696982E-2</v>
      </c>
    </row>
    <row r="21" spans="1:12" x14ac:dyDescent="0.4">
      <c r="A21" s="124" t="s">
        <v>166</v>
      </c>
      <c r="B21" s="94">
        <v>964</v>
      </c>
      <c r="C21" s="94">
        <v>795</v>
      </c>
      <c r="D21" s="46">
        <f t="shared" si="0"/>
        <v>1.2125786163522012</v>
      </c>
      <c r="E21" s="37">
        <f t="shared" si="1"/>
        <v>169</v>
      </c>
      <c r="F21" s="94">
        <v>1485</v>
      </c>
      <c r="G21" s="94">
        <v>1500</v>
      </c>
      <c r="H21" s="42">
        <f t="shared" si="2"/>
        <v>0.99</v>
      </c>
      <c r="I21" s="37">
        <f t="shared" si="3"/>
        <v>-15</v>
      </c>
      <c r="J21" s="46">
        <f t="shared" si="4"/>
        <v>0.64915824915824916</v>
      </c>
      <c r="K21" s="46">
        <f t="shared" si="5"/>
        <v>0.53</v>
      </c>
      <c r="L21" s="51">
        <f t="shared" si="6"/>
        <v>0.11915824915824913</v>
      </c>
    </row>
    <row r="22" spans="1:12" x14ac:dyDescent="0.4">
      <c r="A22" s="124" t="s">
        <v>165</v>
      </c>
      <c r="B22" s="94">
        <v>1962</v>
      </c>
      <c r="C22" s="94">
        <v>2378</v>
      </c>
      <c r="D22" s="46">
        <f t="shared" si="0"/>
        <v>0.8250630782169891</v>
      </c>
      <c r="E22" s="37">
        <f t="shared" si="1"/>
        <v>-416</v>
      </c>
      <c r="F22" s="94">
        <v>3000</v>
      </c>
      <c r="G22" s="94">
        <v>3000</v>
      </c>
      <c r="H22" s="46">
        <f t="shared" si="2"/>
        <v>1</v>
      </c>
      <c r="I22" s="37">
        <f t="shared" si="3"/>
        <v>0</v>
      </c>
      <c r="J22" s="46">
        <f t="shared" si="4"/>
        <v>0.65400000000000003</v>
      </c>
      <c r="K22" s="46">
        <f t="shared" si="5"/>
        <v>0.79266666666666663</v>
      </c>
      <c r="L22" s="51">
        <f t="shared" si="6"/>
        <v>-0.1386666666666666</v>
      </c>
    </row>
    <row r="23" spans="1:12" x14ac:dyDescent="0.4">
      <c r="A23" s="124" t="s">
        <v>164</v>
      </c>
      <c r="B23" s="96">
        <v>1308</v>
      </c>
      <c r="C23" s="96">
        <v>1276</v>
      </c>
      <c r="D23" s="46">
        <f t="shared" si="0"/>
        <v>1.025078369905956</v>
      </c>
      <c r="E23" s="36">
        <f t="shared" si="1"/>
        <v>32</v>
      </c>
      <c r="F23" s="96">
        <v>1500</v>
      </c>
      <c r="G23" s="96">
        <v>1500</v>
      </c>
      <c r="H23" s="42">
        <f t="shared" si="2"/>
        <v>1</v>
      </c>
      <c r="I23" s="36">
        <f t="shared" si="3"/>
        <v>0</v>
      </c>
      <c r="J23" s="42">
        <f t="shared" si="4"/>
        <v>0.872</v>
      </c>
      <c r="K23" s="46">
        <f t="shared" si="5"/>
        <v>0.85066666666666668</v>
      </c>
      <c r="L23" s="41">
        <f t="shared" si="6"/>
        <v>2.1333333333333315E-2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f t="shared" si="0"/>
        <v>#DIV/0!</v>
      </c>
      <c r="E24" s="37">
        <f t="shared" si="1"/>
        <v>0</v>
      </c>
      <c r="F24" s="94">
        <v>0</v>
      </c>
      <c r="G24" s="94">
        <v>0</v>
      </c>
      <c r="H24" s="46" t="e">
        <f t="shared" si="2"/>
        <v>#DIV/0!</v>
      </c>
      <c r="I24" s="37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94">
        <v>1043</v>
      </c>
      <c r="C25" s="94">
        <v>767</v>
      </c>
      <c r="D25" s="46">
        <f t="shared" si="0"/>
        <v>1.3598435462842242</v>
      </c>
      <c r="E25" s="37">
        <f t="shared" si="1"/>
        <v>276</v>
      </c>
      <c r="F25" s="94">
        <v>1500</v>
      </c>
      <c r="G25" s="94">
        <v>1500</v>
      </c>
      <c r="H25" s="46">
        <f t="shared" si="2"/>
        <v>1</v>
      </c>
      <c r="I25" s="37">
        <f t="shared" si="3"/>
        <v>0</v>
      </c>
      <c r="J25" s="46">
        <f t="shared" si="4"/>
        <v>0.69533333333333336</v>
      </c>
      <c r="K25" s="46">
        <f t="shared" si="5"/>
        <v>0.51133333333333331</v>
      </c>
      <c r="L25" s="51">
        <f t="shared" si="6"/>
        <v>0.18400000000000005</v>
      </c>
    </row>
    <row r="26" spans="1:12" x14ac:dyDescent="0.4">
      <c r="A26" s="124" t="s">
        <v>161</v>
      </c>
      <c r="B26" s="94">
        <v>1253</v>
      </c>
      <c r="C26" s="94">
        <v>1166</v>
      </c>
      <c r="D26" s="46">
        <f t="shared" si="0"/>
        <v>1.0746140651801028</v>
      </c>
      <c r="E26" s="37">
        <f t="shared" si="1"/>
        <v>87</v>
      </c>
      <c r="F26" s="94">
        <v>1500</v>
      </c>
      <c r="G26" s="94">
        <v>1500</v>
      </c>
      <c r="H26" s="46">
        <f t="shared" si="2"/>
        <v>1</v>
      </c>
      <c r="I26" s="37">
        <f t="shared" si="3"/>
        <v>0</v>
      </c>
      <c r="J26" s="46">
        <f t="shared" si="4"/>
        <v>0.83533333333333337</v>
      </c>
      <c r="K26" s="46">
        <f t="shared" si="5"/>
        <v>0.77733333333333332</v>
      </c>
      <c r="L26" s="51">
        <f t="shared" si="6"/>
        <v>5.8000000000000052E-2</v>
      </c>
    </row>
    <row r="27" spans="1:12" x14ac:dyDescent="0.4">
      <c r="A27" s="124" t="s">
        <v>160</v>
      </c>
      <c r="B27" s="96">
        <v>745</v>
      </c>
      <c r="C27" s="96">
        <v>645</v>
      </c>
      <c r="D27" s="46">
        <f t="shared" si="0"/>
        <v>1.1550387596899225</v>
      </c>
      <c r="E27" s="36">
        <f t="shared" si="1"/>
        <v>100</v>
      </c>
      <c r="F27" s="96">
        <v>900</v>
      </c>
      <c r="G27" s="96">
        <v>900</v>
      </c>
      <c r="H27" s="42">
        <f t="shared" si="2"/>
        <v>1</v>
      </c>
      <c r="I27" s="36">
        <f t="shared" si="3"/>
        <v>0</v>
      </c>
      <c r="J27" s="42">
        <f t="shared" si="4"/>
        <v>0.82777777777777772</v>
      </c>
      <c r="K27" s="46">
        <f t="shared" si="5"/>
        <v>0.71666666666666667</v>
      </c>
      <c r="L27" s="41">
        <f t="shared" si="6"/>
        <v>0.11111111111111105</v>
      </c>
    </row>
    <row r="28" spans="1:12" x14ac:dyDescent="0.4">
      <c r="A28" s="125" t="s">
        <v>159</v>
      </c>
      <c r="B28" s="94">
        <v>378</v>
      </c>
      <c r="C28" s="94">
        <v>436</v>
      </c>
      <c r="D28" s="46">
        <f t="shared" si="0"/>
        <v>0.8669724770642202</v>
      </c>
      <c r="E28" s="37">
        <f t="shared" si="1"/>
        <v>-58</v>
      </c>
      <c r="F28" s="94">
        <v>600</v>
      </c>
      <c r="G28" s="94">
        <v>600</v>
      </c>
      <c r="H28" s="46">
        <f t="shared" si="2"/>
        <v>1</v>
      </c>
      <c r="I28" s="37">
        <f t="shared" si="3"/>
        <v>0</v>
      </c>
      <c r="J28" s="46">
        <f t="shared" si="4"/>
        <v>0.63</v>
      </c>
      <c r="K28" s="46">
        <f t="shared" si="5"/>
        <v>0.72666666666666668</v>
      </c>
      <c r="L28" s="51">
        <f t="shared" si="6"/>
        <v>-9.6666666666666679E-2</v>
      </c>
    </row>
    <row r="29" spans="1:12" x14ac:dyDescent="0.4">
      <c r="A29" s="124" t="s">
        <v>158</v>
      </c>
      <c r="B29" s="94">
        <v>1514</v>
      </c>
      <c r="C29" s="94">
        <v>1800</v>
      </c>
      <c r="D29" s="46">
        <f t="shared" si="0"/>
        <v>0.84111111111111114</v>
      </c>
      <c r="E29" s="37">
        <f t="shared" si="1"/>
        <v>-286</v>
      </c>
      <c r="F29" s="94">
        <v>1795</v>
      </c>
      <c r="G29" s="94">
        <v>2100</v>
      </c>
      <c r="H29" s="46">
        <f t="shared" si="2"/>
        <v>0.85476190476190472</v>
      </c>
      <c r="I29" s="37">
        <f t="shared" si="3"/>
        <v>-305</v>
      </c>
      <c r="J29" s="46">
        <f t="shared" si="4"/>
        <v>0.84345403899721449</v>
      </c>
      <c r="K29" s="46">
        <f t="shared" si="5"/>
        <v>0.8571428571428571</v>
      </c>
      <c r="L29" s="51">
        <f t="shared" si="6"/>
        <v>-1.3688818145642601E-2</v>
      </c>
    </row>
    <row r="30" spans="1:12" x14ac:dyDescent="0.4">
      <c r="A30" s="125" t="s">
        <v>157</v>
      </c>
      <c r="B30" s="96">
        <v>995</v>
      </c>
      <c r="C30" s="96">
        <v>870</v>
      </c>
      <c r="D30" s="46">
        <f t="shared" si="0"/>
        <v>1.1436781609195403</v>
      </c>
      <c r="E30" s="36">
        <f t="shared" si="1"/>
        <v>125</v>
      </c>
      <c r="F30" s="96">
        <v>1500</v>
      </c>
      <c r="G30" s="96">
        <v>1500</v>
      </c>
      <c r="H30" s="42">
        <f t="shared" si="2"/>
        <v>1</v>
      </c>
      <c r="I30" s="36">
        <f t="shared" si="3"/>
        <v>0</v>
      </c>
      <c r="J30" s="42">
        <f t="shared" si="4"/>
        <v>0.66333333333333333</v>
      </c>
      <c r="K30" s="46">
        <f t="shared" si="5"/>
        <v>0.57999999999999996</v>
      </c>
      <c r="L30" s="41">
        <f t="shared" si="6"/>
        <v>8.333333333333337E-2</v>
      </c>
    </row>
    <row r="31" spans="1:12" x14ac:dyDescent="0.4">
      <c r="A31" s="125" t="s">
        <v>156</v>
      </c>
      <c r="B31" s="96">
        <v>1322</v>
      </c>
      <c r="C31" s="96">
        <v>1325</v>
      </c>
      <c r="D31" s="46">
        <f t="shared" si="0"/>
        <v>0.99773584905660373</v>
      </c>
      <c r="E31" s="36">
        <f t="shared" si="1"/>
        <v>-3</v>
      </c>
      <c r="F31" s="96">
        <v>1500</v>
      </c>
      <c r="G31" s="96">
        <v>1500</v>
      </c>
      <c r="H31" s="42">
        <f t="shared" si="2"/>
        <v>1</v>
      </c>
      <c r="I31" s="36">
        <f t="shared" si="3"/>
        <v>0</v>
      </c>
      <c r="J31" s="42">
        <f t="shared" si="4"/>
        <v>0.8813333333333333</v>
      </c>
      <c r="K31" s="46">
        <f t="shared" si="5"/>
        <v>0.8833333333333333</v>
      </c>
      <c r="L31" s="41">
        <f t="shared" si="6"/>
        <v>-2.0000000000000018E-3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0"/>
        <v>#DIV/0!</v>
      </c>
      <c r="E32" s="37">
        <f t="shared" si="1"/>
        <v>0</v>
      </c>
      <c r="F32" s="94">
        <v>0</v>
      </c>
      <c r="G32" s="94"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64" x14ac:dyDescent="0.4">
      <c r="A33" s="127" t="s">
        <v>190</v>
      </c>
      <c r="B33" s="105">
        <v>953</v>
      </c>
      <c r="C33" s="105">
        <v>0</v>
      </c>
      <c r="D33" s="46" t="e">
        <f t="shared" si="0"/>
        <v>#DIV/0!</v>
      </c>
      <c r="E33" s="47">
        <f t="shared" si="1"/>
        <v>953</v>
      </c>
      <c r="F33" s="105">
        <v>1500</v>
      </c>
      <c r="G33" s="105">
        <v>0</v>
      </c>
      <c r="H33" s="48" t="e">
        <f t="shared" si="2"/>
        <v>#DIV/0!</v>
      </c>
      <c r="I33" s="47">
        <f t="shared" si="3"/>
        <v>1500</v>
      </c>
      <c r="J33" s="48">
        <f t="shared" si="4"/>
        <v>0.63533333333333331</v>
      </c>
      <c r="K33" s="60" t="e">
        <f t="shared" si="5"/>
        <v>#DIV/0!</v>
      </c>
      <c r="L33" s="83" t="e">
        <f t="shared" si="6"/>
        <v>#DIV/0!</v>
      </c>
    </row>
    <row r="34" spans="1:64" x14ac:dyDescent="0.4">
      <c r="A34" s="138" t="s">
        <v>89</v>
      </c>
      <c r="B34" s="73">
        <f>SUM(B35:B36)</f>
        <v>914</v>
      </c>
      <c r="C34" s="73">
        <f>SUM(C35:C36)</f>
        <v>918</v>
      </c>
      <c r="D34" s="50">
        <f t="shared" si="0"/>
        <v>0.99564270152505452</v>
      </c>
      <c r="E34" s="38">
        <f t="shared" si="1"/>
        <v>-4</v>
      </c>
      <c r="F34" s="73">
        <f>SUM(F35:F36)</f>
        <v>1170</v>
      </c>
      <c r="G34" s="73">
        <f>SUM(G35:G36)</f>
        <v>1092</v>
      </c>
      <c r="H34" s="50">
        <f t="shared" si="2"/>
        <v>1.0714285714285714</v>
      </c>
      <c r="I34" s="38">
        <f t="shared" si="3"/>
        <v>78</v>
      </c>
      <c r="J34" s="50">
        <f t="shared" si="4"/>
        <v>0.7811965811965812</v>
      </c>
      <c r="K34" s="50">
        <f t="shared" si="5"/>
        <v>0.84065934065934067</v>
      </c>
      <c r="L34" s="49">
        <f t="shared" si="6"/>
        <v>-5.9462759462759474E-2</v>
      </c>
    </row>
    <row r="35" spans="1:64" x14ac:dyDescent="0.4">
      <c r="A35" s="126" t="s">
        <v>154</v>
      </c>
      <c r="B35" s="100">
        <v>619</v>
      </c>
      <c r="C35" s="100">
        <v>605</v>
      </c>
      <c r="D35" s="44">
        <f t="shared" si="0"/>
        <v>1.0231404958677686</v>
      </c>
      <c r="E35" s="45">
        <f t="shared" si="1"/>
        <v>14</v>
      </c>
      <c r="F35" s="100">
        <v>780</v>
      </c>
      <c r="G35" s="100">
        <v>702</v>
      </c>
      <c r="H35" s="44">
        <f t="shared" si="2"/>
        <v>1.1111111111111112</v>
      </c>
      <c r="I35" s="45">
        <f t="shared" si="3"/>
        <v>78</v>
      </c>
      <c r="J35" s="44">
        <f t="shared" si="4"/>
        <v>0.79358974358974355</v>
      </c>
      <c r="K35" s="44">
        <f t="shared" si="5"/>
        <v>0.86182336182336183</v>
      </c>
      <c r="L35" s="43">
        <f t="shared" si="6"/>
        <v>-6.8233618233618287E-2</v>
      </c>
    </row>
    <row r="36" spans="1:64" x14ac:dyDescent="0.4">
      <c r="A36" s="124" t="s">
        <v>153</v>
      </c>
      <c r="B36" s="94">
        <v>295</v>
      </c>
      <c r="C36" s="94">
        <v>313</v>
      </c>
      <c r="D36" s="46">
        <f t="shared" si="0"/>
        <v>0.94249201277955275</v>
      </c>
      <c r="E36" s="37">
        <f t="shared" si="1"/>
        <v>-18</v>
      </c>
      <c r="F36" s="94">
        <v>390</v>
      </c>
      <c r="G36" s="94">
        <v>390</v>
      </c>
      <c r="H36" s="46">
        <f t="shared" si="2"/>
        <v>1</v>
      </c>
      <c r="I36" s="37">
        <f t="shared" si="3"/>
        <v>0</v>
      </c>
      <c r="J36" s="46">
        <f t="shared" si="4"/>
        <v>0.75641025641025639</v>
      </c>
      <c r="K36" s="46">
        <f t="shared" si="5"/>
        <v>0.8025641025641026</v>
      </c>
      <c r="L36" s="51">
        <f t="shared" si="6"/>
        <v>-4.6153846153846212E-2</v>
      </c>
    </row>
    <row r="37" spans="1:64" s="30" customFormat="1" x14ac:dyDescent="0.4">
      <c r="A37" s="122" t="s">
        <v>94</v>
      </c>
      <c r="B37" s="67">
        <f>SUM(B38:B57)</f>
        <v>75543</v>
      </c>
      <c r="C37" s="67">
        <f>SUM(C38:C57)</f>
        <v>78096</v>
      </c>
      <c r="D37" s="39">
        <f t="shared" si="0"/>
        <v>0.96730946527350947</v>
      </c>
      <c r="E37" s="40">
        <f t="shared" si="1"/>
        <v>-2553</v>
      </c>
      <c r="F37" s="67">
        <f>SUM(F38:F57)</f>
        <v>119023</v>
      </c>
      <c r="G37" s="67">
        <f>SUM(G38:G57)</f>
        <v>123013</v>
      </c>
      <c r="H37" s="39">
        <f t="shared" si="2"/>
        <v>0.96756440376220398</v>
      </c>
      <c r="I37" s="40">
        <f t="shared" si="3"/>
        <v>-3990</v>
      </c>
      <c r="J37" s="39">
        <f t="shared" si="4"/>
        <v>0.63469245439956978</v>
      </c>
      <c r="K37" s="39">
        <f t="shared" si="5"/>
        <v>0.63485973027241027</v>
      </c>
      <c r="L37" s="52">
        <f t="shared" si="6"/>
        <v>-1.6727587284048884E-4</v>
      </c>
    </row>
    <row r="38" spans="1:64" x14ac:dyDescent="0.4">
      <c r="A38" s="124" t="s">
        <v>82</v>
      </c>
      <c r="B38" s="99">
        <v>26504</v>
      </c>
      <c r="C38" s="99">
        <v>29963</v>
      </c>
      <c r="D38" s="60">
        <f t="shared" ref="D38:D69" si="7">+B38/C38</f>
        <v>0.88455762106598135</v>
      </c>
      <c r="E38" s="36">
        <f t="shared" ref="E38:E57" si="8">+B38-C38</f>
        <v>-3459</v>
      </c>
      <c r="F38" s="99">
        <v>43389</v>
      </c>
      <c r="G38" s="94">
        <v>44953</v>
      </c>
      <c r="H38" s="42">
        <f t="shared" ref="H38:H69" si="9">+F38/G38</f>
        <v>0.96520810624429965</v>
      </c>
      <c r="I38" s="53">
        <f t="shared" ref="I38:I57" si="10">+F38-G38</f>
        <v>-1564</v>
      </c>
      <c r="J38" s="46">
        <f t="shared" ref="J38:J57" si="11">+B38/F38</f>
        <v>0.6108460669755007</v>
      </c>
      <c r="K38" s="46">
        <f t="shared" ref="K38:K57" si="12">+C38/G38</f>
        <v>0.66654060908059531</v>
      </c>
      <c r="L38" s="128">
        <f t="shared" ref="L38:L69" si="13">+J38-K38</f>
        <v>-5.5694542105094613E-2</v>
      </c>
    </row>
    <row r="39" spans="1:64" x14ac:dyDescent="0.4">
      <c r="A39" s="124" t="s">
        <v>152</v>
      </c>
      <c r="B39" s="94">
        <v>3739</v>
      </c>
      <c r="C39" s="107">
        <v>10070</v>
      </c>
      <c r="D39" s="44">
        <f t="shared" si="7"/>
        <v>0.37130089374379344</v>
      </c>
      <c r="E39" s="36">
        <f t="shared" si="8"/>
        <v>-6331</v>
      </c>
      <c r="F39" s="107">
        <v>5240</v>
      </c>
      <c r="G39" s="107">
        <v>14260</v>
      </c>
      <c r="H39" s="81">
        <f t="shared" si="9"/>
        <v>0.36746143057503505</v>
      </c>
      <c r="I39" s="53">
        <f t="shared" si="10"/>
        <v>-9020</v>
      </c>
      <c r="J39" s="46">
        <f t="shared" si="11"/>
        <v>0.7135496183206107</v>
      </c>
      <c r="K39" s="46">
        <f t="shared" si="12"/>
        <v>0.70617110799438987</v>
      </c>
      <c r="L39" s="128">
        <f t="shared" si="13"/>
        <v>7.3785103262208329E-3</v>
      </c>
    </row>
    <row r="40" spans="1:64" x14ac:dyDescent="0.4">
      <c r="A40" s="125" t="s">
        <v>151</v>
      </c>
      <c r="B40" s="94">
        <v>9318</v>
      </c>
      <c r="C40" s="107">
        <v>4168</v>
      </c>
      <c r="D40" s="78">
        <f t="shared" si="7"/>
        <v>2.2356046065259116</v>
      </c>
      <c r="E40" s="53">
        <f t="shared" si="8"/>
        <v>5150</v>
      </c>
      <c r="F40" s="130">
        <v>13797</v>
      </c>
      <c r="G40" s="130">
        <v>6536</v>
      </c>
      <c r="H40" s="81">
        <f t="shared" si="9"/>
        <v>2.110924112607099</v>
      </c>
      <c r="I40" s="59">
        <f t="shared" si="10"/>
        <v>7261</v>
      </c>
      <c r="J40" s="78">
        <f t="shared" si="11"/>
        <v>0.67536420961078492</v>
      </c>
      <c r="K40" s="78">
        <f t="shared" si="12"/>
        <v>0.63769889840881278</v>
      </c>
      <c r="L40" s="129">
        <f t="shared" si="13"/>
        <v>3.766531120197214E-2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4" s="27" customFormat="1" x14ac:dyDescent="0.4">
      <c r="A41" s="21" t="s">
        <v>192</v>
      </c>
      <c r="B41" s="103">
        <v>2043</v>
      </c>
      <c r="C41" s="104">
        <v>0</v>
      </c>
      <c r="D41" s="78" t="e">
        <f t="shared" si="7"/>
        <v>#DIV/0!</v>
      </c>
      <c r="E41" s="53">
        <f t="shared" si="8"/>
        <v>2043</v>
      </c>
      <c r="F41" s="102">
        <v>2790</v>
      </c>
      <c r="G41" s="102">
        <v>0</v>
      </c>
      <c r="H41" s="25" t="e">
        <f t="shared" si="9"/>
        <v>#DIV/0!</v>
      </c>
      <c r="I41" s="26">
        <f t="shared" si="10"/>
        <v>2790</v>
      </c>
      <c r="J41" s="23">
        <f t="shared" si="11"/>
        <v>0.73225806451612907</v>
      </c>
      <c r="K41" s="29" t="e">
        <f t="shared" si="12"/>
        <v>#DIV/0!</v>
      </c>
      <c r="L41" s="28" t="e">
        <f t="shared" si="13"/>
        <v>#DIV/0!</v>
      </c>
    </row>
    <row r="42" spans="1:64" x14ac:dyDescent="0.4">
      <c r="A42" s="124" t="s">
        <v>80</v>
      </c>
      <c r="B42" s="100">
        <v>10438</v>
      </c>
      <c r="C42" s="107">
        <v>10083</v>
      </c>
      <c r="D42" s="80">
        <f t="shared" si="7"/>
        <v>1.0352077754636517</v>
      </c>
      <c r="E42" s="54">
        <f t="shared" si="8"/>
        <v>355</v>
      </c>
      <c r="F42" s="108">
        <v>16903</v>
      </c>
      <c r="G42" s="108">
        <v>18938</v>
      </c>
      <c r="H42" s="78">
        <f t="shared" si="9"/>
        <v>0.89254409124511569</v>
      </c>
      <c r="I42" s="53">
        <f t="shared" si="10"/>
        <v>-2035</v>
      </c>
      <c r="J42" s="80">
        <f t="shared" si="11"/>
        <v>0.61752351653552628</v>
      </c>
      <c r="K42" s="78">
        <f t="shared" si="12"/>
        <v>0.53242158622874647</v>
      </c>
      <c r="L42" s="128">
        <f t="shared" si="13"/>
        <v>8.5101930306779816E-2</v>
      </c>
    </row>
    <row r="43" spans="1:64" x14ac:dyDescent="0.4">
      <c r="A43" s="124" t="s">
        <v>81</v>
      </c>
      <c r="B43" s="94">
        <v>6070</v>
      </c>
      <c r="C43" s="107">
        <v>6375</v>
      </c>
      <c r="D43" s="80">
        <f t="shared" si="7"/>
        <v>0.95215686274509803</v>
      </c>
      <c r="E43" s="59">
        <f t="shared" si="8"/>
        <v>-305</v>
      </c>
      <c r="F43" s="107">
        <v>8682</v>
      </c>
      <c r="G43" s="107">
        <v>10236</v>
      </c>
      <c r="H43" s="78">
        <f t="shared" si="9"/>
        <v>0.84818288393903873</v>
      </c>
      <c r="I43" s="53">
        <f t="shared" si="10"/>
        <v>-1554</v>
      </c>
      <c r="J43" s="78">
        <f t="shared" si="11"/>
        <v>0.69914766182907162</v>
      </c>
      <c r="K43" s="78">
        <f t="shared" si="12"/>
        <v>0.62280187573270807</v>
      </c>
      <c r="L43" s="128">
        <f t="shared" si="13"/>
        <v>7.6345786096363555E-2</v>
      </c>
    </row>
    <row r="44" spans="1:64" x14ac:dyDescent="0.4">
      <c r="A44" s="124" t="s">
        <v>79</v>
      </c>
      <c r="B44" s="98">
        <v>1518</v>
      </c>
      <c r="C44" s="94">
        <v>1911</v>
      </c>
      <c r="D44" s="80">
        <f t="shared" si="7"/>
        <v>0.79434850863422291</v>
      </c>
      <c r="E44" s="53">
        <f t="shared" si="8"/>
        <v>-393</v>
      </c>
      <c r="F44" s="107">
        <v>2790</v>
      </c>
      <c r="G44" s="107">
        <v>2880</v>
      </c>
      <c r="H44" s="42">
        <f t="shared" si="9"/>
        <v>0.96875</v>
      </c>
      <c r="I44" s="37">
        <f t="shared" si="10"/>
        <v>-90</v>
      </c>
      <c r="J44" s="46">
        <f t="shared" si="11"/>
        <v>0.54408602150537633</v>
      </c>
      <c r="K44" s="78">
        <f t="shared" si="12"/>
        <v>0.6635416666666667</v>
      </c>
      <c r="L44" s="128">
        <f t="shared" si="13"/>
        <v>-0.11945564516129037</v>
      </c>
    </row>
    <row r="45" spans="1:64" x14ac:dyDescent="0.4">
      <c r="A45" s="124" t="s">
        <v>150</v>
      </c>
      <c r="B45" s="97">
        <v>806</v>
      </c>
      <c r="C45" s="100">
        <v>734</v>
      </c>
      <c r="D45" s="44">
        <f t="shared" si="7"/>
        <v>1.098092643051771</v>
      </c>
      <c r="E45" s="36">
        <f t="shared" si="8"/>
        <v>72</v>
      </c>
      <c r="F45" s="94">
        <v>1660</v>
      </c>
      <c r="G45" s="107">
        <v>1660</v>
      </c>
      <c r="H45" s="42">
        <f t="shared" si="9"/>
        <v>1</v>
      </c>
      <c r="I45" s="37">
        <f t="shared" si="10"/>
        <v>0</v>
      </c>
      <c r="J45" s="46">
        <f t="shared" si="11"/>
        <v>0.48554216867469879</v>
      </c>
      <c r="K45" s="46">
        <f t="shared" si="12"/>
        <v>0.44216867469879517</v>
      </c>
      <c r="L45" s="51">
        <f t="shared" si="13"/>
        <v>4.3373493975903621E-2</v>
      </c>
    </row>
    <row r="46" spans="1:64" x14ac:dyDescent="0.4">
      <c r="A46" s="124" t="s">
        <v>78</v>
      </c>
      <c r="B46" s="94">
        <v>2117</v>
      </c>
      <c r="C46" s="94">
        <v>2109</v>
      </c>
      <c r="D46" s="44">
        <f t="shared" si="7"/>
        <v>1.0037932669511618</v>
      </c>
      <c r="E46" s="36">
        <f t="shared" si="8"/>
        <v>8</v>
      </c>
      <c r="F46" s="94">
        <v>2790</v>
      </c>
      <c r="G46" s="94">
        <v>2880</v>
      </c>
      <c r="H46" s="42">
        <f t="shared" si="9"/>
        <v>0.96875</v>
      </c>
      <c r="I46" s="37">
        <f t="shared" si="10"/>
        <v>-90</v>
      </c>
      <c r="J46" s="46">
        <f t="shared" si="11"/>
        <v>0.7587813620071685</v>
      </c>
      <c r="K46" s="46">
        <f t="shared" si="12"/>
        <v>0.73229166666666667</v>
      </c>
      <c r="L46" s="51">
        <f t="shared" si="13"/>
        <v>2.6489695340501829E-2</v>
      </c>
    </row>
    <row r="47" spans="1:64" x14ac:dyDescent="0.4">
      <c r="A47" s="125" t="s">
        <v>77</v>
      </c>
      <c r="B47" s="96">
        <v>1428</v>
      </c>
      <c r="C47" s="96">
        <v>1363</v>
      </c>
      <c r="D47" s="44">
        <f t="shared" si="7"/>
        <v>1.0476889214966985</v>
      </c>
      <c r="E47" s="36">
        <f t="shared" si="8"/>
        <v>65</v>
      </c>
      <c r="F47" s="96">
        <v>2511</v>
      </c>
      <c r="G47" s="96">
        <v>2880</v>
      </c>
      <c r="H47" s="42">
        <f t="shared" si="9"/>
        <v>0.87187499999999996</v>
      </c>
      <c r="I47" s="37">
        <f t="shared" si="10"/>
        <v>-369</v>
      </c>
      <c r="J47" s="46">
        <f t="shared" si="11"/>
        <v>0.56869772998805257</v>
      </c>
      <c r="K47" s="42">
        <f t="shared" si="12"/>
        <v>0.47326388888888887</v>
      </c>
      <c r="L47" s="41">
        <f t="shared" si="13"/>
        <v>9.5433841099163697E-2</v>
      </c>
    </row>
    <row r="48" spans="1:64" x14ac:dyDescent="0.4">
      <c r="A48" s="124" t="s">
        <v>96</v>
      </c>
      <c r="B48" s="94">
        <v>801</v>
      </c>
      <c r="C48" s="94">
        <v>778</v>
      </c>
      <c r="D48" s="44">
        <f t="shared" si="7"/>
        <v>1.0295629820051413</v>
      </c>
      <c r="E48" s="37">
        <f t="shared" si="8"/>
        <v>23</v>
      </c>
      <c r="F48" s="94">
        <v>1660</v>
      </c>
      <c r="G48" s="94">
        <v>1660</v>
      </c>
      <c r="H48" s="42">
        <f t="shared" si="9"/>
        <v>1</v>
      </c>
      <c r="I48" s="37">
        <f t="shared" si="10"/>
        <v>0</v>
      </c>
      <c r="J48" s="46">
        <f t="shared" si="11"/>
        <v>0.48253012048192773</v>
      </c>
      <c r="K48" s="46">
        <f t="shared" si="12"/>
        <v>0.4686746987951807</v>
      </c>
      <c r="L48" s="51">
        <f t="shared" si="13"/>
        <v>1.3855421686747027E-2</v>
      </c>
    </row>
    <row r="49" spans="1:12" x14ac:dyDescent="0.4">
      <c r="A49" s="124" t="s">
        <v>93</v>
      </c>
      <c r="B49" s="94">
        <v>2134</v>
      </c>
      <c r="C49" s="94">
        <v>1688</v>
      </c>
      <c r="D49" s="44">
        <f t="shared" si="7"/>
        <v>1.264218009478673</v>
      </c>
      <c r="E49" s="37">
        <f t="shared" si="8"/>
        <v>446</v>
      </c>
      <c r="F49" s="94">
        <v>4150</v>
      </c>
      <c r="G49" s="94">
        <v>2808</v>
      </c>
      <c r="H49" s="46">
        <f t="shared" si="9"/>
        <v>1.4779202279202279</v>
      </c>
      <c r="I49" s="37">
        <f t="shared" si="10"/>
        <v>1342</v>
      </c>
      <c r="J49" s="46">
        <f t="shared" si="11"/>
        <v>0.51421686746987949</v>
      </c>
      <c r="K49" s="46">
        <f t="shared" si="12"/>
        <v>0.60113960113960119</v>
      </c>
      <c r="L49" s="51">
        <f t="shared" si="13"/>
        <v>-8.6922733669721697E-2</v>
      </c>
    </row>
    <row r="50" spans="1:12" x14ac:dyDescent="0.4">
      <c r="A50" s="124" t="s">
        <v>74</v>
      </c>
      <c r="B50" s="94">
        <v>2496</v>
      </c>
      <c r="C50" s="94">
        <v>2616</v>
      </c>
      <c r="D50" s="44">
        <f t="shared" si="7"/>
        <v>0.95412844036697253</v>
      </c>
      <c r="E50" s="37">
        <f t="shared" si="8"/>
        <v>-120</v>
      </c>
      <c r="F50" s="94">
        <v>3771</v>
      </c>
      <c r="G50" s="94">
        <v>3780</v>
      </c>
      <c r="H50" s="46">
        <f t="shared" si="9"/>
        <v>0.99761904761904763</v>
      </c>
      <c r="I50" s="37">
        <f t="shared" si="10"/>
        <v>-9</v>
      </c>
      <c r="J50" s="46">
        <f t="shared" si="11"/>
        <v>0.66189339697692917</v>
      </c>
      <c r="K50" s="46">
        <f t="shared" si="12"/>
        <v>0.69206349206349205</v>
      </c>
      <c r="L50" s="51">
        <f t="shared" si="13"/>
        <v>-3.0170095086562876E-2</v>
      </c>
    </row>
    <row r="51" spans="1:12" x14ac:dyDescent="0.4">
      <c r="A51" s="124" t="s">
        <v>76</v>
      </c>
      <c r="B51" s="94">
        <v>885</v>
      </c>
      <c r="C51" s="94">
        <v>775</v>
      </c>
      <c r="D51" s="44">
        <f t="shared" si="7"/>
        <v>1.1419354838709677</v>
      </c>
      <c r="E51" s="37">
        <f t="shared" si="8"/>
        <v>110</v>
      </c>
      <c r="F51" s="94">
        <v>1260</v>
      </c>
      <c r="G51" s="94">
        <v>1260</v>
      </c>
      <c r="H51" s="46">
        <f t="shared" si="9"/>
        <v>1</v>
      </c>
      <c r="I51" s="37">
        <f t="shared" si="10"/>
        <v>0</v>
      </c>
      <c r="J51" s="46">
        <f t="shared" si="11"/>
        <v>0.70238095238095233</v>
      </c>
      <c r="K51" s="46">
        <f t="shared" si="12"/>
        <v>0.61507936507936511</v>
      </c>
      <c r="L51" s="51">
        <f t="shared" si="13"/>
        <v>8.7301587301587213E-2</v>
      </c>
    </row>
    <row r="52" spans="1:12" x14ac:dyDescent="0.4">
      <c r="A52" s="124" t="s">
        <v>75</v>
      </c>
      <c r="B52" s="94">
        <v>955</v>
      </c>
      <c r="C52" s="94">
        <v>919</v>
      </c>
      <c r="D52" s="44">
        <f t="shared" si="7"/>
        <v>1.0391730141458106</v>
      </c>
      <c r="E52" s="37">
        <f t="shared" si="8"/>
        <v>36</v>
      </c>
      <c r="F52" s="94">
        <v>1260</v>
      </c>
      <c r="G52" s="94">
        <v>1260</v>
      </c>
      <c r="H52" s="46">
        <f t="shared" si="9"/>
        <v>1</v>
      </c>
      <c r="I52" s="37">
        <f t="shared" si="10"/>
        <v>0</v>
      </c>
      <c r="J52" s="46">
        <f t="shared" si="11"/>
        <v>0.75793650793650791</v>
      </c>
      <c r="K52" s="46">
        <f t="shared" si="12"/>
        <v>0.72936507936507933</v>
      </c>
      <c r="L52" s="51">
        <f t="shared" si="13"/>
        <v>2.8571428571428581E-2</v>
      </c>
    </row>
    <row r="53" spans="1:12" x14ac:dyDescent="0.4">
      <c r="A53" s="124" t="s">
        <v>149</v>
      </c>
      <c r="B53" s="94">
        <v>580</v>
      </c>
      <c r="C53" s="94">
        <v>720</v>
      </c>
      <c r="D53" s="44">
        <f t="shared" si="7"/>
        <v>0.80555555555555558</v>
      </c>
      <c r="E53" s="37">
        <f t="shared" si="8"/>
        <v>-140</v>
      </c>
      <c r="F53" s="94">
        <v>1260</v>
      </c>
      <c r="G53" s="94">
        <v>1660</v>
      </c>
      <c r="H53" s="46">
        <f t="shared" si="9"/>
        <v>0.75903614457831325</v>
      </c>
      <c r="I53" s="37">
        <f t="shared" si="10"/>
        <v>-400</v>
      </c>
      <c r="J53" s="46">
        <f t="shared" si="11"/>
        <v>0.46031746031746029</v>
      </c>
      <c r="K53" s="46">
        <f t="shared" si="12"/>
        <v>0.43373493975903615</v>
      </c>
      <c r="L53" s="51">
        <f t="shared" si="13"/>
        <v>2.6582520558424139E-2</v>
      </c>
    </row>
    <row r="54" spans="1:12" x14ac:dyDescent="0.4">
      <c r="A54" s="124" t="s">
        <v>132</v>
      </c>
      <c r="B54" s="94">
        <v>1022</v>
      </c>
      <c r="C54" s="94">
        <v>1030</v>
      </c>
      <c r="D54" s="44">
        <f t="shared" si="7"/>
        <v>0.99223300970873785</v>
      </c>
      <c r="E54" s="37">
        <f t="shared" si="8"/>
        <v>-8</v>
      </c>
      <c r="F54" s="94">
        <v>1260</v>
      </c>
      <c r="G54" s="94">
        <v>1512</v>
      </c>
      <c r="H54" s="46">
        <f t="shared" si="9"/>
        <v>0.83333333333333337</v>
      </c>
      <c r="I54" s="37">
        <f t="shared" si="10"/>
        <v>-252</v>
      </c>
      <c r="J54" s="46">
        <f t="shared" si="11"/>
        <v>0.81111111111111112</v>
      </c>
      <c r="K54" s="46">
        <f t="shared" si="12"/>
        <v>0.68121693121693117</v>
      </c>
      <c r="L54" s="51">
        <f t="shared" si="13"/>
        <v>0.12989417989417995</v>
      </c>
    </row>
    <row r="55" spans="1:12" x14ac:dyDescent="0.4">
      <c r="A55" s="124" t="s">
        <v>148</v>
      </c>
      <c r="B55" s="94">
        <v>844</v>
      </c>
      <c r="C55" s="94">
        <v>1007</v>
      </c>
      <c r="D55" s="44">
        <f t="shared" si="7"/>
        <v>0.83813306852035752</v>
      </c>
      <c r="E55" s="37">
        <f t="shared" si="8"/>
        <v>-163</v>
      </c>
      <c r="F55" s="94">
        <v>1330</v>
      </c>
      <c r="G55" s="94">
        <v>1330</v>
      </c>
      <c r="H55" s="46">
        <f t="shared" si="9"/>
        <v>1</v>
      </c>
      <c r="I55" s="37">
        <f t="shared" si="10"/>
        <v>0</v>
      </c>
      <c r="J55" s="46">
        <f t="shared" si="11"/>
        <v>0.63458646616541359</v>
      </c>
      <c r="K55" s="46">
        <f t="shared" si="12"/>
        <v>0.75714285714285712</v>
      </c>
      <c r="L55" s="51">
        <f t="shared" si="13"/>
        <v>-0.12255639097744353</v>
      </c>
    </row>
    <row r="56" spans="1:12" x14ac:dyDescent="0.4">
      <c r="A56" s="124" t="s">
        <v>147</v>
      </c>
      <c r="B56" s="94">
        <v>952</v>
      </c>
      <c r="C56" s="94">
        <v>812</v>
      </c>
      <c r="D56" s="44">
        <f t="shared" si="7"/>
        <v>1.1724137931034482</v>
      </c>
      <c r="E56" s="37">
        <f t="shared" si="8"/>
        <v>140</v>
      </c>
      <c r="F56" s="94">
        <v>1260</v>
      </c>
      <c r="G56" s="94">
        <v>1260</v>
      </c>
      <c r="H56" s="46">
        <f t="shared" si="9"/>
        <v>1</v>
      </c>
      <c r="I56" s="37">
        <f t="shared" si="10"/>
        <v>0</v>
      </c>
      <c r="J56" s="46">
        <f t="shared" si="11"/>
        <v>0.75555555555555554</v>
      </c>
      <c r="K56" s="46">
        <f t="shared" si="12"/>
        <v>0.64444444444444449</v>
      </c>
      <c r="L56" s="51">
        <f t="shared" si="13"/>
        <v>0.11111111111111105</v>
      </c>
    </row>
    <row r="57" spans="1:12" x14ac:dyDescent="0.4">
      <c r="A57" s="123" t="s">
        <v>146</v>
      </c>
      <c r="B57" s="91">
        <v>893</v>
      </c>
      <c r="C57" s="91">
        <v>975</v>
      </c>
      <c r="D57" s="90">
        <f t="shared" si="7"/>
        <v>0.91589743589743589</v>
      </c>
      <c r="E57" s="35">
        <f t="shared" si="8"/>
        <v>-82</v>
      </c>
      <c r="F57" s="91">
        <v>1260</v>
      </c>
      <c r="G57" s="91">
        <v>1260</v>
      </c>
      <c r="H57" s="57">
        <f t="shared" si="9"/>
        <v>1</v>
      </c>
      <c r="I57" s="35">
        <f t="shared" si="10"/>
        <v>0</v>
      </c>
      <c r="J57" s="57">
        <f t="shared" si="11"/>
        <v>0.70873015873015877</v>
      </c>
      <c r="K57" s="57">
        <f t="shared" si="12"/>
        <v>0.77380952380952384</v>
      </c>
      <c r="L57" s="56">
        <f t="shared" si="13"/>
        <v>-6.507936507936507E-2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2006年5月上旬航空旅客輸送実績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133</v>
      </c>
      <c r="C4" s="191" t="s">
        <v>171</v>
      </c>
      <c r="D4" s="190" t="s">
        <v>87</v>
      </c>
      <c r="E4" s="190"/>
      <c r="F4" s="187" t="str">
        <f>+B4</f>
        <v>(06'1/1～31)</v>
      </c>
      <c r="G4" s="187" t="str">
        <f>+C4</f>
        <v>(05'1/1～31)</v>
      </c>
      <c r="H4" s="190" t="s">
        <v>87</v>
      </c>
      <c r="I4" s="190"/>
      <c r="J4" s="187" t="str">
        <f>+B4</f>
        <v>(06'1/1～31)</v>
      </c>
      <c r="K4" s="187" t="str">
        <f>+C4</f>
        <v>(05'1/1～31)</v>
      </c>
      <c r="L4" s="188" t="s">
        <v>85</v>
      </c>
    </row>
    <row r="5" spans="1:12" s="34" customFormat="1" x14ac:dyDescent="0.4">
      <c r="A5" s="190"/>
      <c r="B5" s="191"/>
      <c r="C5" s="191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+B7+B34</f>
        <v>447523</v>
      </c>
      <c r="C6" s="67">
        <f>+C7+C34</f>
        <v>422299</v>
      </c>
      <c r="D6" s="39">
        <f t="shared" ref="D6:D53" si="0">+B6/C6</f>
        <v>1.0597301911678692</v>
      </c>
      <c r="E6" s="40">
        <f t="shared" ref="E6:E53" si="1">+B6-C6</f>
        <v>25224</v>
      </c>
      <c r="F6" s="67">
        <f>+F7+F34</f>
        <v>701533</v>
      </c>
      <c r="G6" s="67">
        <f>+G7+G34</f>
        <v>668472</v>
      </c>
      <c r="H6" s="39">
        <f t="shared" ref="H6:H53" si="2">+F6/G6</f>
        <v>1.0494575689034096</v>
      </c>
      <c r="I6" s="40">
        <f t="shared" ref="I6:I53" si="3">+F6-G6</f>
        <v>33061</v>
      </c>
      <c r="J6" s="39">
        <f t="shared" ref="J6:J53" si="4">+B6/F6</f>
        <v>0.63792152329256069</v>
      </c>
      <c r="K6" s="39">
        <f t="shared" ref="K6:K53" si="5">+C6/G6</f>
        <v>0.63173775416173006</v>
      </c>
      <c r="L6" s="52">
        <f t="shared" ref="L6:L53" si="6">+J6-K6</f>
        <v>6.1837691308306297E-3</v>
      </c>
    </row>
    <row r="7" spans="1:12" s="30" customFormat="1" x14ac:dyDescent="0.4">
      <c r="A7" s="122" t="s">
        <v>84</v>
      </c>
      <c r="B7" s="67">
        <f>+B8+B16+B31</f>
        <v>220423</v>
      </c>
      <c r="C7" s="67">
        <f>+C8+C16+C31</f>
        <v>210176</v>
      </c>
      <c r="D7" s="39">
        <f t="shared" si="0"/>
        <v>1.0487543772838002</v>
      </c>
      <c r="E7" s="40">
        <f t="shared" si="1"/>
        <v>10247</v>
      </c>
      <c r="F7" s="67">
        <f>+F8+F16+F31</f>
        <v>327421</v>
      </c>
      <c r="G7" s="67">
        <f>+G8+G16+G31</f>
        <v>311065</v>
      </c>
      <c r="H7" s="39">
        <f t="shared" si="2"/>
        <v>1.0525806503463906</v>
      </c>
      <c r="I7" s="40">
        <f t="shared" si="3"/>
        <v>16356</v>
      </c>
      <c r="J7" s="39">
        <f t="shared" si="4"/>
        <v>0.67320972081815156</v>
      </c>
      <c r="K7" s="39">
        <f t="shared" si="5"/>
        <v>0.67566585761818265</v>
      </c>
      <c r="L7" s="52">
        <f t="shared" si="6"/>
        <v>-2.4561368000310946E-3</v>
      </c>
    </row>
    <row r="8" spans="1:12" x14ac:dyDescent="0.4">
      <c r="A8" s="153" t="s">
        <v>91</v>
      </c>
      <c r="B8" s="71">
        <f>SUM(B9:B15)</f>
        <v>181502</v>
      </c>
      <c r="C8" s="71">
        <f>SUM(C9:C15)</f>
        <v>171005</v>
      </c>
      <c r="D8" s="60">
        <f t="shared" si="0"/>
        <v>1.0613841700535072</v>
      </c>
      <c r="E8" s="152">
        <f t="shared" si="1"/>
        <v>10497</v>
      </c>
      <c r="F8" s="71">
        <f>SUM(F9:F15)</f>
        <v>268957</v>
      </c>
      <c r="G8" s="71">
        <f>SUM(G9:G15)</f>
        <v>252067</v>
      </c>
      <c r="H8" s="60">
        <f t="shared" si="2"/>
        <v>1.0670059944379868</v>
      </c>
      <c r="I8" s="152">
        <f t="shared" si="3"/>
        <v>16890</v>
      </c>
      <c r="J8" s="60">
        <f t="shared" si="4"/>
        <v>0.67483649802756573</v>
      </c>
      <c r="K8" s="60">
        <f t="shared" si="5"/>
        <v>0.67841089868963411</v>
      </c>
      <c r="L8" s="151">
        <f t="shared" si="6"/>
        <v>-3.5744006620683777E-3</v>
      </c>
    </row>
    <row r="9" spans="1:12" x14ac:dyDescent="0.4">
      <c r="A9" s="126" t="s">
        <v>82</v>
      </c>
      <c r="B9" s="100">
        <v>100507</v>
      </c>
      <c r="C9" s="100">
        <v>98335</v>
      </c>
      <c r="D9" s="44">
        <f t="shared" si="0"/>
        <v>1.0220877612243859</v>
      </c>
      <c r="E9" s="45">
        <f t="shared" si="1"/>
        <v>2172</v>
      </c>
      <c r="F9" s="100">
        <v>142332</v>
      </c>
      <c r="G9" s="100">
        <v>147367</v>
      </c>
      <c r="H9" s="44">
        <f t="shared" si="2"/>
        <v>0.96583359910970568</v>
      </c>
      <c r="I9" s="45">
        <f t="shared" si="3"/>
        <v>-5035</v>
      </c>
      <c r="J9" s="44">
        <f t="shared" si="4"/>
        <v>0.706144788241576</v>
      </c>
      <c r="K9" s="44">
        <f t="shared" si="5"/>
        <v>0.66727964876804169</v>
      </c>
      <c r="L9" s="43">
        <f t="shared" si="6"/>
        <v>3.8865139473534316E-2</v>
      </c>
    </row>
    <row r="10" spans="1:12" x14ac:dyDescent="0.4">
      <c r="A10" s="124" t="s">
        <v>83</v>
      </c>
      <c r="B10" s="94">
        <v>19160</v>
      </c>
      <c r="C10" s="94">
        <v>24416</v>
      </c>
      <c r="D10" s="46">
        <f t="shared" si="0"/>
        <v>0.78473132372214938</v>
      </c>
      <c r="E10" s="37">
        <f t="shared" si="1"/>
        <v>-5256</v>
      </c>
      <c r="F10" s="94">
        <v>28572</v>
      </c>
      <c r="G10" s="94">
        <v>36366</v>
      </c>
      <c r="H10" s="46">
        <f t="shared" si="2"/>
        <v>0.78567893086949347</v>
      </c>
      <c r="I10" s="37">
        <f t="shared" si="3"/>
        <v>-7794</v>
      </c>
      <c r="J10" s="46">
        <f t="shared" si="4"/>
        <v>0.67058658826823458</v>
      </c>
      <c r="K10" s="46">
        <f t="shared" si="5"/>
        <v>0.67139635923664964</v>
      </c>
      <c r="L10" s="51">
        <f t="shared" si="6"/>
        <v>-8.097709684150578E-4</v>
      </c>
    </row>
    <row r="11" spans="1:12" x14ac:dyDescent="0.4">
      <c r="A11" s="124" t="s">
        <v>97</v>
      </c>
      <c r="B11" s="94">
        <v>12386</v>
      </c>
      <c r="C11" s="94">
        <v>5456</v>
      </c>
      <c r="D11" s="46">
        <f t="shared" si="0"/>
        <v>2.2701612903225805</v>
      </c>
      <c r="E11" s="37">
        <f t="shared" si="1"/>
        <v>6930</v>
      </c>
      <c r="F11" s="94">
        <v>20579</v>
      </c>
      <c r="G11" s="94">
        <v>8577</v>
      </c>
      <c r="H11" s="46">
        <f t="shared" si="2"/>
        <v>2.3993237728809609</v>
      </c>
      <c r="I11" s="37">
        <f t="shared" si="3"/>
        <v>12002</v>
      </c>
      <c r="J11" s="46">
        <f t="shared" si="4"/>
        <v>0.60187569852762524</v>
      </c>
      <c r="K11" s="46">
        <f t="shared" si="5"/>
        <v>0.63611985542730554</v>
      </c>
      <c r="L11" s="51">
        <f t="shared" si="6"/>
        <v>-3.42441568996803E-2</v>
      </c>
    </row>
    <row r="12" spans="1:12" x14ac:dyDescent="0.4">
      <c r="A12" s="124" t="s">
        <v>80</v>
      </c>
      <c r="B12" s="94">
        <v>19492</v>
      </c>
      <c r="C12" s="94">
        <v>19986</v>
      </c>
      <c r="D12" s="46">
        <f t="shared" si="0"/>
        <v>0.97528269788852195</v>
      </c>
      <c r="E12" s="37">
        <f t="shared" si="1"/>
        <v>-494</v>
      </c>
      <c r="F12" s="94">
        <v>28529</v>
      </c>
      <c r="G12" s="94">
        <v>29760</v>
      </c>
      <c r="H12" s="46">
        <f t="shared" si="2"/>
        <v>0.95863575268817203</v>
      </c>
      <c r="I12" s="37">
        <f t="shared" si="3"/>
        <v>-1231</v>
      </c>
      <c r="J12" s="46">
        <f t="shared" si="4"/>
        <v>0.68323460338602826</v>
      </c>
      <c r="K12" s="46">
        <f t="shared" si="5"/>
        <v>0.67157258064516134</v>
      </c>
      <c r="L12" s="51">
        <f t="shared" si="6"/>
        <v>1.1662022740866917E-2</v>
      </c>
    </row>
    <row r="13" spans="1:12" x14ac:dyDescent="0.4">
      <c r="A13" s="124" t="s">
        <v>81</v>
      </c>
      <c r="B13" s="94">
        <v>18783</v>
      </c>
      <c r="C13" s="94">
        <v>15613</v>
      </c>
      <c r="D13" s="46">
        <f t="shared" si="0"/>
        <v>1.2030359315954653</v>
      </c>
      <c r="E13" s="37">
        <f t="shared" si="1"/>
        <v>3170</v>
      </c>
      <c r="F13" s="94">
        <v>35051</v>
      </c>
      <c r="G13" s="94">
        <v>21627</v>
      </c>
      <c r="H13" s="46">
        <f t="shared" si="2"/>
        <v>1.6207055994821289</v>
      </c>
      <c r="I13" s="37">
        <f t="shared" si="3"/>
        <v>13424</v>
      </c>
      <c r="J13" s="46">
        <f t="shared" si="4"/>
        <v>0.53587629454223851</v>
      </c>
      <c r="K13" s="46">
        <f t="shared" si="5"/>
        <v>0.72192167198409396</v>
      </c>
      <c r="L13" s="51">
        <f t="shared" si="6"/>
        <v>-0.18604537744185545</v>
      </c>
    </row>
    <row r="14" spans="1:12" x14ac:dyDescent="0.4">
      <c r="A14" s="124" t="s">
        <v>170</v>
      </c>
      <c r="B14" s="94">
        <v>7651</v>
      </c>
      <c r="C14" s="94">
        <v>7199</v>
      </c>
      <c r="D14" s="46">
        <f t="shared" si="0"/>
        <v>1.0627864981247395</v>
      </c>
      <c r="E14" s="37">
        <f t="shared" si="1"/>
        <v>452</v>
      </c>
      <c r="F14" s="94">
        <v>9234</v>
      </c>
      <c r="G14" s="94">
        <v>8370</v>
      </c>
      <c r="H14" s="46">
        <f t="shared" si="2"/>
        <v>1.1032258064516129</v>
      </c>
      <c r="I14" s="37">
        <f t="shared" si="3"/>
        <v>864</v>
      </c>
      <c r="J14" s="46">
        <f t="shared" si="4"/>
        <v>0.82856833441628763</v>
      </c>
      <c r="K14" s="46">
        <f t="shared" si="5"/>
        <v>0.86009557945041815</v>
      </c>
      <c r="L14" s="51">
        <f t="shared" si="6"/>
        <v>-3.1527245034130513E-2</v>
      </c>
    </row>
    <row r="15" spans="1:12" x14ac:dyDescent="0.4">
      <c r="A15" s="127" t="s">
        <v>169</v>
      </c>
      <c r="B15" s="105">
        <v>3523</v>
      </c>
      <c r="C15" s="105">
        <v>0</v>
      </c>
      <c r="D15" s="46" t="e">
        <f t="shared" si="0"/>
        <v>#DIV/0!</v>
      </c>
      <c r="E15" s="37">
        <f t="shared" si="1"/>
        <v>3523</v>
      </c>
      <c r="F15" s="105">
        <v>4660</v>
      </c>
      <c r="G15" s="105">
        <v>0</v>
      </c>
      <c r="H15" s="46" t="e">
        <f t="shared" si="2"/>
        <v>#DIV/0!</v>
      </c>
      <c r="I15" s="37">
        <f t="shared" si="3"/>
        <v>4660</v>
      </c>
      <c r="J15" s="46">
        <f t="shared" si="4"/>
        <v>0.75600858369098711</v>
      </c>
      <c r="K15" s="46" t="e">
        <f t="shared" si="5"/>
        <v>#DIV/0!</v>
      </c>
      <c r="L15" s="51" t="e">
        <f t="shared" si="6"/>
        <v>#DIV/0!</v>
      </c>
    </row>
    <row r="16" spans="1:12" x14ac:dyDescent="0.4">
      <c r="A16" s="138" t="s">
        <v>90</v>
      </c>
      <c r="B16" s="73">
        <f>SUM(B17:B30)</f>
        <v>36866</v>
      </c>
      <c r="C16" s="73">
        <f>SUM(C17:C30)</f>
        <v>37108</v>
      </c>
      <c r="D16" s="50">
        <f t="shared" si="0"/>
        <v>0.99347849520319065</v>
      </c>
      <c r="E16" s="38">
        <f t="shared" si="1"/>
        <v>-242</v>
      </c>
      <c r="F16" s="73">
        <f>SUM(F17:F30)</f>
        <v>55500</v>
      </c>
      <c r="G16" s="73">
        <f>SUM(G17:G30)</f>
        <v>55800</v>
      </c>
      <c r="H16" s="50">
        <f t="shared" si="2"/>
        <v>0.9946236559139785</v>
      </c>
      <c r="I16" s="38">
        <f t="shared" si="3"/>
        <v>-300</v>
      </c>
      <c r="J16" s="50">
        <f t="shared" si="4"/>
        <v>0.66425225225225226</v>
      </c>
      <c r="K16" s="50">
        <f t="shared" si="5"/>
        <v>0.66501792114695335</v>
      </c>
      <c r="L16" s="49">
        <f t="shared" si="6"/>
        <v>-7.6566889470108812E-4</v>
      </c>
    </row>
    <row r="17" spans="1:12" x14ac:dyDescent="0.4">
      <c r="A17" s="126" t="s">
        <v>168</v>
      </c>
      <c r="B17" s="100">
        <v>2687</v>
      </c>
      <c r="C17" s="100">
        <v>2856</v>
      </c>
      <c r="D17" s="44">
        <f t="shared" si="0"/>
        <v>0.94082633053221287</v>
      </c>
      <c r="E17" s="45">
        <f t="shared" si="1"/>
        <v>-169</v>
      </c>
      <c r="F17" s="100">
        <v>4650</v>
      </c>
      <c r="G17" s="100">
        <v>4650</v>
      </c>
      <c r="H17" s="44">
        <f t="shared" si="2"/>
        <v>1</v>
      </c>
      <c r="I17" s="45">
        <f t="shared" si="3"/>
        <v>0</v>
      </c>
      <c r="J17" s="44">
        <f t="shared" si="4"/>
        <v>0.57784946236559143</v>
      </c>
      <c r="K17" s="44">
        <f t="shared" si="5"/>
        <v>0.61419354838709672</v>
      </c>
      <c r="L17" s="43">
        <f t="shared" si="6"/>
        <v>-3.6344086021505295E-2</v>
      </c>
    </row>
    <row r="18" spans="1:12" x14ac:dyDescent="0.4">
      <c r="A18" s="124" t="s">
        <v>167</v>
      </c>
      <c r="B18" s="94">
        <v>3569</v>
      </c>
      <c r="C18" s="94">
        <v>3432</v>
      </c>
      <c r="D18" s="46">
        <f t="shared" si="0"/>
        <v>1.0399184149184149</v>
      </c>
      <c r="E18" s="37">
        <f t="shared" si="1"/>
        <v>137</v>
      </c>
      <c r="F18" s="94">
        <v>4650</v>
      </c>
      <c r="G18" s="94">
        <v>4650</v>
      </c>
      <c r="H18" s="46">
        <f t="shared" si="2"/>
        <v>1</v>
      </c>
      <c r="I18" s="37">
        <f t="shared" si="3"/>
        <v>0</v>
      </c>
      <c r="J18" s="46">
        <f t="shared" si="4"/>
        <v>0.76752688172043015</v>
      </c>
      <c r="K18" s="46">
        <f t="shared" si="5"/>
        <v>0.73806451612903223</v>
      </c>
      <c r="L18" s="51">
        <f t="shared" si="6"/>
        <v>2.9462365591397921E-2</v>
      </c>
    </row>
    <row r="19" spans="1:12" x14ac:dyDescent="0.4">
      <c r="A19" s="124" t="s">
        <v>166</v>
      </c>
      <c r="B19" s="94">
        <v>2716</v>
      </c>
      <c r="C19" s="94">
        <v>2922</v>
      </c>
      <c r="D19" s="46">
        <f t="shared" si="0"/>
        <v>0.92950034223134836</v>
      </c>
      <c r="E19" s="37">
        <f t="shared" si="1"/>
        <v>-206</v>
      </c>
      <c r="F19" s="94">
        <v>4650</v>
      </c>
      <c r="G19" s="94">
        <v>4950</v>
      </c>
      <c r="H19" s="46">
        <f t="shared" si="2"/>
        <v>0.93939393939393945</v>
      </c>
      <c r="I19" s="37">
        <f t="shared" si="3"/>
        <v>-300</v>
      </c>
      <c r="J19" s="46">
        <f t="shared" si="4"/>
        <v>0.58408602150537636</v>
      </c>
      <c r="K19" s="46">
        <f t="shared" si="5"/>
        <v>0.59030303030303033</v>
      </c>
      <c r="L19" s="51">
        <f t="shared" si="6"/>
        <v>-6.2170087976539667E-3</v>
      </c>
    </row>
    <row r="20" spans="1:12" x14ac:dyDescent="0.4">
      <c r="A20" s="124" t="s">
        <v>165</v>
      </c>
      <c r="B20" s="94">
        <v>6764</v>
      </c>
      <c r="C20" s="94">
        <v>6956</v>
      </c>
      <c r="D20" s="46">
        <f t="shared" si="0"/>
        <v>0.97239792984473838</v>
      </c>
      <c r="E20" s="37">
        <f t="shared" si="1"/>
        <v>-192</v>
      </c>
      <c r="F20" s="94">
        <v>9150</v>
      </c>
      <c r="G20" s="94">
        <v>9300</v>
      </c>
      <c r="H20" s="46">
        <f t="shared" si="2"/>
        <v>0.9838709677419355</v>
      </c>
      <c r="I20" s="37">
        <f t="shared" si="3"/>
        <v>-150</v>
      </c>
      <c r="J20" s="46">
        <f t="shared" si="4"/>
        <v>0.73923497267759564</v>
      </c>
      <c r="K20" s="46">
        <f t="shared" si="5"/>
        <v>0.7479569892473118</v>
      </c>
      <c r="L20" s="51">
        <f t="shared" si="6"/>
        <v>-8.7220165697161622E-3</v>
      </c>
    </row>
    <row r="21" spans="1:12" x14ac:dyDescent="0.4">
      <c r="A21" s="124" t="s">
        <v>164</v>
      </c>
      <c r="B21" s="96">
        <v>4060</v>
      </c>
      <c r="C21" s="96">
        <v>3743</v>
      </c>
      <c r="D21" s="42">
        <f t="shared" si="0"/>
        <v>1.0846914239914507</v>
      </c>
      <c r="E21" s="36">
        <f t="shared" si="1"/>
        <v>317</v>
      </c>
      <c r="F21" s="96">
        <v>4500</v>
      </c>
      <c r="G21" s="96">
        <v>4650</v>
      </c>
      <c r="H21" s="42">
        <f t="shared" si="2"/>
        <v>0.967741935483871</v>
      </c>
      <c r="I21" s="36">
        <f t="shared" si="3"/>
        <v>-150</v>
      </c>
      <c r="J21" s="42">
        <f t="shared" si="4"/>
        <v>0.90222222222222226</v>
      </c>
      <c r="K21" s="42">
        <f t="shared" si="5"/>
        <v>0.80494623655913977</v>
      </c>
      <c r="L21" s="41">
        <f t="shared" si="6"/>
        <v>9.7275985663082487E-2</v>
      </c>
    </row>
    <row r="22" spans="1:12" x14ac:dyDescent="0.4">
      <c r="A22" s="125" t="s">
        <v>163</v>
      </c>
      <c r="B22" s="94">
        <v>0</v>
      </c>
      <c r="C22" s="94">
        <v>0</v>
      </c>
      <c r="D22" s="46" t="e">
        <f t="shared" si="0"/>
        <v>#DIV/0!</v>
      </c>
      <c r="E22" s="37">
        <f t="shared" si="1"/>
        <v>0</v>
      </c>
      <c r="F22" s="94">
        <v>0</v>
      </c>
      <c r="G22" s="94">
        <v>0</v>
      </c>
      <c r="H22" s="46" t="e">
        <f t="shared" si="2"/>
        <v>#DIV/0!</v>
      </c>
      <c r="I22" s="37">
        <f t="shared" si="3"/>
        <v>0</v>
      </c>
      <c r="J22" s="46" t="e">
        <f t="shared" si="4"/>
        <v>#DIV/0!</v>
      </c>
      <c r="K22" s="46" t="e">
        <f t="shared" si="5"/>
        <v>#DIV/0!</v>
      </c>
      <c r="L22" s="51" t="e">
        <f t="shared" si="6"/>
        <v>#DIV/0!</v>
      </c>
    </row>
    <row r="23" spans="1:12" x14ac:dyDescent="0.4">
      <c r="A23" s="125" t="s">
        <v>162</v>
      </c>
      <c r="B23" s="94">
        <v>2708</v>
      </c>
      <c r="C23" s="94">
        <v>2918</v>
      </c>
      <c r="D23" s="46">
        <f t="shared" si="0"/>
        <v>0.92803289924605892</v>
      </c>
      <c r="E23" s="37">
        <f t="shared" si="1"/>
        <v>-210</v>
      </c>
      <c r="F23" s="94">
        <v>4650</v>
      </c>
      <c r="G23" s="94">
        <v>4650</v>
      </c>
      <c r="H23" s="46">
        <f t="shared" si="2"/>
        <v>1</v>
      </c>
      <c r="I23" s="37">
        <f t="shared" si="3"/>
        <v>0</v>
      </c>
      <c r="J23" s="46">
        <f t="shared" si="4"/>
        <v>0.58236559139784949</v>
      </c>
      <c r="K23" s="46">
        <f t="shared" si="5"/>
        <v>0.62752688172043014</v>
      </c>
      <c r="L23" s="51">
        <f t="shared" si="6"/>
        <v>-4.5161290322580649E-2</v>
      </c>
    </row>
    <row r="24" spans="1:12" x14ac:dyDescent="0.4">
      <c r="A24" s="124" t="s">
        <v>161</v>
      </c>
      <c r="B24" s="94">
        <v>2798</v>
      </c>
      <c r="C24" s="94">
        <v>2355</v>
      </c>
      <c r="D24" s="46">
        <f t="shared" si="0"/>
        <v>1.1881104033970276</v>
      </c>
      <c r="E24" s="37">
        <f t="shared" si="1"/>
        <v>443</v>
      </c>
      <c r="F24" s="94">
        <v>4650</v>
      </c>
      <c r="G24" s="94">
        <v>4500</v>
      </c>
      <c r="H24" s="46">
        <f t="shared" si="2"/>
        <v>1.0333333333333334</v>
      </c>
      <c r="I24" s="37">
        <f t="shared" si="3"/>
        <v>150</v>
      </c>
      <c r="J24" s="46">
        <f t="shared" si="4"/>
        <v>0.60172043010752685</v>
      </c>
      <c r="K24" s="46">
        <f t="shared" si="5"/>
        <v>0.52333333333333332</v>
      </c>
      <c r="L24" s="51">
        <f t="shared" si="6"/>
        <v>7.8387096774193532E-2</v>
      </c>
    </row>
    <row r="25" spans="1:12" x14ac:dyDescent="0.4">
      <c r="A25" s="124" t="s">
        <v>160</v>
      </c>
      <c r="B25" s="96">
        <v>1501</v>
      </c>
      <c r="C25" s="96">
        <v>1478</v>
      </c>
      <c r="D25" s="42">
        <f t="shared" si="0"/>
        <v>1.0155615696887685</v>
      </c>
      <c r="E25" s="36">
        <f t="shared" si="1"/>
        <v>23</v>
      </c>
      <c r="F25" s="96">
        <v>2700</v>
      </c>
      <c r="G25" s="96">
        <v>2550</v>
      </c>
      <c r="H25" s="42">
        <f t="shared" si="2"/>
        <v>1.0588235294117647</v>
      </c>
      <c r="I25" s="36">
        <f t="shared" si="3"/>
        <v>150</v>
      </c>
      <c r="J25" s="42">
        <f t="shared" si="4"/>
        <v>0.55592592592592593</v>
      </c>
      <c r="K25" s="42">
        <f t="shared" si="5"/>
        <v>0.57960784313725489</v>
      </c>
      <c r="L25" s="41">
        <f t="shared" si="6"/>
        <v>-2.3681917211328951E-2</v>
      </c>
    </row>
    <row r="26" spans="1:12" x14ac:dyDescent="0.4">
      <c r="A26" s="125" t="s">
        <v>159</v>
      </c>
      <c r="B26" s="94">
        <v>877</v>
      </c>
      <c r="C26" s="94">
        <v>1089</v>
      </c>
      <c r="D26" s="46">
        <f t="shared" si="0"/>
        <v>0.80532598714416892</v>
      </c>
      <c r="E26" s="37">
        <f t="shared" si="1"/>
        <v>-212</v>
      </c>
      <c r="F26" s="94">
        <v>1950</v>
      </c>
      <c r="G26" s="94">
        <v>2100</v>
      </c>
      <c r="H26" s="46">
        <f t="shared" si="2"/>
        <v>0.9285714285714286</v>
      </c>
      <c r="I26" s="37">
        <f t="shared" si="3"/>
        <v>-150</v>
      </c>
      <c r="J26" s="46">
        <f t="shared" si="4"/>
        <v>0.44974358974358974</v>
      </c>
      <c r="K26" s="46">
        <f t="shared" si="5"/>
        <v>0.51857142857142857</v>
      </c>
      <c r="L26" s="51">
        <f t="shared" si="6"/>
        <v>-6.8827838827838828E-2</v>
      </c>
    </row>
    <row r="27" spans="1:12" x14ac:dyDescent="0.4">
      <c r="A27" s="124" t="s">
        <v>158</v>
      </c>
      <c r="B27" s="94">
        <v>3079</v>
      </c>
      <c r="C27" s="94">
        <v>3613</v>
      </c>
      <c r="D27" s="46">
        <f t="shared" si="0"/>
        <v>0.85220038748962079</v>
      </c>
      <c r="E27" s="37">
        <f t="shared" si="1"/>
        <v>-534</v>
      </c>
      <c r="F27" s="94">
        <v>4650</v>
      </c>
      <c r="G27" s="94">
        <v>4650</v>
      </c>
      <c r="H27" s="46">
        <f t="shared" si="2"/>
        <v>1</v>
      </c>
      <c r="I27" s="37">
        <f t="shared" si="3"/>
        <v>0</v>
      </c>
      <c r="J27" s="46">
        <f t="shared" si="4"/>
        <v>0.66215053763440856</v>
      </c>
      <c r="K27" s="46">
        <f t="shared" si="5"/>
        <v>0.77698924731182795</v>
      </c>
      <c r="L27" s="51">
        <f t="shared" si="6"/>
        <v>-0.11483870967741938</v>
      </c>
    </row>
    <row r="28" spans="1:12" x14ac:dyDescent="0.4">
      <c r="A28" s="125" t="s">
        <v>157</v>
      </c>
      <c r="B28" s="96">
        <v>3085</v>
      </c>
      <c r="C28" s="96">
        <v>2674</v>
      </c>
      <c r="D28" s="42">
        <f t="shared" si="0"/>
        <v>1.1537023186237847</v>
      </c>
      <c r="E28" s="36">
        <f t="shared" si="1"/>
        <v>411</v>
      </c>
      <c r="F28" s="96">
        <v>4650</v>
      </c>
      <c r="G28" s="96">
        <v>4500</v>
      </c>
      <c r="H28" s="42">
        <f t="shared" si="2"/>
        <v>1.0333333333333334</v>
      </c>
      <c r="I28" s="36">
        <f t="shared" si="3"/>
        <v>150</v>
      </c>
      <c r="J28" s="42">
        <f t="shared" si="4"/>
        <v>0.66344086021505377</v>
      </c>
      <c r="K28" s="42">
        <f t="shared" si="5"/>
        <v>0.59422222222222221</v>
      </c>
      <c r="L28" s="41">
        <f t="shared" si="6"/>
        <v>6.9218637992831566E-2</v>
      </c>
    </row>
    <row r="29" spans="1:12" x14ac:dyDescent="0.4">
      <c r="A29" s="125" t="s">
        <v>156</v>
      </c>
      <c r="B29" s="96">
        <v>3022</v>
      </c>
      <c r="C29" s="96">
        <v>3072</v>
      </c>
      <c r="D29" s="42">
        <f t="shared" si="0"/>
        <v>0.98372395833333337</v>
      </c>
      <c r="E29" s="36">
        <f t="shared" si="1"/>
        <v>-50</v>
      </c>
      <c r="F29" s="96">
        <v>4650</v>
      </c>
      <c r="G29" s="96">
        <v>4650</v>
      </c>
      <c r="H29" s="42">
        <f t="shared" si="2"/>
        <v>1</v>
      </c>
      <c r="I29" s="36">
        <f t="shared" si="3"/>
        <v>0</v>
      </c>
      <c r="J29" s="42">
        <f t="shared" si="4"/>
        <v>0.64989247311827958</v>
      </c>
      <c r="K29" s="42">
        <f t="shared" si="5"/>
        <v>0.66064516129032258</v>
      </c>
      <c r="L29" s="41">
        <f t="shared" si="6"/>
        <v>-1.0752688172043001E-2</v>
      </c>
    </row>
    <row r="30" spans="1:12" x14ac:dyDescent="0.4">
      <c r="A30" s="124" t="s">
        <v>155</v>
      </c>
      <c r="B30" s="94">
        <v>0</v>
      </c>
      <c r="C30" s="94">
        <v>0</v>
      </c>
      <c r="D30" s="46" t="e">
        <f t="shared" si="0"/>
        <v>#DIV/0!</v>
      </c>
      <c r="E30" s="37">
        <f t="shared" si="1"/>
        <v>0</v>
      </c>
      <c r="F30" s="94">
        <v>0</v>
      </c>
      <c r="G30" s="94">
        <v>0</v>
      </c>
      <c r="H30" s="46" t="e">
        <f t="shared" si="2"/>
        <v>#DIV/0!</v>
      </c>
      <c r="I30" s="37">
        <f t="shared" si="3"/>
        <v>0</v>
      </c>
      <c r="J30" s="46" t="e">
        <f t="shared" si="4"/>
        <v>#DIV/0!</v>
      </c>
      <c r="K30" s="46" t="e">
        <f t="shared" si="5"/>
        <v>#DIV/0!</v>
      </c>
      <c r="L30" s="51" t="e">
        <f t="shared" si="6"/>
        <v>#DIV/0!</v>
      </c>
    </row>
    <row r="31" spans="1:12" x14ac:dyDescent="0.4">
      <c r="A31" s="138" t="s">
        <v>89</v>
      </c>
      <c r="B31" s="73">
        <f>SUM(B32:B33)</f>
        <v>2055</v>
      </c>
      <c r="C31" s="73">
        <f>SUM(C32:C33)</f>
        <v>2063</v>
      </c>
      <c r="D31" s="50">
        <f t="shared" si="0"/>
        <v>0.99612215220552591</v>
      </c>
      <c r="E31" s="38">
        <f t="shared" si="1"/>
        <v>-8</v>
      </c>
      <c r="F31" s="73">
        <f>SUM(F32:F33)</f>
        <v>2964</v>
      </c>
      <c r="G31" s="73">
        <f>SUM(G32:G33)</f>
        <v>3198</v>
      </c>
      <c r="H31" s="50">
        <f t="shared" si="2"/>
        <v>0.92682926829268297</v>
      </c>
      <c r="I31" s="38">
        <f t="shared" si="3"/>
        <v>-234</v>
      </c>
      <c r="J31" s="50">
        <f t="shared" si="4"/>
        <v>0.69331983805668018</v>
      </c>
      <c r="K31" s="50">
        <f t="shared" si="5"/>
        <v>0.64509068167604755</v>
      </c>
      <c r="L31" s="49">
        <f t="shared" si="6"/>
        <v>4.8229156380632632E-2</v>
      </c>
    </row>
    <row r="32" spans="1:12" x14ac:dyDescent="0.4">
      <c r="A32" s="126" t="s">
        <v>154</v>
      </c>
      <c r="B32" s="100">
        <v>1302</v>
      </c>
      <c r="C32" s="100">
        <v>1263</v>
      </c>
      <c r="D32" s="44">
        <f t="shared" si="0"/>
        <v>1.0308788598574823</v>
      </c>
      <c r="E32" s="45">
        <f t="shared" si="1"/>
        <v>39</v>
      </c>
      <c r="F32" s="100">
        <v>1755</v>
      </c>
      <c r="G32" s="100">
        <v>1989</v>
      </c>
      <c r="H32" s="44">
        <f t="shared" si="2"/>
        <v>0.88235294117647056</v>
      </c>
      <c r="I32" s="45">
        <f t="shared" si="3"/>
        <v>-234</v>
      </c>
      <c r="J32" s="44">
        <f t="shared" si="4"/>
        <v>0.74188034188034191</v>
      </c>
      <c r="K32" s="44">
        <f t="shared" si="5"/>
        <v>0.63499245852187025</v>
      </c>
      <c r="L32" s="43">
        <f t="shared" si="6"/>
        <v>0.10688788335847166</v>
      </c>
    </row>
    <row r="33" spans="1:12" x14ac:dyDescent="0.4">
      <c r="A33" s="124" t="s">
        <v>153</v>
      </c>
      <c r="B33" s="94">
        <v>753</v>
      </c>
      <c r="C33" s="94">
        <v>800</v>
      </c>
      <c r="D33" s="46">
        <f t="shared" si="0"/>
        <v>0.94125000000000003</v>
      </c>
      <c r="E33" s="37">
        <f t="shared" si="1"/>
        <v>-47</v>
      </c>
      <c r="F33" s="94">
        <v>1209</v>
      </c>
      <c r="G33" s="94">
        <v>1209</v>
      </c>
      <c r="H33" s="46">
        <f t="shared" si="2"/>
        <v>1</v>
      </c>
      <c r="I33" s="37">
        <f t="shared" si="3"/>
        <v>0</v>
      </c>
      <c r="J33" s="46">
        <f t="shared" si="4"/>
        <v>0.62282878411910669</v>
      </c>
      <c r="K33" s="46">
        <f t="shared" si="5"/>
        <v>0.66170388751033915</v>
      </c>
      <c r="L33" s="51">
        <f t="shared" si="6"/>
        <v>-3.8875103391232457E-2</v>
      </c>
    </row>
    <row r="34" spans="1:12" s="30" customFormat="1" x14ac:dyDescent="0.4">
      <c r="A34" s="122" t="s">
        <v>94</v>
      </c>
      <c r="B34" s="67">
        <f>SUM(B35:B53)</f>
        <v>227100</v>
      </c>
      <c r="C34" s="67">
        <f>SUM(C35:C53)</f>
        <v>212123</v>
      </c>
      <c r="D34" s="39">
        <f t="shared" si="0"/>
        <v>1.0706052620413629</v>
      </c>
      <c r="E34" s="40">
        <f t="shared" si="1"/>
        <v>14977</v>
      </c>
      <c r="F34" s="67">
        <f>SUM(F35:F53)</f>
        <v>374112</v>
      </c>
      <c r="G34" s="67">
        <f>SUM(G35:G53)</f>
        <v>357407</v>
      </c>
      <c r="H34" s="39">
        <f t="shared" si="2"/>
        <v>1.0467394315164504</v>
      </c>
      <c r="I34" s="40">
        <f t="shared" si="3"/>
        <v>16705</v>
      </c>
      <c r="J34" s="39">
        <f t="shared" si="4"/>
        <v>0.60703746471644859</v>
      </c>
      <c r="K34" s="39">
        <f t="shared" si="5"/>
        <v>0.59350544337408051</v>
      </c>
      <c r="L34" s="52">
        <f t="shared" si="6"/>
        <v>1.3532021342368084E-2</v>
      </c>
    </row>
    <row r="35" spans="1:12" x14ac:dyDescent="0.4">
      <c r="A35" s="124" t="s">
        <v>82</v>
      </c>
      <c r="B35" s="99">
        <v>84936</v>
      </c>
      <c r="C35" s="99">
        <v>76394</v>
      </c>
      <c r="D35" s="60">
        <f t="shared" si="0"/>
        <v>1.1118150640102626</v>
      </c>
      <c r="E35" s="36">
        <f t="shared" si="1"/>
        <v>8542</v>
      </c>
      <c r="F35" s="99">
        <v>151689</v>
      </c>
      <c r="G35" s="94">
        <v>130001</v>
      </c>
      <c r="H35" s="42">
        <f t="shared" si="2"/>
        <v>1.1668294859270314</v>
      </c>
      <c r="I35" s="37">
        <f t="shared" si="3"/>
        <v>21688</v>
      </c>
      <c r="J35" s="46">
        <f t="shared" si="4"/>
        <v>0.55993513043134313</v>
      </c>
      <c r="K35" s="46">
        <f t="shared" si="5"/>
        <v>0.58764163352589593</v>
      </c>
      <c r="L35" s="51">
        <f t="shared" si="6"/>
        <v>-2.7706503094552803E-2</v>
      </c>
    </row>
    <row r="36" spans="1:12" x14ac:dyDescent="0.4">
      <c r="A36" s="124" t="s">
        <v>152</v>
      </c>
      <c r="B36" s="94">
        <v>19275</v>
      </c>
      <c r="C36" s="94">
        <v>22007</v>
      </c>
      <c r="D36" s="44">
        <f t="shared" si="0"/>
        <v>0.87585768164674871</v>
      </c>
      <c r="E36" s="36">
        <f t="shared" si="1"/>
        <v>-2732</v>
      </c>
      <c r="F36" s="94">
        <v>27781</v>
      </c>
      <c r="G36" s="94">
        <v>35526</v>
      </c>
      <c r="H36" s="42">
        <f t="shared" si="2"/>
        <v>0.78199065473174578</v>
      </c>
      <c r="I36" s="37">
        <f t="shared" si="3"/>
        <v>-7745</v>
      </c>
      <c r="J36" s="46">
        <f t="shared" si="4"/>
        <v>0.69381951693603539</v>
      </c>
      <c r="K36" s="46">
        <f t="shared" si="5"/>
        <v>0.61946180262343076</v>
      </c>
      <c r="L36" s="51">
        <f t="shared" si="6"/>
        <v>7.4357714312604628E-2</v>
      </c>
    </row>
    <row r="37" spans="1:12" x14ac:dyDescent="0.4">
      <c r="A37" s="124" t="s">
        <v>151</v>
      </c>
      <c r="B37" s="94">
        <v>18516</v>
      </c>
      <c r="C37" s="94">
        <v>10185</v>
      </c>
      <c r="D37" s="44">
        <f t="shared" si="0"/>
        <v>1.8179675994108984</v>
      </c>
      <c r="E37" s="36">
        <f t="shared" si="1"/>
        <v>8331</v>
      </c>
      <c r="F37" s="94">
        <v>25231</v>
      </c>
      <c r="G37" s="94">
        <v>17784</v>
      </c>
      <c r="H37" s="42">
        <f t="shared" si="2"/>
        <v>1.4187471884840306</v>
      </c>
      <c r="I37" s="37">
        <f t="shared" si="3"/>
        <v>7447</v>
      </c>
      <c r="J37" s="46">
        <f t="shared" si="4"/>
        <v>0.73385914153224208</v>
      </c>
      <c r="K37" s="46">
        <f t="shared" si="5"/>
        <v>0.5727058029689609</v>
      </c>
      <c r="L37" s="51">
        <f t="shared" si="6"/>
        <v>0.16115333856328118</v>
      </c>
    </row>
    <row r="38" spans="1:12" x14ac:dyDescent="0.4">
      <c r="A38" s="124" t="s">
        <v>80</v>
      </c>
      <c r="B38" s="94">
        <v>34172</v>
      </c>
      <c r="C38" s="94">
        <v>32540</v>
      </c>
      <c r="D38" s="44">
        <f t="shared" si="0"/>
        <v>1.0501536570374923</v>
      </c>
      <c r="E38" s="36">
        <f t="shared" si="1"/>
        <v>1632</v>
      </c>
      <c r="F38" s="94">
        <v>53409</v>
      </c>
      <c r="G38" s="94">
        <v>55700</v>
      </c>
      <c r="H38" s="42">
        <f t="shared" si="2"/>
        <v>0.9588689407540395</v>
      </c>
      <c r="I38" s="37">
        <f t="shared" si="3"/>
        <v>-2291</v>
      </c>
      <c r="J38" s="46">
        <f t="shared" si="4"/>
        <v>0.63981725926342004</v>
      </c>
      <c r="K38" s="46">
        <f t="shared" si="5"/>
        <v>0.58420107719928183</v>
      </c>
      <c r="L38" s="51">
        <f t="shared" si="6"/>
        <v>5.5616182064138209E-2</v>
      </c>
    </row>
    <row r="39" spans="1:12" x14ac:dyDescent="0.4">
      <c r="A39" s="124" t="s">
        <v>81</v>
      </c>
      <c r="B39" s="94">
        <v>20504</v>
      </c>
      <c r="C39" s="94">
        <v>21171</v>
      </c>
      <c r="D39" s="44">
        <f t="shared" si="0"/>
        <v>0.96849463889282505</v>
      </c>
      <c r="E39" s="36">
        <f t="shared" si="1"/>
        <v>-667</v>
      </c>
      <c r="F39" s="94">
        <v>31259</v>
      </c>
      <c r="G39" s="94">
        <v>32056</v>
      </c>
      <c r="H39" s="42">
        <f t="shared" si="2"/>
        <v>0.97513725979535815</v>
      </c>
      <c r="I39" s="37">
        <f t="shared" si="3"/>
        <v>-797</v>
      </c>
      <c r="J39" s="46">
        <f t="shared" si="4"/>
        <v>0.65593908954221181</v>
      </c>
      <c r="K39" s="46">
        <f t="shared" si="5"/>
        <v>0.66043798352882455</v>
      </c>
      <c r="L39" s="51">
        <f t="shared" si="6"/>
        <v>-4.4988939866127398E-3</v>
      </c>
    </row>
    <row r="40" spans="1:12" x14ac:dyDescent="0.4">
      <c r="A40" s="124" t="s">
        <v>79</v>
      </c>
      <c r="B40" s="98">
        <v>5164</v>
      </c>
      <c r="C40" s="94">
        <v>5347</v>
      </c>
      <c r="D40" s="44">
        <f t="shared" si="0"/>
        <v>0.96577520104731629</v>
      </c>
      <c r="E40" s="36">
        <f t="shared" si="1"/>
        <v>-183</v>
      </c>
      <c r="F40" s="94">
        <v>8649</v>
      </c>
      <c r="G40" s="94">
        <v>8928</v>
      </c>
      <c r="H40" s="42">
        <f t="shared" si="2"/>
        <v>0.96875</v>
      </c>
      <c r="I40" s="37">
        <f t="shared" si="3"/>
        <v>-279</v>
      </c>
      <c r="J40" s="46">
        <f t="shared" si="4"/>
        <v>0.59706324430570012</v>
      </c>
      <c r="K40" s="46">
        <f t="shared" si="5"/>
        <v>0.59890232974910396</v>
      </c>
      <c r="L40" s="51">
        <f t="shared" si="6"/>
        <v>-1.8390854434038317E-3</v>
      </c>
    </row>
    <row r="41" spans="1:12" x14ac:dyDescent="0.4">
      <c r="A41" s="124" t="s">
        <v>150</v>
      </c>
      <c r="B41" s="97">
        <v>2248</v>
      </c>
      <c r="C41" s="100">
        <v>2806</v>
      </c>
      <c r="D41" s="44">
        <f t="shared" si="0"/>
        <v>0.80114041339985742</v>
      </c>
      <c r="E41" s="36">
        <f t="shared" si="1"/>
        <v>-558</v>
      </c>
      <c r="F41" s="94">
        <v>4980</v>
      </c>
      <c r="G41" s="94">
        <v>5268</v>
      </c>
      <c r="H41" s="42">
        <f t="shared" si="2"/>
        <v>0.9453302961275627</v>
      </c>
      <c r="I41" s="37">
        <f t="shared" si="3"/>
        <v>-288</v>
      </c>
      <c r="J41" s="46">
        <f t="shared" si="4"/>
        <v>0.45140562248995986</v>
      </c>
      <c r="K41" s="46">
        <f t="shared" si="5"/>
        <v>0.53264996203492787</v>
      </c>
      <c r="L41" s="51">
        <f t="shared" si="6"/>
        <v>-8.1244339544968014E-2</v>
      </c>
    </row>
    <row r="42" spans="1:12" x14ac:dyDescent="0.4">
      <c r="A42" s="124" t="s">
        <v>78</v>
      </c>
      <c r="B42" s="94">
        <v>6443</v>
      </c>
      <c r="C42" s="94">
        <v>6765</v>
      </c>
      <c r="D42" s="44">
        <f t="shared" si="0"/>
        <v>0.9524020694752402</v>
      </c>
      <c r="E42" s="36">
        <f t="shared" si="1"/>
        <v>-322</v>
      </c>
      <c r="F42" s="94">
        <v>8649</v>
      </c>
      <c r="G42" s="94">
        <v>8928</v>
      </c>
      <c r="H42" s="42">
        <f t="shared" si="2"/>
        <v>0.96875</v>
      </c>
      <c r="I42" s="37">
        <f t="shared" si="3"/>
        <v>-279</v>
      </c>
      <c r="J42" s="46">
        <f t="shared" si="4"/>
        <v>0.74494161174702278</v>
      </c>
      <c r="K42" s="46">
        <f t="shared" si="5"/>
        <v>0.75772849462365588</v>
      </c>
      <c r="L42" s="51">
        <f t="shared" si="6"/>
        <v>-1.2786882876633099E-2</v>
      </c>
    </row>
    <row r="43" spans="1:12" x14ac:dyDescent="0.4">
      <c r="A43" s="125" t="s">
        <v>77</v>
      </c>
      <c r="B43" s="96">
        <v>4349</v>
      </c>
      <c r="C43" s="96">
        <v>4396</v>
      </c>
      <c r="D43" s="44">
        <f t="shared" si="0"/>
        <v>0.98930846223839852</v>
      </c>
      <c r="E43" s="36">
        <f t="shared" si="1"/>
        <v>-47</v>
      </c>
      <c r="F43" s="96">
        <v>8649</v>
      </c>
      <c r="G43" s="96">
        <v>8928</v>
      </c>
      <c r="H43" s="42">
        <f t="shared" si="2"/>
        <v>0.96875</v>
      </c>
      <c r="I43" s="37">
        <f t="shared" si="3"/>
        <v>-279</v>
      </c>
      <c r="J43" s="46">
        <f t="shared" si="4"/>
        <v>0.50283269742166725</v>
      </c>
      <c r="K43" s="42">
        <f t="shared" si="5"/>
        <v>0.49238351254480289</v>
      </c>
      <c r="L43" s="41">
        <f t="shared" si="6"/>
        <v>1.0449184876864359E-2</v>
      </c>
    </row>
    <row r="44" spans="1:12" x14ac:dyDescent="0.4">
      <c r="A44" s="124" t="s">
        <v>96</v>
      </c>
      <c r="B44" s="94">
        <v>2118</v>
      </c>
      <c r="C44" s="94">
        <v>1933</v>
      </c>
      <c r="D44" s="44">
        <f t="shared" si="0"/>
        <v>1.0957061562338335</v>
      </c>
      <c r="E44" s="37">
        <f t="shared" si="1"/>
        <v>185</v>
      </c>
      <c r="F44" s="94">
        <v>5146</v>
      </c>
      <c r="G44" s="94">
        <v>5146</v>
      </c>
      <c r="H44" s="42">
        <f t="shared" si="2"/>
        <v>1</v>
      </c>
      <c r="I44" s="37">
        <f t="shared" si="3"/>
        <v>0</v>
      </c>
      <c r="J44" s="46">
        <f t="shared" si="4"/>
        <v>0.41158181111542946</v>
      </c>
      <c r="K44" s="46">
        <f t="shared" si="5"/>
        <v>0.37563155849203267</v>
      </c>
      <c r="L44" s="51">
        <f t="shared" si="6"/>
        <v>3.5950252623396795E-2</v>
      </c>
    </row>
    <row r="45" spans="1:12" x14ac:dyDescent="0.4">
      <c r="A45" s="124" t="s">
        <v>93</v>
      </c>
      <c r="B45" s="94">
        <v>3747</v>
      </c>
      <c r="C45" s="94">
        <v>3747</v>
      </c>
      <c r="D45" s="44">
        <f t="shared" si="0"/>
        <v>1</v>
      </c>
      <c r="E45" s="37">
        <f t="shared" si="1"/>
        <v>0</v>
      </c>
      <c r="F45" s="94">
        <v>8370</v>
      </c>
      <c r="G45" s="94">
        <v>8927</v>
      </c>
      <c r="H45" s="46">
        <f t="shared" si="2"/>
        <v>0.93760501848325306</v>
      </c>
      <c r="I45" s="37">
        <f t="shared" si="3"/>
        <v>-557</v>
      </c>
      <c r="J45" s="46">
        <f t="shared" si="4"/>
        <v>0.44767025089605733</v>
      </c>
      <c r="K45" s="46">
        <f t="shared" si="5"/>
        <v>0.41973787386580036</v>
      </c>
      <c r="L45" s="51">
        <f t="shared" si="6"/>
        <v>2.7932377030256972E-2</v>
      </c>
    </row>
    <row r="46" spans="1:12" x14ac:dyDescent="0.4">
      <c r="A46" s="124" t="s">
        <v>74</v>
      </c>
      <c r="B46" s="94">
        <v>7100</v>
      </c>
      <c r="C46" s="94">
        <v>6961</v>
      </c>
      <c r="D46" s="44">
        <f t="shared" si="0"/>
        <v>1.0199683953454963</v>
      </c>
      <c r="E46" s="37">
        <f t="shared" si="1"/>
        <v>139</v>
      </c>
      <c r="F46" s="94">
        <v>11718</v>
      </c>
      <c r="G46" s="94">
        <v>11756</v>
      </c>
      <c r="H46" s="46">
        <f t="shared" si="2"/>
        <v>0.99676760802994213</v>
      </c>
      <c r="I46" s="37">
        <f t="shared" si="3"/>
        <v>-38</v>
      </c>
      <c r="J46" s="46">
        <f t="shared" si="4"/>
        <v>0.60590544461512208</v>
      </c>
      <c r="K46" s="46">
        <f t="shared" si="5"/>
        <v>0.59212317114664847</v>
      </c>
      <c r="L46" s="51">
        <f t="shared" si="6"/>
        <v>1.3782273468473605E-2</v>
      </c>
    </row>
    <row r="47" spans="1:12" x14ac:dyDescent="0.4">
      <c r="A47" s="124" t="s">
        <v>76</v>
      </c>
      <c r="B47" s="94">
        <v>2165</v>
      </c>
      <c r="C47" s="94">
        <v>2215</v>
      </c>
      <c r="D47" s="44">
        <f t="shared" si="0"/>
        <v>0.97742663656884876</v>
      </c>
      <c r="E47" s="37">
        <f t="shared" si="1"/>
        <v>-50</v>
      </c>
      <c r="F47" s="94">
        <v>3906</v>
      </c>
      <c r="G47" s="94">
        <v>3897</v>
      </c>
      <c r="H47" s="46">
        <f t="shared" si="2"/>
        <v>1.002309468822171</v>
      </c>
      <c r="I47" s="37">
        <f t="shared" si="3"/>
        <v>9</v>
      </c>
      <c r="J47" s="46">
        <f t="shared" si="4"/>
        <v>0.55427547363031238</v>
      </c>
      <c r="K47" s="46">
        <f t="shared" si="5"/>
        <v>0.56838593790094949</v>
      </c>
      <c r="L47" s="51">
        <f t="shared" si="6"/>
        <v>-1.4110464270637113E-2</v>
      </c>
    </row>
    <row r="48" spans="1:12" x14ac:dyDescent="0.4">
      <c r="A48" s="124" t="s">
        <v>75</v>
      </c>
      <c r="B48" s="94">
        <v>2537</v>
      </c>
      <c r="C48" s="94">
        <v>2530</v>
      </c>
      <c r="D48" s="44">
        <f t="shared" si="0"/>
        <v>1.0027667984189723</v>
      </c>
      <c r="E48" s="37">
        <f t="shared" si="1"/>
        <v>7</v>
      </c>
      <c r="F48" s="94">
        <v>3906</v>
      </c>
      <c r="G48" s="94">
        <v>3913</v>
      </c>
      <c r="H48" s="46">
        <f t="shared" si="2"/>
        <v>0.99821109123434704</v>
      </c>
      <c r="I48" s="37">
        <f t="shared" si="3"/>
        <v>-7</v>
      </c>
      <c r="J48" s="46">
        <f t="shared" si="4"/>
        <v>0.64951356886840761</v>
      </c>
      <c r="K48" s="46">
        <f t="shared" si="5"/>
        <v>0.64656273958599542</v>
      </c>
      <c r="L48" s="51">
        <f t="shared" si="6"/>
        <v>2.9508292824121929E-3</v>
      </c>
    </row>
    <row r="49" spans="1:12" x14ac:dyDescent="0.4">
      <c r="A49" s="124" t="s">
        <v>149</v>
      </c>
      <c r="B49" s="94">
        <v>2564</v>
      </c>
      <c r="C49" s="94">
        <v>2884</v>
      </c>
      <c r="D49" s="44">
        <f t="shared" si="0"/>
        <v>0.88904299583911239</v>
      </c>
      <c r="E49" s="37">
        <f t="shared" si="1"/>
        <v>-320</v>
      </c>
      <c r="F49" s="94">
        <v>5146</v>
      </c>
      <c r="G49" s="94">
        <v>5146</v>
      </c>
      <c r="H49" s="46">
        <f t="shared" si="2"/>
        <v>1</v>
      </c>
      <c r="I49" s="37">
        <f t="shared" si="3"/>
        <v>0</v>
      </c>
      <c r="J49" s="46">
        <f t="shared" si="4"/>
        <v>0.49825106879129422</v>
      </c>
      <c r="K49" s="46">
        <f t="shared" si="5"/>
        <v>0.56043528954527788</v>
      </c>
      <c r="L49" s="51">
        <f t="shared" si="6"/>
        <v>-6.2184220753983666E-2</v>
      </c>
    </row>
    <row r="50" spans="1:12" x14ac:dyDescent="0.4">
      <c r="A50" s="124" t="s">
        <v>132</v>
      </c>
      <c r="B50" s="94">
        <v>3136</v>
      </c>
      <c r="C50" s="94">
        <v>3250</v>
      </c>
      <c r="D50" s="44">
        <f t="shared" si="0"/>
        <v>0.96492307692307688</v>
      </c>
      <c r="E50" s="37">
        <f t="shared" si="1"/>
        <v>-114</v>
      </c>
      <c r="F50" s="94">
        <v>3906</v>
      </c>
      <c r="G50" s="94">
        <v>3913</v>
      </c>
      <c r="H50" s="46">
        <f t="shared" si="2"/>
        <v>0.99821109123434704</v>
      </c>
      <c r="I50" s="37">
        <f t="shared" si="3"/>
        <v>-7</v>
      </c>
      <c r="J50" s="46">
        <f t="shared" si="4"/>
        <v>0.80286738351254483</v>
      </c>
      <c r="K50" s="46">
        <f t="shared" si="5"/>
        <v>0.83056478405315615</v>
      </c>
      <c r="L50" s="51">
        <f t="shared" si="6"/>
        <v>-2.7697400540611317E-2</v>
      </c>
    </row>
    <row r="51" spans="1:12" x14ac:dyDescent="0.4">
      <c r="A51" s="124" t="s">
        <v>148</v>
      </c>
      <c r="B51" s="94">
        <v>2895</v>
      </c>
      <c r="C51" s="94">
        <v>2432</v>
      </c>
      <c r="D51" s="44">
        <f t="shared" si="0"/>
        <v>1.1903782894736843</v>
      </c>
      <c r="E51" s="37">
        <f t="shared" si="1"/>
        <v>463</v>
      </c>
      <c r="F51" s="94">
        <v>3906</v>
      </c>
      <c r="G51" s="94">
        <v>3771</v>
      </c>
      <c r="H51" s="46">
        <f t="shared" si="2"/>
        <v>1.035799522673031</v>
      </c>
      <c r="I51" s="37">
        <f t="shared" si="3"/>
        <v>135</v>
      </c>
      <c r="J51" s="46">
        <f t="shared" si="4"/>
        <v>0.7411674347158218</v>
      </c>
      <c r="K51" s="46">
        <f t="shared" si="5"/>
        <v>0.64492177141341822</v>
      </c>
      <c r="L51" s="51">
        <f t="shared" si="6"/>
        <v>9.6245663302403583E-2</v>
      </c>
    </row>
    <row r="52" spans="1:12" x14ac:dyDescent="0.4">
      <c r="A52" s="124" t="s">
        <v>147</v>
      </c>
      <c r="B52" s="94">
        <v>3014</v>
      </c>
      <c r="C52" s="94">
        <v>2320</v>
      </c>
      <c r="D52" s="44">
        <f t="shared" si="0"/>
        <v>1.2991379310344828</v>
      </c>
      <c r="E52" s="37">
        <f t="shared" si="1"/>
        <v>694</v>
      </c>
      <c r="F52" s="94">
        <v>3906</v>
      </c>
      <c r="G52" s="94">
        <v>3913</v>
      </c>
      <c r="H52" s="46">
        <f t="shared" si="2"/>
        <v>0.99821109123434704</v>
      </c>
      <c r="I52" s="37">
        <f t="shared" si="3"/>
        <v>-7</v>
      </c>
      <c r="J52" s="46">
        <f t="shared" si="4"/>
        <v>0.77163338453661034</v>
      </c>
      <c r="K52" s="46">
        <f t="shared" si="5"/>
        <v>0.59289547661640685</v>
      </c>
      <c r="L52" s="51">
        <f t="shared" si="6"/>
        <v>0.1787379079202035</v>
      </c>
    </row>
    <row r="53" spans="1:12" x14ac:dyDescent="0.4">
      <c r="A53" s="123" t="s">
        <v>146</v>
      </c>
      <c r="B53" s="91">
        <v>2217</v>
      </c>
      <c r="C53" s="91">
        <v>2240</v>
      </c>
      <c r="D53" s="90">
        <f t="shared" si="0"/>
        <v>0.98973214285714284</v>
      </c>
      <c r="E53" s="35">
        <f t="shared" si="1"/>
        <v>-23</v>
      </c>
      <c r="F53" s="91">
        <v>3906</v>
      </c>
      <c r="G53" s="91">
        <v>3906</v>
      </c>
      <c r="H53" s="57">
        <f t="shared" si="2"/>
        <v>1</v>
      </c>
      <c r="I53" s="35">
        <f t="shared" si="3"/>
        <v>0</v>
      </c>
      <c r="J53" s="57">
        <f t="shared" si="4"/>
        <v>0.56758832565284179</v>
      </c>
      <c r="K53" s="57">
        <f t="shared" si="5"/>
        <v>0.57347670250896055</v>
      </c>
      <c r="L53" s="56">
        <f t="shared" si="6"/>
        <v>-5.8883768561187599E-3</v>
      </c>
    </row>
    <row r="54" spans="1:12" x14ac:dyDescent="0.4">
      <c r="C54" s="13"/>
      <c r="D54" s="32"/>
      <c r="E54" s="32"/>
      <c r="F54" s="13"/>
      <c r="G54" s="13"/>
      <c r="H54" s="32"/>
      <c r="I54" s="32"/>
      <c r="J54" s="13"/>
      <c r="K54" s="13"/>
    </row>
    <row r="55" spans="1:12" x14ac:dyDescent="0.4">
      <c r="C55" s="13"/>
      <c r="D55" s="32"/>
      <c r="E55" s="32"/>
      <c r="F55" s="13"/>
      <c r="G55" s="13"/>
      <c r="H55" s="32"/>
      <c r="I55" s="32"/>
      <c r="J55" s="13"/>
      <c r="K55" s="13"/>
    </row>
    <row r="56" spans="1:12" x14ac:dyDescent="0.4">
      <c r="C56" s="13"/>
      <c r="E56" s="32"/>
      <c r="G56" s="13"/>
      <c r="I56" s="32"/>
      <c r="K56" s="13"/>
    </row>
    <row r="57" spans="1:12" x14ac:dyDescent="0.4">
      <c r="C57" s="13"/>
      <c r="E57" s="32"/>
      <c r="G57" s="13"/>
      <c r="I57" s="32"/>
      <c r="K57" s="13"/>
    </row>
    <row r="58" spans="1:12" x14ac:dyDescent="0.4">
      <c r="C58" s="13"/>
      <c r="E58" s="32"/>
      <c r="G58" s="13"/>
      <c r="I58" s="32"/>
      <c r="K58" s="13"/>
    </row>
    <row r="59" spans="1:12" x14ac:dyDescent="0.4">
      <c r="C59" s="13"/>
      <c r="E59" s="32"/>
      <c r="G59" s="13"/>
      <c r="I59" s="32"/>
      <c r="K59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2006年月間（上中下旬）動向1月</oddHeader>
    <oddFooter>&amp;L沖縄県&amp;C&amp;P ﾍﾟｰｼﾞ&amp;R&amp;D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５月(中旬)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104</v>
      </c>
      <c r="C4" s="187" t="s">
        <v>205</v>
      </c>
      <c r="D4" s="190" t="s">
        <v>87</v>
      </c>
      <c r="E4" s="190"/>
      <c r="F4" s="187" t="str">
        <f>+B4</f>
        <v>(06'5/11～20)</v>
      </c>
      <c r="G4" s="187" t="str">
        <f>+C4</f>
        <v>(05'5/11～20)</v>
      </c>
      <c r="H4" s="190" t="s">
        <v>87</v>
      </c>
      <c r="I4" s="190"/>
      <c r="J4" s="187" t="str">
        <f>+B4</f>
        <v>(06'5/11～20)</v>
      </c>
      <c r="K4" s="187" t="str">
        <f>+C4</f>
        <v>(05'5/11～20)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152230</v>
      </c>
      <c r="C6" s="67">
        <f>+C7+C37</f>
        <v>144692</v>
      </c>
      <c r="D6" s="39">
        <f t="shared" ref="D6:D37" si="0">+B6/C6</f>
        <v>1.0520968678295968</v>
      </c>
      <c r="E6" s="40">
        <f t="shared" ref="E6:E37" si="1">+B6-C6</f>
        <v>7538</v>
      </c>
      <c r="F6" s="67">
        <f>+F7+F37</f>
        <v>235069</v>
      </c>
      <c r="G6" s="67">
        <f>+G7+G37</f>
        <v>221321</v>
      </c>
      <c r="H6" s="39">
        <f t="shared" ref="H6:H37" si="2">+F6/G6</f>
        <v>1.0621179192214023</v>
      </c>
      <c r="I6" s="40">
        <f t="shared" ref="I6:I37" si="3">+F6-G6</f>
        <v>13748</v>
      </c>
      <c r="J6" s="39">
        <f t="shared" ref="J6:J37" si="4">+B6/F6</f>
        <v>0.6475970885144362</v>
      </c>
      <c r="K6" s="39">
        <f t="shared" ref="K6:K37" si="5">+C6/G6</f>
        <v>0.65376534535809983</v>
      </c>
      <c r="L6" s="52">
        <f t="shared" ref="L6:L37" si="6">+J6-K6</f>
        <v>-6.168256843663622E-3</v>
      </c>
    </row>
    <row r="7" spans="1:12" s="30" customFormat="1" x14ac:dyDescent="0.4">
      <c r="A7" s="122" t="s">
        <v>84</v>
      </c>
      <c r="B7" s="67">
        <f>+B8+B18+B34</f>
        <v>74810</v>
      </c>
      <c r="C7" s="67">
        <f>+C8+C18+C34</f>
        <v>69993</v>
      </c>
      <c r="D7" s="39">
        <f t="shared" si="0"/>
        <v>1.0688211678310688</v>
      </c>
      <c r="E7" s="40">
        <f t="shared" si="1"/>
        <v>4817</v>
      </c>
      <c r="F7" s="67">
        <f>+F8+F18+F34</f>
        <v>117819</v>
      </c>
      <c r="G7" s="67">
        <f>+G8+G18+G34</f>
        <v>102662</v>
      </c>
      <c r="H7" s="39">
        <f t="shared" si="2"/>
        <v>1.1476398277843798</v>
      </c>
      <c r="I7" s="40">
        <f t="shared" si="3"/>
        <v>15157</v>
      </c>
      <c r="J7" s="39">
        <f t="shared" si="4"/>
        <v>0.63495701032940355</v>
      </c>
      <c r="K7" s="39">
        <f t="shared" si="5"/>
        <v>0.68178099004500203</v>
      </c>
      <c r="L7" s="52">
        <f t="shared" si="6"/>
        <v>-4.6823979715598485E-2</v>
      </c>
    </row>
    <row r="8" spans="1:12" x14ac:dyDescent="0.4">
      <c r="A8" s="138" t="s">
        <v>91</v>
      </c>
      <c r="B8" s="73">
        <f>SUM(B9:B17)</f>
        <v>59865</v>
      </c>
      <c r="C8" s="73">
        <f>SUM(C9:C17)</f>
        <v>56619</v>
      </c>
      <c r="D8" s="50">
        <f t="shared" si="0"/>
        <v>1.0573305780744979</v>
      </c>
      <c r="E8" s="38">
        <f t="shared" si="1"/>
        <v>3246</v>
      </c>
      <c r="F8" s="73">
        <f>SUM(F9:F17)</f>
        <v>96225</v>
      </c>
      <c r="G8" s="73">
        <f>SUM(G9:G17)</f>
        <v>83514</v>
      </c>
      <c r="H8" s="50">
        <f t="shared" si="2"/>
        <v>1.1522020260076156</v>
      </c>
      <c r="I8" s="38">
        <f t="shared" si="3"/>
        <v>12711</v>
      </c>
      <c r="J8" s="50">
        <f t="shared" si="4"/>
        <v>0.62213561964146535</v>
      </c>
      <c r="K8" s="50">
        <f t="shared" si="5"/>
        <v>0.67795818665133989</v>
      </c>
      <c r="L8" s="49">
        <f t="shared" si="6"/>
        <v>-5.5822567009874535E-2</v>
      </c>
    </row>
    <row r="9" spans="1:12" x14ac:dyDescent="0.4">
      <c r="A9" s="126" t="s">
        <v>82</v>
      </c>
      <c r="B9" s="72">
        <f>'[5]５月(20)'!B8-'５月(上旬)'!B9</f>
        <v>30537</v>
      </c>
      <c r="C9" s="72">
        <f>'[5]５月(20)'!C8-'５月(上旬)'!C9</f>
        <v>28652</v>
      </c>
      <c r="D9" s="44">
        <f t="shared" si="0"/>
        <v>1.0657894736842106</v>
      </c>
      <c r="E9" s="45">
        <f t="shared" si="1"/>
        <v>1885</v>
      </c>
      <c r="F9" s="72">
        <f>'[5]５月(20)'!F8-'５月(上旬)'!F9</f>
        <v>50324</v>
      </c>
      <c r="G9" s="72">
        <f>'[5]５月(20)'!G8-'５月(上旬)'!G9</f>
        <v>47054</v>
      </c>
      <c r="H9" s="44">
        <f t="shared" si="2"/>
        <v>1.0694946231988778</v>
      </c>
      <c r="I9" s="45">
        <f t="shared" si="3"/>
        <v>3270</v>
      </c>
      <c r="J9" s="44">
        <f t="shared" si="4"/>
        <v>0.60680788490581039</v>
      </c>
      <c r="K9" s="44">
        <f t="shared" si="5"/>
        <v>0.6089174140349386</v>
      </c>
      <c r="L9" s="43">
        <f t="shared" si="6"/>
        <v>-2.109529129128207E-3</v>
      </c>
    </row>
    <row r="10" spans="1:12" x14ac:dyDescent="0.4">
      <c r="A10" s="124" t="s">
        <v>83</v>
      </c>
      <c r="B10" s="72">
        <f>'[5]５月(20)'!B9-'５月(上旬)'!B10</f>
        <v>4934</v>
      </c>
      <c r="C10" s="72">
        <f>'[5]５月(20)'!C9-'５月(上旬)'!C10</f>
        <v>11882</v>
      </c>
      <c r="D10" s="46">
        <f t="shared" si="0"/>
        <v>0.41524995791954217</v>
      </c>
      <c r="E10" s="37">
        <f t="shared" si="1"/>
        <v>-6948</v>
      </c>
      <c r="F10" s="72">
        <f>'[5]５月(20)'!F9-'５月(上旬)'!F10</f>
        <v>4972</v>
      </c>
      <c r="G10" s="72">
        <f>'[5]５月(20)'!G9-'５月(上旬)'!G10</f>
        <v>13224</v>
      </c>
      <c r="H10" s="46">
        <f t="shared" si="2"/>
        <v>0.37598306110102842</v>
      </c>
      <c r="I10" s="37">
        <f t="shared" si="3"/>
        <v>-8252</v>
      </c>
      <c r="J10" s="46">
        <f t="shared" si="4"/>
        <v>0.99235720032180208</v>
      </c>
      <c r="K10" s="46">
        <f t="shared" si="5"/>
        <v>0.89851784633998788</v>
      </c>
      <c r="L10" s="51">
        <f t="shared" si="6"/>
        <v>9.38393539818142E-2</v>
      </c>
    </row>
    <row r="11" spans="1:12" x14ac:dyDescent="0.4">
      <c r="A11" s="124" t="s">
        <v>97</v>
      </c>
      <c r="B11" s="72">
        <f>'[5]５月(20)'!B10-'５月(上旬)'!B11</f>
        <v>4216</v>
      </c>
      <c r="C11" s="72">
        <f>'[5]５月(20)'!C10-'５月(上旬)'!C11</f>
        <v>2447</v>
      </c>
      <c r="D11" s="46">
        <f t="shared" si="0"/>
        <v>1.7229260318757662</v>
      </c>
      <c r="E11" s="37">
        <f t="shared" si="1"/>
        <v>1769</v>
      </c>
      <c r="F11" s="72">
        <f>'[5]５月(20)'!F10-'５月(上旬)'!F11</f>
        <v>5220</v>
      </c>
      <c r="G11" s="72">
        <f>'[5]５月(20)'!G10-'５月(上旬)'!G11</f>
        <v>2818</v>
      </c>
      <c r="H11" s="46">
        <f t="shared" si="2"/>
        <v>1.8523775727466287</v>
      </c>
      <c r="I11" s="37">
        <f t="shared" si="3"/>
        <v>2402</v>
      </c>
      <c r="J11" s="46">
        <f t="shared" si="4"/>
        <v>0.80766283524904214</v>
      </c>
      <c r="K11" s="46">
        <f t="shared" si="5"/>
        <v>0.86834634492547902</v>
      </c>
      <c r="L11" s="51">
        <f t="shared" si="6"/>
        <v>-6.0683509676436875E-2</v>
      </c>
    </row>
    <row r="12" spans="1:12" x14ac:dyDescent="0.4">
      <c r="A12" s="124" t="s">
        <v>80</v>
      </c>
      <c r="B12" s="72">
        <f>'[5]５月(20)'!B11-'５月(上旬)'!B12</f>
        <v>5827</v>
      </c>
      <c r="C12" s="72">
        <f>'[5]５月(20)'!C11-'５月(上旬)'!C12</f>
        <v>6590</v>
      </c>
      <c r="D12" s="46">
        <f t="shared" si="0"/>
        <v>0.88421851289833076</v>
      </c>
      <c r="E12" s="37">
        <f t="shared" si="1"/>
        <v>-763</v>
      </c>
      <c r="F12" s="72">
        <f>'[5]５月(20)'!F11-'５月(上旬)'!F12</f>
        <v>9320</v>
      </c>
      <c r="G12" s="72">
        <f>'[5]５月(20)'!G11-'５月(上旬)'!G12</f>
        <v>9718</v>
      </c>
      <c r="H12" s="46">
        <f t="shared" si="2"/>
        <v>0.95904507100226388</v>
      </c>
      <c r="I12" s="37">
        <f t="shared" si="3"/>
        <v>-398</v>
      </c>
      <c r="J12" s="46">
        <f t="shared" si="4"/>
        <v>0.62521459227467813</v>
      </c>
      <c r="K12" s="46">
        <f t="shared" si="5"/>
        <v>0.67812307059065646</v>
      </c>
      <c r="L12" s="51">
        <f t="shared" si="6"/>
        <v>-5.2908478315978336E-2</v>
      </c>
    </row>
    <row r="13" spans="1:12" x14ac:dyDescent="0.4">
      <c r="A13" s="124" t="s">
        <v>81</v>
      </c>
      <c r="B13" s="72">
        <f>'[5]５月(20)'!B12-'５月(上旬)'!B13</f>
        <v>5242</v>
      </c>
      <c r="C13" s="72">
        <f>'[5]５月(20)'!C12-'５月(上旬)'!C13</f>
        <v>4819</v>
      </c>
      <c r="D13" s="46">
        <f t="shared" si="0"/>
        <v>1.0877775472089646</v>
      </c>
      <c r="E13" s="37">
        <f t="shared" si="1"/>
        <v>423</v>
      </c>
      <c r="F13" s="72">
        <f>'[5]５月(20)'!F12-'５月(上旬)'!F13</f>
        <v>10920</v>
      </c>
      <c r="G13" s="72">
        <f>'[5]５月(20)'!G12-'５月(上旬)'!G13</f>
        <v>8000</v>
      </c>
      <c r="H13" s="46">
        <f t="shared" si="2"/>
        <v>1.365</v>
      </c>
      <c r="I13" s="37">
        <f t="shared" si="3"/>
        <v>2920</v>
      </c>
      <c r="J13" s="46">
        <f t="shared" si="4"/>
        <v>0.48003663003663005</v>
      </c>
      <c r="K13" s="46">
        <f t="shared" si="5"/>
        <v>0.60237499999999999</v>
      </c>
      <c r="L13" s="51">
        <f t="shared" si="6"/>
        <v>-0.12233836996336994</v>
      </c>
    </row>
    <row r="14" spans="1:12" x14ac:dyDescent="0.4">
      <c r="A14" s="124" t="s">
        <v>170</v>
      </c>
      <c r="B14" s="72">
        <f>'[5]５月(20)'!B13-'５月(上旬)'!B14</f>
        <v>2363</v>
      </c>
      <c r="C14" s="72">
        <f>'[5]５月(20)'!C13-'５月(上旬)'!C14</f>
        <v>2229</v>
      </c>
      <c r="D14" s="46">
        <f t="shared" si="0"/>
        <v>1.0601166442350829</v>
      </c>
      <c r="E14" s="37">
        <f t="shared" si="1"/>
        <v>134</v>
      </c>
      <c r="F14" s="72">
        <f>'[5]５月(20)'!F13-'５月(上旬)'!F14</f>
        <v>4079</v>
      </c>
      <c r="G14" s="72">
        <f>'[5]５月(20)'!G13-'５月(上旬)'!G14</f>
        <v>2700</v>
      </c>
      <c r="H14" s="46">
        <f t="shared" si="2"/>
        <v>1.5107407407407407</v>
      </c>
      <c r="I14" s="37">
        <f t="shared" si="3"/>
        <v>1379</v>
      </c>
      <c r="J14" s="46">
        <f t="shared" si="4"/>
        <v>0.57930865408188281</v>
      </c>
      <c r="K14" s="46">
        <f t="shared" si="5"/>
        <v>0.8255555555555556</v>
      </c>
      <c r="L14" s="51">
        <f t="shared" si="6"/>
        <v>-0.24624690147367279</v>
      </c>
    </row>
    <row r="15" spans="1:12" x14ac:dyDescent="0.4">
      <c r="A15" s="127" t="s">
        <v>169</v>
      </c>
      <c r="B15" s="72">
        <f>'[5]５月(20)'!B14-'５月(上旬)'!B15</f>
        <v>0</v>
      </c>
      <c r="C15" s="72">
        <f>'[5]５月(20)'!C14-'５月(上旬)'!C15</f>
        <v>0</v>
      </c>
      <c r="D15" s="46" t="e">
        <f t="shared" si="0"/>
        <v>#DIV/0!</v>
      </c>
      <c r="E15" s="47">
        <f t="shared" si="1"/>
        <v>0</v>
      </c>
      <c r="F15" s="72">
        <f>'[5]５月(20)'!F14-'５月(上旬)'!F15</f>
        <v>0</v>
      </c>
      <c r="G15" s="72">
        <f>'[5]５月(20)'!G14-'５月(上旬)'!G15</f>
        <v>0</v>
      </c>
      <c r="H15" s="44" t="e">
        <f t="shared" si="2"/>
        <v>#DIV/0!</v>
      </c>
      <c r="I15" s="45">
        <f t="shared" si="3"/>
        <v>0</v>
      </c>
      <c r="J15" s="46" t="e">
        <f t="shared" si="4"/>
        <v>#DIV/0!</v>
      </c>
      <c r="K15" s="46" t="e">
        <f t="shared" si="5"/>
        <v>#DIV/0!</v>
      </c>
      <c r="L15" s="83" t="e">
        <f t="shared" si="6"/>
        <v>#DIV/0!</v>
      </c>
    </row>
    <row r="16" spans="1:12" x14ac:dyDescent="0.4">
      <c r="A16" s="19" t="s">
        <v>177</v>
      </c>
      <c r="B16" s="72">
        <f>'[5]５月(20)'!B15-'５月(上旬)'!B16</f>
        <v>5990</v>
      </c>
      <c r="C16" s="72">
        <f>'[5]５月(20)'!C15-'５月(上旬)'!C16</f>
        <v>0</v>
      </c>
      <c r="D16" s="46" t="e">
        <f t="shared" si="0"/>
        <v>#DIV/0!</v>
      </c>
      <c r="E16" s="47">
        <f t="shared" si="1"/>
        <v>5990</v>
      </c>
      <c r="F16" s="72">
        <f>'[5]５月(20)'!F15-'５月(上旬)'!F16</f>
        <v>8780</v>
      </c>
      <c r="G16" s="72">
        <f>'[5]５月(20)'!G15-'５月(上旬)'!G16</f>
        <v>0</v>
      </c>
      <c r="H16" s="44" t="e">
        <f t="shared" si="2"/>
        <v>#DIV/0!</v>
      </c>
      <c r="I16" s="45">
        <f t="shared" si="3"/>
        <v>8780</v>
      </c>
      <c r="J16" s="48">
        <f t="shared" si="4"/>
        <v>0.6822323462414579</v>
      </c>
      <c r="K16" s="48" t="e">
        <f t="shared" si="5"/>
        <v>#DIV/0!</v>
      </c>
      <c r="L16" s="41" t="e">
        <f t="shared" si="6"/>
        <v>#DIV/0!</v>
      </c>
    </row>
    <row r="17" spans="1:12" x14ac:dyDescent="0.4">
      <c r="A17" s="61" t="s">
        <v>195</v>
      </c>
      <c r="B17" s="72">
        <f>'[5]５月(20)'!B16-'５月(上旬)'!B17</f>
        <v>756</v>
      </c>
      <c r="C17" s="72">
        <f>'[5]５月(20)'!C16-'５月(上旬)'!C17</f>
        <v>0</v>
      </c>
      <c r="D17" s="46" t="e">
        <f t="shared" si="0"/>
        <v>#DIV/0!</v>
      </c>
      <c r="E17" s="47">
        <f t="shared" si="1"/>
        <v>756</v>
      </c>
      <c r="F17" s="72">
        <f>'[5]５月(20)'!F16-'５月(上旬)'!F17</f>
        <v>2610</v>
      </c>
      <c r="G17" s="72">
        <f>'[5]５月(20)'!G16-'５月(上旬)'!G17</f>
        <v>0</v>
      </c>
      <c r="H17" s="44" t="e">
        <f t="shared" si="2"/>
        <v>#DIV/0!</v>
      </c>
      <c r="I17" s="45">
        <f t="shared" si="3"/>
        <v>2610</v>
      </c>
      <c r="J17" s="57">
        <f t="shared" si="4"/>
        <v>0.28965517241379313</v>
      </c>
      <c r="K17" s="57" t="e">
        <f t="shared" si="5"/>
        <v>#DIV/0!</v>
      </c>
      <c r="L17" s="56" t="e">
        <f t="shared" si="6"/>
        <v>#DIV/0!</v>
      </c>
    </row>
    <row r="18" spans="1:12" x14ac:dyDescent="0.4">
      <c r="A18" s="138" t="s">
        <v>90</v>
      </c>
      <c r="B18" s="73">
        <f>SUM(B19:B33)</f>
        <v>14351</v>
      </c>
      <c r="C18" s="73">
        <f>SUM(C19:C33)</f>
        <v>12869</v>
      </c>
      <c r="D18" s="50">
        <f t="shared" si="0"/>
        <v>1.1151604631284482</v>
      </c>
      <c r="E18" s="38">
        <f t="shared" si="1"/>
        <v>1482</v>
      </c>
      <c r="F18" s="73">
        <f>SUM(F19:F33)</f>
        <v>20424</v>
      </c>
      <c r="G18" s="73">
        <f>SUM(G19:G33)</f>
        <v>18368</v>
      </c>
      <c r="H18" s="50">
        <f t="shared" si="2"/>
        <v>1.1119337979094077</v>
      </c>
      <c r="I18" s="38">
        <f t="shared" si="3"/>
        <v>2056</v>
      </c>
      <c r="J18" s="50">
        <f t="shared" si="4"/>
        <v>0.70265374069721898</v>
      </c>
      <c r="K18" s="50">
        <f t="shared" si="5"/>
        <v>0.70062064459930318</v>
      </c>
      <c r="L18" s="49">
        <f t="shared" si="6"/>
        <v>2.0330960979157986E-3</v>
      </c>
    </row>
    <row r="19" spans="1:12" x14ac:dyDescent="0.4">
      <c r="A19" s="126" t="s">
        <v>168</v>
      </c>
      <c r="B19" s="72">
        <f>'[5]５月(20)'!B18-'５月(上旬)'!B19</f>
        <v>945</v>
      </c>
      <c r="C19" s="72">
        <f>'[5]５月(20)'!C18-'５月(上旬)'!C19</f>
        <v>933</v>
      </c>
      <c r="D19" s="44">
        <f t="shared" si="0"/>
        <v>1.0128617363344052</v>
      </c>
      <c r="E19" s="45">
        <f t="shared" si="1"/>
        <v>12</v>
      </c>
      <c r="F19" s="72">
        <f>'[5]５月(20)'!F18-'５月(上旬)'!F19</f>
        <v>1500</v>
      </c>
      <c r="G19" s="72">
        <f>'[5]５月(20)'!G18-'５月(上旬)'!G19</f>
        <v>1500</v>
      </c>
      <c r="H19" s="44">
        <f t="shared" si="2"/>
        <v>1</v>
      </c>
      <c r="I19" s="45">
        <f t="shared" si="3"/>
        <v>0</v>
      </c>
      <c r="J19" s="44">
        <f t="shared" si="4"/>
        <v>0.63</v>
      </c>
      <c r="K19" s="44">
        <f t="shared" si="5"/>
        <v>0.622</v>
      </c>
      <c r="L19" s="43">
        <f t="shared" si="6"/>
        <v>8.0000000000000071E-3</v>
      </c>
    </row>
    <row r="20" spans="1:12" x14ac:dyDescent="0.4">
      <c r="A20" s="124" t="s">
        <v>167</v>
      </c>
      <c r="B20" s="72">
        <f>'[5]５月(20)'!B19-'５月(上旬)'!B20</f>
        <v>1173</v>
      </c>
      <c r="C20" s="72">
        <f>'[5]５月(20)'!C19-'５月(上旬)'!C20</f>
        <v>1074</v>
      </c>
      <c r="D20" s="46">
        <f t="shared" si="0"/>
        <v>1.0921787709497206</v>
      </c>
      <c r="E20" s="37">
        <f t="shared" si="1"/>
        <v>99</v>
      </c>
      <c r="F20" s="72">
        <f>'[5]５月(20)'!F19-'５月(上旬)'!F20</f>
        <v>1500</v>
      </c>
      <c r="G20" s="72">
        <f>'[5]５月(20)'!G19-'５月(上旬)'!G20</f>
        <v>1500</v>
      </c>
      <c r="H20" s="46">
        <f t="shared" si="2"/>
        <v>1</v>
      </c>
      <c r="I20" s="37">
        <f t="shared" si="3"/>
        <v>0</v>
      </c>
      <c r="J20" s="46">
        <f t="shared" si="4"/>
        <v>0.78200000000000003</v>
      </c>
      <c r="K20" s="46">
        <f t="shared" si="5"/>
        <v>0.71599999999999997</v>
      </c>
      <c r="L20" s="51">
        <f t="shared" si="6"/>
        <v>6.6000000000000059E-2</v>
      </c>
    </row>
    <row r="21" spans="1:12" x14ac:dyDescent="0.4">
      <c r="A21" s="124" t="s">
        <v>166</v>
      </c>
      <c r="B21" s="72">
        <f>'[5]５月(20)'!B20-'５月(上旬)'!B21</f>
        <v>734</v>
      </c>
      <c r="C21" s="72">
        <f>'[5]５月(20)'!C20-'５月(上旬)'!C21</f>
        <v>832</v>
      </c>
      <c r="D21" s="46">
        <f t="shared" si="0"/>
        <v>0.88221153846153844</v>
      </c>
      <c r="E21" s="37">
        <f t="shared" si="1"/>
        <v>-98</v>
      </c>
      <c r="F21" s="72">
        <f>'[5]５月(20)'!F20-'５月(上旬)'!F21</f>
        <v>1490</v>
      </c>
      <c r="G21" s="72">
        <f>'[5]５月(20)'!G20-'５月(上旬)'!G21</f>
        <v>1500</v>
      </c>
      <c r="H21" s="46">
        <f t="shared" si="2"/>
        <v>0.99333333333333329</v>
      </c>
      <c r="I21" s="37">
        <f t="shared" si="3"/>
        <v>-10</v>
      </c>
      <c r="J21" s="46">
        <f t="shared" si="4"/>
        <v>0.49261744966442955</v>
      </c>
      <c r="K21" s="46">
        <f t="shared" si="5"/>
        <v>0.55466666666666664</v>
      </c>
      <c r="L21" s="51">
        <f t="shared" si="6"/>
        <v>-6.2049217002237089E-2</v>
      </c>
    </row>
    <row r="22" spans="1:12" x14ac:dyDescent="0.4">
      <c r="A22" s="124" t="s">
        <v>165</v>
      </c>
      <c r="B22" s="72">
        <f>'[5]５月(20)'!B21-'５月(上旬)'!B22</f>
        <v>2251</v>
      </c>
      <c r="C22" s="72">
        <f>'[5]５月(20)'!C21-'５月(上旬)'!C22</f>
        <v>2166</v>
      </c>
      <c r="D22" s="46">
        <f t="shared" si="0"/>
        <v>1.0392428439519852</v>
      </c>
      <c r="E22" s="37">
        <f t="shared" si="1"/>
        <v>85</v>
      </c>
      <c r="F22" s="72">
        <f>'[5]５月(20)'!F21-'５月(上旬)'!F22</f>
        <v>3000</v>
      </c>
      <c r="G22" s="72">
        <f>'[5]５月(20)'!G21-'５月(上旬)'!G22</f>
        <v>3017</v>
      </c>
      <c r="H22" s="46">
        <f t="shared" si="2"/>
        <v>0.99436526350679488</v>
      </c>
      <c r="I22" s="37">
        <f t="shared" si="3"/>
        <v>-17</v>
      </c>
      <c r="J22" s="46">
        <f t="shared" si="4"/>
        <v>0.7503333333333333</v>
      </c>
      <c r="K22" s="46">
        <f t="shared" si="5"/>
        <v>0.71793172025190588</v>
      </c>
      <c r="L22" s="51">
        <f t="shared" si="6"/>
        <v>3.2401613081427416E-2</v>
      </c>
    </row>
    <row r="23" spans="1:12" x14ac:dyDescent="0.4">
      <c r="A23" s="124" t="s">
        <v>164</v>
      </c>
      <c r="B23" s="72">
        <f>'[5]５月(20)'!B22-'５月(上旬)'!B23</f>
        <v>1376</v>
      </c>
      <c r="C23" s="72">
        <f>'[5]５月(20)'!C22-'５月(上旬)'!C23</f>
        <v>1331</v>
      </c>
      <c r="D23" s="42">
        <f t="shared" si="0"/>
        <v>1.033809166040571</v>
      </c>
      <c r="E23" s="36">
        <f t="shared" si="1"/>
        <v>45</v>
      </c>
      <c r="F23" s="72">
        <f>'[5]５月(20)'!F22-'５月(上旬)'!F23</f>
        <v>1500</v>
      </c>
      <c r="G23" s="72">
        <f>'[5]５月(20)'!G22-'５月(上旬)'!G23</f>
        <v>1500</v>
      </c>
      <c r="H23" s="42">
        <f t="shared" si="2"/>
        <v>1</v>
      </c>
      <c r="I23" s="36">
        <f t="shared" si="3"/>
        <v>0</v>
      </c>
      <c r="J23" s="42">
        <f t="shared" si="4"/>
        <v>0.91733333333333333</v>
      </c>
      <c r="K23" s="42">
        <f t="shared" si="5"/>
        <v>0.88733333333333331</v>
      </c>
      <c r="L23" s="41">
        <f t="shared" si="6"/>
        <v>3.0000000000000027E-2</v>
      </c>
    </row>
    <row r="24" spans="1:12" x14ac:dyDescent="0.4">
      <c r="A24" s="125" t="s">
        <v>163</v>
      </c>
      <c r="B24" s="72">
        <f>'[5]５月(20)'!B23-'５月(上旬)'!B24</f>
        <v>0</v>
      </c>
      <c r="C24" s="72">
        <f>'[5]５月(20)'!C23-'５月(上旬)'!C24</f>
        <v>0</v>
      </c>
      <c r="D24" s="46" t="e">
        <f t="shared" si="0"/>
        <v>#DIV/0!</v>
      </c>
      <c r="E24" s="37">
        <f t="shared" si="1"/>
        <v>0</v>
      </c>
      <c r="F24" s="72">
        <f>'[5]５月(20)'!F23-'５月(上旬)'!F24</f>
        <v>0</v>
      </c>
      <c r="G24" s="72">
        <f>'[5]５月(20)'!G23-'５月(上旬)'!G24</f>
        <v>0</v>
      </c>
      <c r="H24" s="46" t="e">
        <f t="shared" si="2"/>
        <v>#DIV/0!</v>
      </c>
      <c r="I24" s="37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72">
        <f>'[5]５月(20)'!B24-'５月(上旬)'!B25</f>
        <v>1005</v>
      </c>
      <c r="C25" s="72">
        <f>'[5]５月(20)'!C24-'５月(上旬)'!C25</f>
        <v>678</v>
      </c>
      <c r="D25" s="46">
        <f t="shared" si="0"/>
        <v>1.4823008849557522</v>
      </c>
      <c r="E25" s="37">
        <f t="shared" si="1"/>
        <v>327</v>
      </c>
      <c r="F25" s="72">
        <f>'[5]５月(20)'!F24-'５月(上旬)'!F25</f>
        <v>1500</v>
      </c>
      <c r="G25" s="72">
        <f>'[5]５月(20)'!G24-'５月(上旬)'!G25</f>
        <v>1500</v>
      </c>
      <c r="H25" s="46">
        <f t="shared" si="2"/>
        <v>1</v>
      </c>
      <c r="I25" s="37">
        <f t="shared" si="3"/>
        <v>0</v>
      </c>
      <c r="J25" s="46">
        <f t="shared" si="4"/>
        <v>0.67</v>
      </c>
      <c r="K25" s="46">
        <f t="shared" si="5"/>
        <v>0.45200000000000001</v>
      </c>
      <c r="L25" s="51">
        <f t="shared" si="6"/>
        <v>0.21800000000000003</v>
      </c>
    </row>
    <row r="26" spans="1:12" x14ac:dyDescent="0.4">
      <c r="A26" s="124" t="s">
        <v>161</v>
      </c>
      <c r="B26" s="72">
        <f>'[5]５月(20)'!B25-'５月(上旬)'!B26</f>
        <v>1220</v>
      </c>
      <c r="C26" s="72">
        <f>'[5]５月(20)'!C25-'５月(上旬)'!C26</f>
        <v>1124</v>
      </c>
      <c r="D26" s="46">
        <f t="shared" si="0"/>
        <v>1.0854092526690391</v>
      </c>
      <c r="E26" s="37">
        <f t="shared" si="1"/>
        <v>96</v>
      </c>
      <c r="F26" s="72">
        <f>'[5]５月(20)'!F25-'５月(上旬)'!F26</f>
        <v>1500</v>
      </c>
      <c r="G26" s="72">
        <f>'[5]５月(20)'!G25-'５月(上旬)'!G26</f>
        <v>1500</v>
      </c>
      <c r="H26" s="46">
        <f t="shared" si="2"/>
        <v>1</v>
      </c>
      <c r="I26" s="37">
        <f t="shared" si="3"/>
        <v>0</v>
      </c>
      <c r="J26" s="46">
        <f t="shared" si="4"/>
        <v>0.81333333333333335</v>
      </c>
      <c r="K26" s="46">
        <f t="shared" si="5"/>
        <v>0.7493333333333333</v>
      </c>
      <c r="L26" s="51">
        <f t="shared" si="6"/>
        <v>6.4000000000000057E-2</v>
      </c>
    </row>
    <row r="27" spans="1:12" x14ac:dyDescent="0.4">
      <c r="A27" s="124" t="s">
        <v>160</v>
      </c>
      <c r="B27" s="72">
        <f>'[5]５月(20)'!B26-'５月(上旬)'!B27</f>
        <v>657</v>
      </c>
      <c r="C27" s="72">
        <f>'[5]５月(20)'!C26-'５月(上旬)'!C27</f>
        <v>682</v>
      </c>
      <c r="D27" s="42">
        <f t="shared" si="0"/>
        <v>0.96334310850439886</v>
      </c>
      <c r="E27" s="36">
        <f t="shared" si="1"/>
        <v>-25</v>
      </c>
      <c r="F27" s="72">
        <f>'[5]５月(20)'!F26-'５月(上旬)'!F27</f>
        <v>767</v>
      </c>
      <c r="G27" s="72">
        <f>'[5]５月(20)'!G26-'５月(上旬)'!G27</f>
        <v>900</v>
      </c>
      <c r="H27" s="42">
        <f t="shared" si="2"/>
        <v>0.85222222222222221</v>
      </c>
      <c r="I27" s="36">
        <f t="shared" si="3"/>
        <v>-133</v>
      </c>
      <c r="J27" s="42">
        <f t="shared" si="4"/>
        <v>0.85658409387222945</v>
      </c>
      <c r="K27" s="42">
        <f t="shared" si="5"/>
        <v>0.75777777777777777</v>
      </c>
      <c r="L27" s="41">
        <f t="shared" si="6"/>
        <v>9.8806316094451674E-2</v>
      </c>
    </row>
    <row r="28" spans="1:12" x14ac:dyDescent="0.4">
      <c r="A28" s="125" t="s">
        <v>159</v>
      </c>
      <c r="B28" s="72">
        <f>'[5]５月(20)'!B27-'５月(上旬)'!B28</f>
        <v>274</v>
      </c>
      <c r="C28" s="72">
        <f>'[5]５月(20)'!C27-'５月(上旬)'!C28</f>
        <v>294</v>
      </c>
      <c r="D28" s="46">
        <f t="shared" si="0"/>
        <v>0.93197278911564629</v>
      </c>
      <c r="E28" s="37">
        <f t="shared" si="1"/>
        <v>-20</v>
      </c>
      <c r="F28" s="72">
        <f>'[5]５月(20)'!F27-'５月(上旬)'!F28</f>
        <v>750</v>
      </c>
      <c r="G28" s="72">
        <f>'[5]５月(20)'!G27-'５月(上旬)'!G28</f>
        <v>600</v>
      </c>
      <c r="H28" s="46">
        <f t="shared" si="2"/>
        <v>1.25</v>
      </c>
      <c r="I28" s="37">
        <f t="shared" si="3"/>
        <v>150</v>
      </c>
      <c r="J28" s="46">
        <f t="shared" si="4"/>
        <v>0.36533333333333334</v>
      </c>
      <c r="K28" s="46">
        <f t="shared" si="5"/>
        <v>0.49</v>
      </c>
      <c r="L28" s="51">
        <f t="shared" si="6"/>
        <v>-0.12466666666666665</v>
      </c>
    </row>
    <row r="29" spans="1:12" x14ac:dyDescent="0.4">
      <c r="A29" s="124" t="s">
        <v>158</v>
      </c>
      <c r="B29" s="72">
        <f>'[5]５月(20)'!B28-'５月(上旬)'!B29</f>
        <v>1683</v>
      </c>
      <c r="C29" s="72">
        <f>'[5]５月(20)'!C28-'５月(上旬)'!C29</f>
        <v>1548</v>
      </c>
      <c r="D29" s="46">
        <f t="shared" si="0"/>
        <v>1.0872093023255813</v>
      </c>
      <c r="E29" s="37">
        <f t="shared" si="1"/>
        <v>135</v>
      </c>
      <c r="F29" s="72">
        <f>'[5]５月(20)'!F28-'５月(上旬)'!F29</f>
        <v>2417</v>
      </c>
      <c r="G29" s="72">
        <f>'[5]５月(20)'!G28-'５月(上旬)'!G29</f>
        <v>1834</v>
      </c>
      <c r="H29" s="46">
        <f t="shared" si="2"/>
        <v>1.3178844056706651</v>
      </c>
      <c r="I29" s="37">
        <f t="shared" si="3"/>
        <v>583</v>
      </c>
      <c r="J29" s="46">
        <f t="shared" si="4"/>
        <v>0.69631774927596191</v>
      </c>
      <c r="K29" s="46">
        <f t="shared" si="5"/>
        <v>0.84405670665212651</v>
      </c>
      <c r="L29" s="51">
        <f t="shared" si="6"/>
        <v>-0.1477389573761646</v>
      </c>
    </row>
    <row r="30" spans="1:12" x14ac:dyDescent="0.4">
      <c r="A30" s="125" t="s">
        <v>157</v>
      </c>
      <c r="B30" s="72">
        <f>'[5]５月(20)'!B29-'５月(上旬)'!B30</f>
        <v>779</v>
      </c>
      <c r="C30" s="72">
        <f>'[5]５月(20)'!C29-'５月(上旬)'!C30</f>
        <v>834</v>
      </c>
      <c r="D30" s="42">
        <f t="shared" si="0"/>
        <v>0.93405275779376495</v>
      </c>
      <c r="E30" s="36">
        <f t="shared" si="1"/>
        <v>-55</v>
      </c>
      <c r="F30" s="72">
        <f>'[5]５月(20)'!F29-'５月(上旬)'!F30</f>
        <v>1500</v>
      </c>
      <c r="G30" s="72">
        <f>'[5]５月(20)'!G29-'５月(上旬)'!G30</f>
        <v>1517</v>
      </c>
      <c r="H30" s="42">
        <f t="shared" si="2"/>
        <v>0.98879367172050103</v>
      </c>
      <c r="I30" s="36">
        <f t="shared" si="3"/>
        <v>-17</v>
      </c>
      <c r="J30" s="42">
        <f t="shared" si="4"/>
        <v>0.51933333333333331</v>
      </c>
      <c r="K30" s="42">
        <f t="shared" si="5"/>
        <v>0.54976928147659854</v>
      </c>
      <c r="L30" s="41">
        <f t="shared" si="6"/>
        <v>-3.0435948143265223E-2</v>
      </c>
    </row>
    <row r="31" spans="1:12" x14ac:dyDescent="0.4">
      <c r="A31" s="125" t="s">
        <v>156</v>
      </c>
      <c r="B31" s="72">
        <f>'[5]５月(20)'!B30-'５月(上旬)'!B31</f>
        <v>1431</v>
      </c>
      <c r="C31" s="72">
        <f>'[5]５月(20)'!C30-'５月(上旬)'!C31</f>
        <v>1373</v>
      </c>
      <c r="D31" s="42">
        <f t="shared" si="0"/>
        <v>1.042243262927895</v>
      </c>
      <c r="E31" s="36">
        <f t="shared" si="1"/>
        <v>58</v>
      </c>
      <c r="F31" s="72">
        <f>'[5]５月(20)'!F30-'５月(上旬)'!F31</f>
        <v>1500</v>
      </c>
      <c r="G31" s="72">
        <f>'[5]５月(20)'!G30-'５月(上旬)'!G31</f>
        <v>1500</v>
      </c>
      <c r="H31" s="42">
        <f t="shared" si="2"/>
        <v>1</v>
      </c>
      <c r="I31" s="36">
        <f t="shared" si="3"/>
        <v>0</v>
      </c>
      <c r="J31" s="42">
        <f t="shared" si="4"/>
        <v>0.95399999999999996</v>
      </c>
      <c r="K31" s="42">
        <f t="shared" si="5"/>
        <v>0.91533333333333333</v>
      </c>
      <c r="L31" s="41">
        <f t="shared" si="6"/>
        <v>3.8666666666666627E-2</v>
      </c>
    </row>
    <row r="32" spans="1:12" x14ac:dyDescent="0.4">
      <c r="A32" s="124" t="s">
        <v>155</v>
      </c>
      <c r="B32" s="72">
        <f>'[5]５月(20)'!B31-'５月(上旬)'!B32</f>
        <v>0</v>
      </c>
      <c r="C32" s="72">
        <f>'[5]５月(20)'!C31-'５月(上旬)'!C32</f>
        <v>0</v>
      </c>
      <c r="D32" s="46" t="e">
        <f t="shared" si="0"/>
        <v>#DIV/0!</v>
      </c>
      <c r="E32" s="37">
        <f t="shared" si="1"/>
        <v>0</v>
      </c>
      <c r="F32" s="72">
        <f>'[5]５月(20)'!F31-'５月(上旬)'!F32</f>
        <v>0</v>
      </c>
      <c r="G32" s="72">
        <f>'[5]５月(20)'!G31-'５月(上旬)'!G32</f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190</v>
      </c>
      <c r="B33" s="72">
        <f>'[5]５月(20)'!B32-'５月(上旬)'!B33</f>
        <v>823</v>
      </c>
      <c r="C33" s="72">
        <f>'[5]５月(20)'!C32-'５月(上旬)'!C33</f>
        <v>0</v>
      </c>
      <c r="D33" s="46" t="e">
        <f t="shared" si="0"/>
        <v>#DIV/0!</v>
      </c>
      <c r="E33" s="37">
        <f t="shared" si="1"/>
        <v>823</v>
      </c>
      <c r="F33" s="72">
        <f>'[5]５月(20)'!F32-'５月(上旬)'!F33</f>
        <v>1500</v>
      </c>
      <c r="G33" s="72">
        <f>'[5]５月(20)'!G32-'５月(上旬)'!G33</f>
        <v>0</v>
      </c>
      <c r="H33" s="46" t="e">
        <f t="shared" si="2"/>
        <v>#DIV/0!</v>
      </c>
      <c r="I33" s="37">
        <f t="shared" si="3"/>
        <v>1500</v>
      </c>
      <c r="J33" s="46">
        <f t="shared" si="4"/>
        <v>0.54866666666666664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73">
        <f>SUM(B35:B36)</f>
        <v>594</v>
      </c>
      <c r="C34" s="73">
        <f>SUM(C35:C36)</f>
        <v>505</v>
      </c>
      <c r="D34" s="50">
        <f t="shared" si="0"/>
        <v>1.1762376237623762</v>
      </c>
      <c r="E34" s="38">
        <f t="shared" si="1"/>
        <v>89</v>
      </c>
      <c r="F34" s="73">
        <f>SUM(F35:F36)</f>
        <v>1170</v>
      </c>
      <c r="G34" s="73">
        <f>SUM(G35:G36)</f>
        <v>780</v>
      </c>
      <c r="H34" s="50">
        <f t="shared" si="2"/>
        <v>1.5</v>
      </c>
      <c r="I34" s="38">
        <f t="shared" si="3"/>
        <v>390</v>
      </c>
      <c r="J34" s="50">
        <f t="shared" si="4"/>
        <v>0.50769230769230766</v>
      </c>
      <c r="K34" s="50">
        <f t="shared" si="5"/>
        <v>0.64743589743589747</v>
      </c>
      <c r="L34" s="49">
        <f t="shared" si="6"/>
        <v>-0.1397435897435898</v>
      </c>
    </row>
    <row r="35" spans="1:12" x14ac:dyDescent="0.4">
      <c r="A35" s="126" t="s">
        <v>154</v>
      </c>
      <c r="B35" s="72">
        <f>'[5]５月(20)'!B34-'５月(上旬)'!B35</f>
        <v>359</v>
      </c>
      <c r="C35" s="72">
        <f>'[5]５月(20)'!C34-'５月(上旬)'!C35</f>
        <v>302</v>
      </c>
      <c r="D35" s="44">
        <f t="shared" si="0"/>
        <v>1.1887417218543046</v>
      </c>
      <c r="E35" s="45">
        <f t="shared" si="1"/>
        <v>57</v>
      </c>
      <c r="F35" s="72">
        <f>'[5]５月(20)'!F34-'５月(上旬)'!F35</f>
        <v>780</v>
      </c>
      <c r="G35" s="72">
        <f>'[5]５月(20)'!G34-'５月(上旬)'!G35</f>
        <v>390</v>
      </c>
      <c r="H35" s="44">
        <f t="shared" si="2"/>
        <v>2</v>
      </c>
      <c r="I35" s="45">
        <f t="shared" si="3"/>
        <v>390</v>
      </c>
      <c r="J35" s="44">
        <f t="shared" si="4"/>
        <v>0.46025641025641023</v>
      </c>
      <c r="K35" s="44">
        <f t="shared" si="5"/>
        <v>0.77435897435897438</v>
      </c>
      <c r="L35" s="43">
        <f t="shared" si="6"/>
        <v>-0.31410256410256415</v>
      </c>
    </row>
    <row r="36" spans="1:12" x14ac:dyDescent="0.4">
      <c r="A36" s="124" t="s">
        <v>153</v>
      </c>
      <c r="B36" s="72">
        <f>'[5]５月(20)'!B35-'５月(上旬)'!B36</f>
        <v>235</v>
      </c>
      <c r="C36" s="72">
        <f>'[5]５月(20)'!C35-'５月(上旬)'!C36</f>
        <v>203</v>
      </c>
      <c r="D36" s="46">
        <f t="shared" si="0"/>
        <v>1.1576354679802956</v>
      </c>
      <c r="E36" s="37">
        <f t="shared" si="1"/>
        <v>32</v>
      </c>
      <c r="F36" s="72">
        <f>'[5]５月(20)'!F35-'５月(上旬)'!F36</f>
        <v>390</v>
      </c>
      <c r="G36" s="72">
        <f>'[5]５月(20)'!G35-'５月(上旬)'!G36</f>
        <v>390</v>
      </c>
      <c r="H36" s="46">
        <f t="shared" si="2"/>
        <v>1</v>
      </c>
      <c r="I36" s="37">
        <f t="shared" si="3"/>
        <v>0</v>
      </c>
      <c r="J36" s="46">
        <f t="shared" si="4"/>
        <v>0.60256410256410253</v>
      </c>
      <c r="K36" s="46">
        <f t="shared" si="5"/>
        <v>0.52051282051282055</v>
      </c>
      <c r="L36" s="51">
        <f t="shared" si="6"/>
        <v>8.2051282051281982E-2</v>
      </c>
    </row>
    <row r="37" spans="1:12" s="30" customFormat="1" x14ac:dyDescent="0.4">
      <c r="A37" s="122" t="s">
        <v>94</v>
      </c>
      <c r="B37" s="67">
        <f>SUM(B38:B57)</f>
        <v>77420</v>
      </c>
      <c r="C37" s="67">
        <f>SUM(C38:C57)</f>
        <v>74699</v>
      </c>
      <c r="D37" s="39">
        <f t="shared" si="0"/>
        <v>1.0364261904443166</v>
      </c>
      <c r="E37" s="40">
        <f t="shared" si="1"/>
        <v>2721</v>
      </c>
      <c r="F37" s="67">
        <f>SUM(F38:F57)</f>
        <v>117250</v>
      </c>
      <c r="G37" s="67">
        <f>SUM(G38:G57)</f>
        <v>118659</v>
      </c>
      <c r="H37" s="39">
        <f t="shared" si="2"/>
        <v>0.98812563733050174</v>
      </c>
      <c r="I37" s="40">
        <f t="shared" si="3"/>
        <v>-1409</v>
      </c>
      <c r="J37" s="39">
        <f t="shared" si="4"/>
        <v>0.66029850746268659</v>
      </c>
      <c r="K37" s="39">
        <f t="shared" si="5"/>
        <v>0.6295266267202656</v>
      </c>
      <c r="L37" s="52">
        <f t="shared" si="6"/>
        <v>3.0771880742420987E-2</v>
      </c>
    </row>
    <row r="38" spans="1:12" x14ac:dyDescent="0.4">
      <c r="A38" s="124" t="s">
        <v>82</v>
      </c>
      <c r="B38" s="66">
        <f>'[5]５月(20)'!B37-'５月(上旬)'!B38</f>
        <v>25196</v>
      </c>
      <c r="C38" s="71">
        <f>'[5]５月(20)'!C37-'５月(上旬)'!C38</f>
        <v>24386</v>
      </c>
      <c r="D38" s="60">
        <f t="shared" ref="D38:D69" si="7">+B38/C38</f>
        <v>1.0332157795456409</v>
      </c>
      <c r="E38" s="36">
        <f t="shared" ref="E38:E57" si="8">+B38-C38</f>
        <v>810</v>
      </c>
      <c r="F38" s="66">
        <f>'[5]５月(20)'!F37-'５月(上旬)'!F38</f>
        <v>41416</v>
      </c>
      <c r="G38" s="66">
        <f>'[5]５月(20)'!G37-'５月(上旬)'!G38</f>
        <v>43062</v>
      </c>
      <c r="H38" s="42">
        <f t="shared" ref="H38:H69" si="9">+F38/G38</f>
        <v>0.96177604384376014</v>
      </c>
      <c r="I38" s="37">
        <f t="shared" ref="I38:I57" si="10">+F38-G38</f>
        <v>-1646</v>
      </c>
      <c r="J38" s="46">
        <f t="shared" ref="J38:J57" si="11">+B38/F38</f>
        <v>0.60836391732663708</v>
      </c>
      <c r="K38" s="46">
        <f t="shared" ref="K38:K57" si="12">+C38/G38</f>
        <v>0.56629975384329567</v>
      </c>
      <c r="L38" s="51">
        <f t="shared" ref="L38:L69" si="13">+J38-K38</f>
        <v>4.206416348334141E-2</v>
      </c>
    </row>
    <row r="39" spans="1:12" x14ac:dyDescent="0.4">
      <c r="A39" s="124" t="s">
        <v>152</v>
      </c>
      <c r="B39" s="68">
        <f>'[5]５月(20)'!B38-'５月(上旬)'!B39</f>
        <v>4715</v>
      </c>
      <c r="C39" s="68">
        <f>'[5]５月(20)'!C38-'５月(上旬)'!C39</f>
        <v>12741</v>
      </c>
      <c r="D39" s="46">
        <f t="shared" si="7"/>
        <v>0.3700651440232321</v>
      </c>
      <c r="E39" s="173">
        <f t="shared" si="8"/>
        <v>-8026</v>
      </c>
      <c r="F39" s="172">
        <f>'[5]５月(20)'!F38-'５月(上旬)'!F39</f>
        <v>5240</v>
      </c>
      <c r="G39" s="68">
        <f>'[5]５月(20)'!G38-'５月(上旬)'!G39</f>
        <v>14258</v>
      </c>
      <c r="H39" s="81">
        <f t="shared" si="9"/>
        <v>0.36751297517183334</v>
      </c>
      <c r="I39" s="37">
        <f t="shared" si="10"/>
        <v>-9018</v>
      </c>
      <c r="J39" s="46">
        <f t="shared" si="11"/>
        <v>0.89980916030534353</v>
      </c>
      <c r="K39" s="46">
        <f t="shared" si="12"/>
        <v>0.89360359096647501</v>
      </c>
      <c r="L39" s="51">
        <f t="shared" si="13"/>
        <v>6.2055693388685107E-3</v>
      </c>
    </row>
    <row r="40" spans="1:12" x14ac:dyDescent="0.4">
      <c r="A40" s="124" t="s">
        <v>151</v>
      </c>
      <c r="B40" s="68">
        <f>'[5]５月(20)'!B39-'５月(上旬)'!B40</f>
        <v>9963</v>
      </c>
      <c r="C40" s="68">
        <f>'[5]５月(20)'!C39-'５月(上旬)'!C40</f>
        <v>3705</v>
      </c>
      <c r="D40" s="80">
        <f t="shared" si="7"/>
        <v>2.689068825910931</v>
      </c>
      <c r="E40" s="53">
        <f t="shared" si="8"/>
        <v>6258</v>
      </c>
      <c r="F40" s="68">
        <f>'[5]５月(20)'!F39-'５月(上旬)'!F40</f>
        <v>13493</v>
      </c>
      <c r="G40" s="68">
        <f>'[5]５月(20)'!G39-'５月(上旬)'!G40</f>
        <v>5853</v>
      </c>
      <c r="H40" s="81">
        <f t="shared" si="9"/>
        <v>2.3053135144370409</v>
      </c>
      <c r="I40" s="37">
        <f t="shared" si="10"/>
        <v>7640</v>
      </c>
      <c r="J40" s="46">
        <f t="shared" si="11"/>
        <v>0.73838286518935747</v>
      </c>
      <c r="K40" s="46">
        <f t="shared" si="12"/>
        <v>0.63300871348026655</v>
      </c>
      <c r="L40" s="51">
        <f t="shared" si="13"/>
        <v>0.10537415170909092</v>
      </c>
    </row>
    <row r="41" spans="1:12" x14ac:dyDescent="0.4">
      <c r="A41" s="124" t="s">
        <v>177</v>
      </c>
      <c r="B41" s="68">
        <f>'[5]５月(20)'!B40-'５月(上旬)'!B41</f>
        <v>2678</v>
      </c>
      <c r="C41" s="68">
        <f>'[5]５月(20)'!C40-'５月(上旬)'!C41</f>
        <v>0</v>
      </c>
      <c r="D41" s="80" t="e">
        <f t="shared" si="7"/>
        <v>#DIV/0!</v>
      </c>
      <c r="E41" s="53">
        <f t="shared" si="8"/>
        <v>2678</v>
      </c>
      <c r="F41" s="68">
        <f>'[5]５月(20)'!F40-'５月(上旬)'!F41</f>
        <v>2790</v>
      </c>
      <c r="G41" s="68">
        <f>'[5]５月(20)'!G40-'５月(上旬)'!G41</f>
        <v>0</v>
      </c>
      <c r="H41" s="81" t="e">
        <f t="shared" si="9"/>
        <v>#DIV/0!</v>
      </c>
      <c r="I41" s="37">
        <f t="shared" si="10"/>
        <v>2790</v>
      </c>
      <c r="J41" s="46">
        <f t="shared" si="11"/>
        <v>0.95985663082437278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68">
        <f>'[5]５月(20)'!B41-'５月(上旬)'!B42</f>
        <v>10626</v>
      </c>
      <c r="C42" s="68">
        <f>'[5]５月(20)'!C41-'５月(上旬)'!C42</f>
        <v>10165</v>
      </c>
      <c r="D42" s="80">
        <f t="shared" si="7"/>
        <v>1.045351696999508</v>
      </c>
      <c r="E42" s="53">
        <f t="shared" si="8"/>
        <v>461</v>
      </c>
      <c r="F42" s="72">
        <f>'[5]５月(20)'!F41-'５月(上旬)'!F42</f>
        <v>17323</v>
      </c>
      <c r="G42" s="72">
        <f>'[5]５月(20)'!G41-'５月(上旬)'!G42</f>
        <v>17657</v>
      </c>
      <c r="H42" s="81">
        <f t="shared" si="9"/>
        <v>0.98108398935266472</v>
      </c>
      <c r="I42" s="37">
        <f t="shared" si="10"/>
        <v>-334</v>
      </c>
      <c r="J42" s="46">
        <f t="shared" si="11"/>
        <v>0.61340414477861804</v>
      </c>
      <c r="K42" s="46">
        <f t="shared" si="12"/>
        <v>0.57569235997054991</v>
      </c>
      <c r="L42" s="51">
        <f t="shared" si="13"/>
        <v>3.7711784808068138E-2</v>
      </c>
    </row>
    <row r="43" spans="1:12" x14ac:dyDescent="0.4">
      <c r="A43" s="124" t="s">
        <v>81</v>
      </c>
      <c r="B43" s="68">
        <f>'[5]５月(20)'!B42-'５月(上旬)'!B43</f>
        <v>5718</v>
      </c>
      <c r="C43" s="68">
        <f>'[5]５月(20)'!C42-'５月(上旬)'!C43</f>
        <v>6186</v>
      </c>
      <c r="D43" s="80">
        <f t="shared" si="7"/>
        <v>0.92434529582929192</v>
      </c>
      <c r="E43" s="36">
        <f t="shared" si="8"/>
        <v>-468</v>
      </c>
      <c r="F43" s="75">
        <f>'[5]５月(20)'!F42-'５月(上旬)'!F43</f>
        <v>8518</v>
      </c>
      <c r="G43" s="68">
        <f>'[5]５月(20)'!G42-'５月(上旬)'!G43</f>
        <v>9919</v>
      </c>
      <c r="H43" s="81">
        <f t="shared" si="9"/>
        <v>0.85875592297610648</v>
      </c>
      <c r="I43" s="37">
        <f t="shared" si="10"/>
        <v>-1401</v>
      </c>
      <c r="J43" s="46">
        <f t="shared" si="11"/>
        <v>0.67128433904672458</v>
      </c>
      <c r="K43" s="46">
        <f t="shared" si="12"/>
        <v>0.62365157778001812</v>
      </c>
      <c r="L43" s="51">
        <f t="shared" si="13"/>
        <v>4.7632761266706458E-2</v>
      </c>
    </row>
    <row r="44" spans="1:12" x14ac:dyDescent="0.4">
      <c r="A44" s="124" t="s">
        <v>79</v>
      </c>
      <c r="B44" s="68">
        <f>'[5]５月(20)'!B43-'５月(上旬)'!B44</f>
        <v>1509</v>
      </c>
      <c r="C44" s="68">
        <f>'[5]５月(20)'!C43-'５月(上旬)'!C44</f>
        <v>1376</v>
      </c>
      <c r="D44" s="80">
        <f t="shared" si="7"/>
        <v>1.0966569767441861</v>
      </c>
      <c r="E44" s="36">
        <f t="shared" si="8"/>
        <v>133</v>
      </c>
      <c r="F44" s="77">
        <f>'[5]５月(20)'!F43-'５月(上旬)'!F44</f>
        <v>2790</v>
      </c>
      <c r="G44" s="76">
        <f>'[5]５月(20)'!G43-'５月(上旬)'!G44</f>
        <v>2880</v>
      </c>
      <c r="H44" s="78">
        <f t="shared" si="9"/>
        <v>0.96875</v>
      </c>
      <c r="I44" s="37">
        <f t="shared" si="10"/>
        <v>-90</v>
      </c>
      <c r="J44" s="46">
        <f t="shared" si="11"/>
        <v>0.54086021505376347</v>
      </c>
      <c r="K44" s="46">
        <f t="shared" si="12"/>
        <v>0.4777777777777778</v>
      </c>
      <c r="L44" s="51">
        <f t="shared" si="13"/>
        <v>6.308243727598567E-2</v>
      </c>
    </row>
    <row r="45" spans="1:12" x14ac:dyDescent="0.4">
      <c r="A45" s="124" t="s">
        <v>150</v>
      </c>
      <c r="B45" s="68">
        <f>'[5]５月(20)'!B44-'５月(上旬)'!B45</f>
        <v>1043</v>
      </c>
      <c r="C45" s="68">
        <f>'[5]５月(20)'!C44-'５月(上旬)'!C45</f>
        <v>888</v>
      </c>
      <c r="D45" s="80">
        <f t="shared" si="7"/>
        <v>1.1745495495495495</v>
      </c>
      <c r="E45" s="36">
        <f t="shared" si="8"/>
        <v>155</v>
      </c>
      <c r="F45" s="75">
        <f>'[5]５月(20)'!F44-'５月(上旬)'!F45</f>
        <v>1660</v>
      </c>
      <c r="G45" s="68">
        <f>'[5]５月(20)'!G44-'５月(上旬)'!G45</f>
        <v>1660</v>
      </c>
      <c r="H45" s="82">
        <f t="shared" si="9"/>
        <v>1</v>
      </c>
      <c r="I45" s="37">
        <f t="shared" si="10"/>
        <v>0</v>
      </c>
      <c r="J45" s="46">
        <f t="shared" si="11"/>
        <v>0.62831325301204821</v>
      </c>
      <c r="K45" s="46">
        <f t="shared" si="12"/>
        <v>0.53493975903614455</v>
      </c>
      <c r="L45" s="51">
        <f t="shared" si="13"/>
        <v>9.3373493975903665E-2</v>
      </c>
    </row>
    <row r="46" spans="1:12" x14ac:dyDescent="0.4">
      <c r="A46" s="124" t="s">
        <v>78</v>
      </c>
      <c r="B46" s="68">
        <f>'[5]５月(20)'!B45-'５月(上旬)'!B46</f>
        <v>2053</v>
      </c>
      <c r="C46" s="68">
        <f>'[5]５月(20)'!C45-'５月(上旬)'!C46</f>
        <v>2541</v>
      </c>
      <c r="D46" s="80">
        <f t="shared" si="7"/>
        <v>0.80794962613144428</v>
      </c>
      <c r="E46" s="36">
        <f t="shared" si="8"/>
        <v>-488</v>
      </c>
      <c r="F46" s="75">
        <f>'[5]５月(20)'!F45-'５月(上旬)'!F46</f>
        <v>2790</v>
      </c>
      <c r="G46" s="68">
        <f>'[5]５月(20)'!G45-'５月(上旬)'!G46</f>
        <v>2880</v>
      </c>
      <c r="H46" s="81">
        <f t="shared" si="9"/>
        <v>0.96875</v>
      </c>
      <c r="I46" s="37">
        <f t="shared" si="10"/>
        <v>-90</v>
      </c>
      <c r="J46" s="46">
        <f t="shared" si="11"/>
        <v>0.73584229390681</v>
      </c>
      <c r="K46" s="46">
        <f t="shared" si="12"/>
        <v>0.8822916666666667</v>
      </c>
      <c r="L46" s="51">
        <f t="shared" si="13"/>
        <v>-0.1464493727598567</v>
      </c>
    </row>
    <row r="47" spans="1:12" x14ac:dyDescent="0.4">
      <c r="A47" s="125" t="s">
        <v>77</v>
      </c>
      <c r="B47" s="68">
        <f>'[5]５月(20)'!B46-'５月(上旬)'!B47</f>
        <v>1274</v>
      </c>
      <c r="C47" s="68">
        <f>'[5]５月(20)'!C46-'５月(上旬)'!C47</f>
        <v>1242</v>
      </c>
      <c r="D47" s="80">
        <f t="shared" si="7"/>
        <v>1.0257648953301126</v>
      </c>
      <c r="E47" s="36">
        <f t="shared" si="8"/>
        <v>32</v>
      </c>
      <c r="F47" s="77">
        <f>'[5]５月(20)'!F46-'５月(上旬)'!F47</f>
        <v>2790</v>
      </c>
      <c r="G47" s="76">
        <f>'[5]５月(20)'!G46-'５月(上旬)'!G47</f>
        <v>2880</v>
      </c>
      <c r="H47" s="81">
        <f t="shared" si="9"/>
        <v>0.96875</v>
      </c>
      <c r="I47" s="37">
        <f t="shared" si="10"/>
        <v>-90</v>
      </c>
      <c r="J47" s="46">
        <f t="shared" si="11"/>
        <v>0.45663082437275987</v>
      </c>
      <c r="K47" s="42">
        <f t="shared" si="12"/>
        <v>0.43125000000000002</v>
      </c>
      <c r="L47" s="41">
        <f t="shared" si="13"/>
        <v>2.5380824372759847E-2</v>
      </c>
    </row>
    <row r="48" spans="1:12" x14ac:dyDescent="0.4">
      <c r="A48" s="132" t="s">
        <v>96</v>
      </c>
      <c r="B48" s="172">
        <f>'[5]５月(20)'!B47-'５月(上旬)'!B48</f>
        <v>721</v>
      </c>
      <c r="C48" s="68">
        <f>'[5]５月(20)'!C47-'５月(上旬)'!C48</f>
        <v>743</v>
      </c>
      <c r="D48" s="80">
        <f t="shared" si="7"/>
        <v>0.97039030955585459</v>
      </c>
      <c r="E48" s="37">
        <f t="shared" si="8"/>
        <v>-22</v>
      </c>
      <c r="F48" s="75">
        <f>'[5]５月(20)'!F47-'５月(上旬)'!F48</f>
        <v>1660</v>
      </c>
      <c r="G48" s="68">
        <f>'[5]５月(20)'!G47-'５月(上旬)'!G48</f>
        <v>1660</v>
      </c>
      <c r="H48" s="81">
        <f t="shared" si="9"/>
        <v>1</v>
      </c>
      <c r="I48" s="37">
        <f t="shared" si="10"/>
        <v>0</v>
      </c>
      <c r="J48" s="46">
        <f t="shared" si="11"/>
        <v>0.43433734939759039</v>
      </c>
      <c r="K48" s="46">
        <f t="shared" si="12"/>
        <v>0.44759036144578312</v>
      </c>
      <c r="L48" s="51">
        <f t="shared" si="13"/>
        <v>-1.3253012048192736E-2</v>
      </c>
    </row>
    <row r="49" spans="1:12" x14ac:dyDescent="0.4">
      <c r="A49" s="124" t="s">
        <v>93</v>
      </c>
      <c r="B49" s="68">
        <f>'[5]５月(20)'!B48-'５月(上旬)'!B49</f>
        <v>3312</v>
      </c>
      <c r="C49" s="68">
        <f>'[5]５月(20)'!C48-'５月(上旬)'!C49</f>
        <v>2301</v>
      </c>
      <c r="D49" s="80">
        <f t="shared" si="7"/>
        <v>1.4393741851368971</v>
      </c>
      <c r="E49" s="37">
        <f t="shared" si="8"/>
        <v>1011</v>
      </c>
      <c r="F49" s="75">
        <f>'[5]５月(20)'!F48-'５月(上旬)'!F49</f>
        <v>4117</v>
      </c>
      <c r="G49" s="76">
        <f>'[5]５月(20)'!G48-'５月(上旬)'!G49</f>
        <v>2880</v>
      </c>
      <c r="H49" s="78">
        <f t="shared" si="9"/>
        <v>1.429513888888889</v>
      </c>
      <c r="I49" s="37">
        <f t="shared" si="10"/>
        <v>1237</v>
      </c>
      <c r="J49" s="46">
        <f t="shared" si="11"/>
        <v>0.8044692737430168</v>
      </c>
      <c r="K49" s="46">
        <f t="shared" si="12"/>
        <v>0.79895833333333333</v>
      </c>
      <c r="L49" s="51">
        <f t="shared" si="13"/>
        <v>5.5109404096834735E-3</v>
      </c>
    </row>
    <row r="50" spans="1:12" x14ac:dyDescent="0.4">
      <c r="A50" s="124" t="s">
        <v>74</v>
      </c>
      <c r="B50" s="68">
        <f>'[5]５月(20)'!B49-'５月(上旬)'!B50</f>
        <v>2382</v>
      </c>
      <c r="C50" s="68">
        <f>'[5]５月(20)'!C49-'５月(上旬)'!C50</f>
        <v>2452</v>
      </c>
      <c r="D50" s="80">
        <f t="shared" si="7"/>
        <v>0.97145187601957583</v>
      </c>
      <c r="E50" s="37">
        <f t="shared" si="8"/>
        <v>-70</v>
      </c>
      <c r="F50" s="79">
        <f>'[5]５月(20)'!F49-'５月(上旬)'!F50</f>
        <v>3780</v>
      </c>
      <c r="G50" s="68">
        <f>'[5]５月(20)'!G49-'５月(上旬)'!G50</f>
        <v>3780</v>
      </c>
      <c r="H50" s="78">
        <f t="shared" si="9"/>
        <v>1</v>
      </c>
      <c r="I50" s="37">
        <f t="shared" si="10"/>
        <v>0</v>
      </c>
      <c r="J50" s="46">
        <f t="shared" si="11"/>
        <v>0.63015873015873014</v>
      </c>
      <c r="K50" s="46">
        <f t="shared" si="12"/>
        <v>0.64867724867724863</v>
      </c>
      <c r="L50" s="51">
        <f t="shared" si="13"/>
        <v>-1.851851851851849E-2</v>
      </c>
    </row>
    <row r="51" spans="1:12" x14ac:dyDescent="0.4">
      <c r="A51" s="124" t="s">
        <v>76</v>
      </c>
      <c r="B51" s="68">
        <f>'[5]５月(20)'!B50-'５月(上旬)'!B51</f>
        <v>692</v>
      </c>
      <c r="C51" s="68">
        <f>'[5]５月(20)'!C50-'５月(上旬)'!C51</f>
        <v>814</v>
      </c>
      <c r="D51" s="44">
        <f t="shared" si="7"/>
        <v>0.85012285012285016</v>
      </c>
      <c r="E51" s="37">
        <f t="shared" si="8"/>
        <v>-122</v>
      </c>
      <c r="F51" s="77">
        <f>'[5]５月(20)'!F50-'５月(上旬)'!F51</f>
        <v>1260</v>
      </c>
      <c r="G51" s="76">
        <f>'[5]５月(20)'!G50-'５月(上旬)'!G51</f>
        <v>1260</v>
      </c>
      <c r="H51" s="46">
        <f t="shared" si="9"/>
        <v>1</v>
      </c>
      <c r="I51" s="37">
        <f t="shared" si="10"/>
        <v>0</v>
      </c>
      <c r="J51" s="46">
        <f t="shared" si="11"/>
        <v>0.54920634920634925</v>
      </c>
      <c r="K51" s="46">
        <f t="shared" si="12"/>
        <v>0.64603174603174607</v>
      </c>
      <c r="L51" s="51">
        <f t="shared" si="13"/>
        <v>-9.6825396825396814E-2</v>
      </c>
    </row>
    <row r="52" spans="1:12" x14ac:dyDescent="0.4">
      <c r="A52" s="124" t="s">
        <v>75</v>
      </c>
      <c r="B52" s="68">
        <f>'[5]５月(20)'!B51-'５月(上旬)'!B52</f>
        <v>822</v>
      </c>
      <c r="C52" s="76">
        <f>'[5]５月(20)'!C51-'５月(上旬)'!C52</f>
        <v>1019</v>
      </c>
      <c r="D52" s="44">
        <f t="shared" si="7"/>
        <v>0.80667320902845929</v>
      </c>
      <c r="E52" s="37">
        <f t="shared" si="8"/>
        <v>-197</v>
      </c>
      <c r="F52" s="75">
        <f>'[5]５月(20)'!F51-'５月(上旬)'!F52</f>
        <v>1260</v>
      </c>
      <c r="G52" s="68">
        <f>'[5]５月(20)'!G51-'５月(上旬)'!G52</f>
        <v>1260</v>
      </c>
      <c r="H52" s="46">
        <f t="shared" si="9"/>
        <v>1</v>
      </c>
      <c r="I52" s="37">
        <f t="shared" si="10"/>
        <v>0</v>
      </c>
      <c r="J52" s="46">
        <f t="shared" si="11"/>
        <v>0.65238095238095239</v>
      </c>
      <c r="K52" s="46">
        <f t="shared" si="12"/>
        <v>0.80873015873015874</v>
      </c>
      <c r="L52" s="51">
        <f t="shared" si="13"/>
        <v>-0.15634920634920635</v>
      </c>
    </row>
    <row r="53" spans="1:12" x14ac:dyDescent="0.4">
      <c r="A53" s="124" t="s">
        <v>149</v>
      </c>
      <c r="B53" s="68">
        <f>'[5]５月(20)'!B52-'５月(上旬)'!B53</f>
        <v>555</v>
      </c>
      <c r="C53" s="68">
        <f>'[5]５月(20)'!C52-'５月(上旬)'!C53</f>
        <v>628</v>
      </c>
      <c r="D53" s="44">
        <f t="shared" si="7"/>
        <v>0.88375796178343946</v>
      </c>
      <c r="E53" s="37">
        <f t="shared" si="8"/>
        <v>-73</v>
      </c>
      <c r="F53" s="76">
        <f>'[5]５月(20)'!F52-'５月(上旬)'!F53</f>
        <v>1260</v>
      </c>
      <c r="G53" s="76">
        <f>'[5]５月(20)'!G52-'５月(上旬)'!G53</f>
        <v>1660</v>
      </c>
      <c r="H53" s="46">
        <f t="shared" si="9"/>
        <v>0.75903614457831325</v>
      </c>
      <c r="I53" s="37">
        <f t="shared" si="10"/>
        <v>-400</v>
      </c>
      <c r="J53" s="46">
        <f t="shared" si="11"/>
        <v>0.44047619047619047</v>
      </c>
      <c r="K53" s="46">
        <f t="shared" si="12"/>
        <v>0.37831325301204821</v>
      </c>
      <c r="L53" s="51">
        <f t="shared" si="13"/>
        <v>6.2162937464142254E-2</v>
      </c>
    </row>
    <row r="54" spans="1:12" x14ac:dyDescent="0.4">
      <c r="A54" s="124" t="s">
        <v>132</v>
      </c>
      <c r="B54" s="68">
        <f>'[5]５月(20)'!B53-'５月(上旬)'!B54</f>
        <v>1119</v>
      </c>
      <c r="C54" s="76">
        <f>'[5]５月(20)'!C53-'５月(上旬)'!C54</f>
        <v>936</v>
      </c>
      <c r="D54" s="44">
        <f t="shared" si="7"/>
        <v>1.1955128205128205</v>
      </c>
      <c r="E54" s="37">
        <f t="shared" si="8"/>
        <v>183</v>
      </c>
      <c r="F54" s="68">
        <f>'[5]５月(20)'!F53-'５月(上旬)'!F54</f>
        <v>1260</v>
      </c>
      <c r="G54" s="69">
        <f>'[5]５月(20)'!G53-'５月(上旬)'!G54</f>
        <v>1260</v>
      </c>
      <c r="H54" s="46">
        <f t="shared" si="9"/>
        <v>1</v>
      </c>
      <c r="I54" s="37">
        <f t="shared" si="10"/>
        <v>0</v>
      </c>
      <c r="J54" s="46">
        <f t="shared" si="11"/>
        <v>0.88809523809523805</v>
      </c>
      <c r="K54" s="46">
        <f t="shared" si="12"/>
        <v>0.74285714285714288</v>
      </c>
      <c r="L54" s="51">
        <f t="shared" si="13"/>
        <v>0.14523809523809517</v>
      </c>
    </row>
    <row r="55" spans="1:12" x14ac:dyDescent="0.4">
      <c r="A55" s="124" t="s">
        <v>148</v>
      </c>
      <c r="B55" s="68">
        <f>'[5]５月(20)'!B54-'５月(上旬)'!B55</f>
        <v>942</v>
      </c>
      <c r="C55" s="69">
        <f>'[5]５月(20)'!C54-'５月(上旬)'!C55</f>
        <v>819</v>
      </c>
      <c r="D55" s="44">
        <f t="shared" si="7"/>
        <v>1.1501831501831501</v>
      </c>
      <c r="E55" s="37">
        <f t="shared" si="8"/>
        <v>123</v>
      </c>
      <c r="F55" s="76">
        <f>'[5]５月(20)'!F54-'５月(上旬)'!F55</f>
        <v>1323</v>
      </c>
      <c r="G55" s="69">
        <f>'[5]５月(20)'!G54-'５月(上旬)'!G55</f>
        <v>1330</v>
      </c>
      <c r="H55" s="46">
        <f t="shared" si="9"/>
        <v>0.99473684210526314</v>
      </c>
      <c r="I55" s="37">
        <f t="shared" si="10"/>
        <v>-7</v>
      </c>
      <c r="J55" s="46">
        <f t="shared" si="11"/>
        <v>0.71201814058956914</v>
      </c>
      <c r="K55" s="46">
        <f t="shared" si="12"/>
        <v>0.61578947368421055</v>
      </c>
      <c r="L55" s="51">
        <f t="shared" si="13"/>
        <v>9.6228666905358584E-2</v>
      </c>
    </row>
    <row r="56" spans="1:12" x14ac:dyDescent="0.4">
      <c r="A56" s="124" t="s">
        <v>147</v>
      </c>
      <c r="B56" s="68">
        <f>'[5]５月(20)'!B55-'５月(上旬)'!B56</f>
        <v>1063</v>
      </c>
      <c r="C56" s="68">
        <f>'[5]５月(20)'!C55-'５月(上旬)'!C56</f>
        <v>785</v>
      </c>
      <c r="D56" s="44">
        <f t="shared" si="7"/>
        <v>1.354140127388535</v>
      </c>
      <c r="E56" s="37">
        <f t="shared" si="8"/>
        <v>278</v>
      </c>
      <c r="F56" s="69">
        <f>'[5]５月(20)'!F55-'５月(上旬)'!F56</f>
        <v>1260</v>
      </c>
      <c r="G56" s="69">
        <f>'[5]５月(20)'!G55-'５月(上旬)'!G56</f>
        <v>1260</v>
      </c>
      <c r="H56" s="46">
        <f t="shared" si="9"/>
        <v>1</v>
      </c>
      <c r="I56" s="37">
        <f t="shared" si="10"/>
        <v>0</v>
      </c>
      <c r="J56" s="46">
        <f t="shared" si="11"/>
        <v>0.84365079365079365</v>
      </c>
      <c r="K56" s="46">
        <f t="shared" si="12"/>
        <v>0.62301587301587302</v>
      </c>
      <c r="L56" s="51">
        <f t="shared" si="13"/>
        <v>0.22063492063492063</v>
      </c>
    </row>
    <row r="57" spans="1:12" x14ac:dyDescent="0.4">
      <c r="A57" s="123" t="s">
        <v>146</v>
      </c>
      <c r="B57" s="63">
        <f>'[5]５月(20)'!B56-'５月(上旬)'!B57</f>
        <v>1037</v>
      </c>
      <c r="C57" s="63">
        <f>'[5]５月(20)'!C56-'５月(上旬)'!C57</f>
        <v>972</v>
      </c>
      <c r="D57" s="90">
        <f t="shared" si="7"/>
        <v>1.0668724279835391</v>
      </c>
      <c r="E57" s="35">
        <f t="shared" si="8"/>
        <v>65</v>
      </c>
      <c r="F57" s="63">
        <f>'[5]５月(20)'!F56-'５月(上旬)'!F57</f>
        <v>1260</v>
      </c>
      <c r="G57" s="63">
        <f>'[5]５月(20)'!G56-'５月(上旬)'!G57</f>
        <v>1260</v>
      </c>
      <c r="H57" s="57">
        <f t="shared" si="9"/>
        <v>1</v>
      </c>
      <c r="I57" s="35">
        <f t="shared" si="10"/>
        <v>0</v>
      </c>
      <c r="J57" s="57">
        <f t="shared" si="11"/>
        <v>0.82301587301587298</v>
      </c>
      <c r="K57" s="57">
        <f t="shared" si="12"/>
        <v>0.77142857142857146</v>
      </c>
      <c r="L57" s="56">
        <f t="shared" si="13"/>
        <v>5.1587301587301515E-2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2006年5月中旬航空旅客輸送実績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５月(下旬)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207</v>
      </c>
      <c r="C4" s="187" t="s">
        <v>206</v>
      </c>
      <c r="D4" s="190" t="s">
        <v>87</v>
      </c>
      <c r="E4" s="190"/>
      <c r="F4" s="187" t="str">
        <f>+B4</f>
        <v>(06'5/21～30)</v>
      </c>
      <c r="G4" s="187" t="str">
        <f>+C4</f>
        <v>(05'5/21～30)</v>
      </c>
      <c r="H4" s="190" t="s">
        <v>87</v>
      </c>
      <c r="I4" s="190"/>
      <c r="J4" s="187" t="str">
        <f>+B4</f>
        <v>(06'5/21～30)</v>
      </c>
      <c r="K4" s="187" t="str">
        <f>+C4</f>
        <v>(05'5/21～30)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f>+B7+B37</f>
        <v>141241</v>
      </c>
      <c r="C6" s="67">
        <f>+C7+C37</f>
        <v>139715</v>
      </c>
      <c r="D6" s="39">
        <f t="shared" ref="D6:D37" si="0">+B6/C6</f>
        <v>1.0109222345489031</v>
      </c>
      <c r="E6" s="40">
        <f t="shared" ref="E6:E37" si="1">+B6-C6</f>
        <v>1526</v>
      </c>
      <c r="F6" s="67">
        <f>+F7+F37</f>
        <v>256533</v>
      </c>
      <c r="G6" s="67">
        <f>+G7+G37</f>
        <v>242353</v>
      </c>
      <c r="H6" s="39">
        <f t="shared" ref="H6:H37" si="2">+F6/G6</f>
        <v>1.0585096945364818</v>
      </c>
      <c r="I6" s="87">
        <f t="shared" ref="I6:I37" si="3">+F6-G6</f>
        <v>14180</v>
      </c>
      <c r="J6" s="39">
        <f t="shared" ref="J6:J37" si="4">+B6/F6</f>
        <v>0.55057633910646975</v>
      </c>
      <c r="K6" s="39">
        <f t="shared" ref="K6:K37" si="5">+C6/G6</f>
        <v>0.57649379211315721</v>
      </c>
      <c r="L6" s="52">
        <f t="shared" ref="L6:L37" si="6">+J6-K6</f>
        <v>-2.5917453006687463E-2</v>
      </c>
    </row>
    <row r="7" spans="1:12" s="30" customFormat="1" x14ac:dyDescent="0.4">
      <c r="A7" s="122" t="s">
        <v>84</v>
      </c>
      <c r="B7" s="88">
        <f>+B8+B18+B34</f>
        <v>68226</v>
      </c>
      <c r="C7" s="67">
        <f>+C8+C18+C34</f>
        <v>66549</v>
      </c>
      <c r="D7" s="39">
        <f t="shared" si="0"/>
        <v>1.025199477077041</v>
      </c>
      <c r="E7" s="40">
        <f t="shared" si="1"/>
        <v>1677</v>
      </c>
      <c r="F7" s="67">
        <f>+F8+F18+F34</f>
        <v>128731</v>
      </c>
      <c r="G7" s="67">
        <f>+G8+G18+G34</f>
        <v>111544</v>
      </c>
      <c r="H7" s="39">
        <f t="shared" si="2"/>
        <v>1.1540826938248583</v>
      </c>
      <c r="I7" s="87">
        <f t="shared" si="3"/>
        <v>17187</v>
      </c>
      <c r="J7" s="39">
        <f t="shared" si="4"/>
        <v>0.5299888915645804</v>
      </c>
      <c r="K7" s="39">
        <f t="shared" si="5"/>
        <v>0.59661658179731769</v>
      </c>
      <c r="L7" s="52">
        <f t="shared" si="6"/>
        <v>-6.6627690232737291E-2</v>
      </c>
    </row>
    <row r="8" spans="1:12" x14ac:dyDescent="0.4">
      <c r="A8" s="138" t="s">
        <v>91</v>
      </c>
      <c r="B8" s="89">
        <f>SUM(B9:B17)</f>
        <v>54498</v>
      </c>
      <c r="C8" s="73">
        <f>SUM(C9:C17)</f>
        <v>54212</v>
      </c>
      <c r="D8" s="50">
        <f t="shared" si="0"/>
        <v>1.0052755847413857</v>
      </c>
      <c r="E8" s="55">
        <f t="shared" si="1"/>
        <v>286</v>
      </c>
      <c r="F8" s="73">
        <f>SUM(F9:F17)</f>
        <v>105557</v>
      </c>
      <c r="G8" s="73">
        <f>SUM(G9:G17)</f>
        <v>90608</v>
      </c>
      <c r="H8" s="50">
        <f t="shared" si="2"/>
        <v>1.1649854317499559</v>
      </c>
      <c r="I8" s="55">
        <f t="shared" si="3"/>
        <v>14949</v>
      </c>
      <c r="J8" s="50">
        <f t="shared" si="4"/>
        <v>0.51628977708726087</v>
      </c>
      <c r="K8" s="50">
        <f t="shared" si="5"/>
        <v>0.5983136146918594</v>
      </c>
      <c r="L8" s="49">
        <f t="shared" si="6"/>
        <v>-8.2023837604598526E-2</v>
      </c>
    </row>
    <row r="9" spans="1:12" x14ac:dyDescent="0.4">
      <c r="A9" s="126" t="s">
        <v>82</v>
      </c>
      <c r="B9" s="79">
        <f>'５月(月間)'!B9-'[5]５月(20)'!B8</f>
        <v>26934</v>
      </c>
      <c r="C9" s="72">
        <f>'５月(月間)'!C9-'[5]５月(20)'!C8</f>
        <v>26350</v>
      </c>
      <c r="D9" s="44">
        <f t="shared" si="0"/>
        <v>1.0221631878557875</v>
      </c>
      <c r="E9" s="54">
        <f t="shared" si="1"/>
        <v>584</v>
      </c>
      <c r="F9" s="72">
        <f>'５月(月間)'!F9-'[5]５月(20)'!F8</f>
        <v>55351</v>
      </c>
      <c r="G9" s="72">
        <f>'５月(月間)'!G9-'[5]５月(20)'!G8</f>
        <v>51234</v>
      </c>
      <c r="H9" s="44">
        <f t="shared" si="2"/>
        <v>1.0803567943162744</v>
      </c>
      <c r="I9" s="54">
        <f t="shared" si="3"/>
        <v>4117</v>
      </c>
      <c r="J9" s="44">
        <f t="shared" si="4"/>
        <v>0.48660367473035715</v>
      </c>
      <c r="K9" s="44">
        <f t="shared" si="5"/>
        <v>0.51430690557051961</v>
      </c>
      <c r="L9" s="43">
        <f t="shared" si="6"/>
        <v>-2.7703230840162463E-2</v>
      </c>
    </row>
    <row r="10" spans="1:12" x14ac:dyDescent="0.4">
      <c r="A10" s="124" t="s">
        <v>83</v>
      </c>
      <c r="B10" s="79">
        <f>'５月(月間)'!B10-'[5]５月(20)'!B9</f>
        <v>5279</v>
      </c>
      <c r="C10" s="72">
        <f>'５月(月間)'!C10-'[5]５月(20)'!C9</f>
        <v>12138</v>
      </c>
      <c r="D10" s="46">
        <f t="shared" si="0"/>
        <v>0.43491514252759927</v>
      </c>
      <c r="E10" s="53">
        <f t="shared" si="1"/>
        <v>-6859</v>
      </c>
      <c r="F10" s="72">
        <f>'５月(月間)'!F10-'[5]５月(20)'!F9</f>
        <v>5444</v>
      </c>
      <c r="G10" s="72">
        <f>'５月(月間)'!G10-'[5]５月(20)'!G9</f>
        <v>14074</v>
      </c>
      <c r="H10" s="46">
        <f t="shared" si="2"/>
        <v>0.38681256217137983</v>
      </c>
      <c r="I10" s="53">
        <f t="shared" si="3"/>
        <v>-8630</v>
      </c>
      <c r="J10" s="46">
        <f t="shared" si="4"/>
        <v>0.9696914033798677</v>
      </c>
      <c r="K10" s="46">
        <f t="shared" si="5"/>
        <v>0.86244138127042769</v>
      </c>
      <c r="L10" s="51">
        <f t="shared" si="6"/>
        <v>0.10725002210944001</v>
      </c>
    </row>
    <row r="11" spans="1:12" x14ac:dyDescent="0.4">
      <c r="A11" s="124" t="s">
        <v>97</v>
      </c>
      <c r="B11" s="79">
        <f>'５月(月間)'!B11-'[5]５月(20)'!B10</f>
        <v>4236</v>
      </c>
      <c r="C11" s="72">
        <f>'５月(月間)'!C11-'[5]５月(20)'!C10</f>
        <v>2569</v>
      </c>
      <c r="D11" s="46">
        <f t="shared" si="0"/>
        <v>1.6488906189178669</v>
      </c>
      <c r="E11" s="53">
        <f t="shared" si="1"/>
        <v>1667</v>
      </c>
      <c r="F11" s="72">
        <f>'５月(月間)'!F11-'[5]５月(20)'!F10</f>
        <v>5742</v>
      </c>
      <c r="G11" s="72">
        <f>'５月(月間)'!G11-'[5]５月(20)'!G10</f>
        <v>2970</v>
      </c>
      <c r="H11" s="46">
        <f t="shared" si="2"/>
        <v>1.9333333333333333</v>
      </c>
      <c r="I11" s="53">
        <f t="shared" si="3"/>
        <v>2772</v>
      </c>
      <c r="J11" s="46">
        <f t="shared" si="4"/>
        <v>0.73772204806687569</v>
      </c>
      <c r="K11" s="46">
        <f t="shared" si="5"/>
        <v>0.86498316498316496</v>
      </c>
      <c r="L11" s="51">
        <f t="shared" si="6"/>
        <v>-0.12726111691628927</v>
      </c>
    </row>
    <row r="12" spans="1:12" x14ac:dyDescent="0.4">
      <c r="A12" s="124" t="s">
        <v>80</v>
      </c>
      <c r="B12" s="79">
        <f>'５月(月間)'!B12-'[5]５月(20)'!B11</f>
        <v>4955</v>
      </c>
      <c r="C12" s="72">
        <f>'５月(月間)'!C12-'[5]５月(20)'!C11</f>
        <v>5846</v>
      </c>
      <c r="D12" s="46">
        <f t="shared" si="0"/>
        <v>0.84758809442353744</v>
      </c>
      <c r="E12" s="53">
        <f t="shared" si="1"/>
        <v>-891</v>
      </c>
      <c r="F12" s="72">
        <f>'５月(月間)'!F12-'[5]５月(20)'!F11</f>
        <v>10238</v>
      </c>
      <c r="G12" s="72">
        <f>'５月(月間)'!G12-'[5]５月(20)'!G11</f>
        <v>10560</v>
      </c>
      <c r="H12" s="46">
        <f t="shared" si="2"/>
        <v>0.96950757575757573</v>
      </c>
      <c r="I12" s="53">
        <f t="shared" si="3"/>
        <v>-322</v>
      </c>
      <c r="J12" s="46">
        <f t="shared" si="4"/>
        <v>0.48398124633717521</v>
      </c>
      <c r="K12" s="46">
        <f t="shared" si="5"/>
        <v>0.55359848484848484</v>
      </c>
      <c r="L12" s="51">
        <f t="shared" si="6"/>
        <v>-6.9617238511309631E-2</v>
      </c>
    </row>
    <row r="13" spans="1:12" x14ac:dyDescent="0.4">
      <c r="A13" s="124" t="s">
        <v>81</v>
      </c>
      <c r="B13" s="79">
        <f>'５月(月間)'!B13-'[5]５月(20)'!B12</f>
        <v>5213</v>
      </c>
      <c r="C13" s="72">
        <f>'５月(月間)'!C13-'[5]５月(20)'!C12</f>
        <v>5434</v>
      </c>
      <c r="D13" s="46">
        <f t="shared" si="0"/>
        <v>0.95933014354066981</v>
      </c>
      <c r="E13" s="53">
        <f t="shared" si="1"/>
        <v>-221</v>
      </c>
      <c r="F13" s="72">
        <f>'５月(月間)'!F13-'[5]５月(20)'!F12</f>
        <v>11854</v>
      </c>
      <c r="G13" s="72">
        <f>'５月(月間)'!G13-'[5]５月(20)'!G12</f>
        <v>8800</v>
      </c>
      <c r="H13" s="46">
        <f t="shared" si="2"/>
        <v>1.3470454545454544</v>
      </c>
      <c r="I13" s="53">
        <f t="shared" si="3"/>
        <v>3054</v>
      </c>
      <c r="J13" s="46">
        <f t="shared" si="4"/>
        <v>0.43976716720094483</v>
      </c>
      <c r="K13" s="46">
        <f t="shared" si="5"/>
        <v>0.61750000000000005</v>
      </c>
      <c r="L13" s="51">
        <f t="shared" si="6"/>
        <v>-0.17773283279905522</v>
      </c>
    </row>
    <row r="14" spans="1:12" x14ac:dyDescent="0.4">
      <c r="A14" s="124" t="s">
        <v>170</v>
      </c>
      <c r="B14" s="79">
        <f>'５月(月間)'!B14-'[5]５月(20)'!B13</f>
        <v>1635</v>
      </c>
      <c r="C14" s="72">
        <f>'５月(月間)'!C14-'[5]５月(20)'!C13</f>
        <v>1875</v>
      </c>
      <c r="D14" s="46">
        <f t="shared" si="0"/>
        <v>0.872</v>
      </c>
      <c r="E14" s="53">
        <f t="shared" si="1"/>
        <v>-240</v>
      </c>
      <c r="F14" s="72">
        <f>'５月(月間)'!F14-'[5]５月(20)'!F13</f>
        <v>4433</v>
      </c>
      <c r="G14" s="72">
        <f>'５月(月間)'!G14-'[5]５月(20)'!G13</f>
        <v>2970</v>
      </c>
      <c r="H14" s="46">
        <f t="shared" si="2"/>
        <v>1.4925925925925927</v>
      </c>
      <c r="I14" s="53">
        <f t="shared" si="3"/>
        <v>1463</v>
      </c>
      <c r="J14" s="46">
        <f t="shared" si="4"/>
        <v>0.36882472366343333</v>
      </c>
      <c r="K14" s="46">
        <f t="shared" si="5"/>
        <v>0.63131313131313127</v>
      </c>
      <c r="L14" s="51">
        <f t="shared" si="6"/>
        <v>-0.26248840764969794</v>
      </c>
    </row>
    <row r="15" spans="1:12" x14ac:dyDescent="0.4">
      <c r="A15" s="127" t="s">
        <v>169</v>
      </c>
      <c r="B15" s="79">
        <f>'５月(月間)'!B15-'[5]５月(20)'!B14</f>
        <v>0</v>
      </c>
      <c r="C15" s="72">
        <f>'５月(月間)'!C15-'[5]５月(20)'!C14</f>
        <v>0</v>
      </c>
      <c r="D15" s="17" t="e">
        <f t="shared" si="0"/>
        <v>#DIV/0!</v>
      </c>
      <c r="E15" s="24">
        <f t="shared" si="1"/>
        <v>0</v>
      </c>
      <c r="F15" s="72">
        <f>'５月(月間)'!F15-'[5]５月(20)'!F14</f>
        <v>0</v>
      </c>
      <c r="G15" s="72">
        <f>'５月(月間)'!G15-'[5]５月(20)'!G14</f>
        <v>0</v>
      </c>
      <c r="H15" s="46" t="e">
        <f t="shared" si="2"/>
        <v>#DIV/0!</v>
      </c>
      <c r="I15" s="53">
        <f t="shared" si="3"/>
        <v>0</v>
      </c>
      <c r="J15" s="46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19" t="s">
        <v>177</v>
      </c>
      <c r="B16" s="79">
        <f>'５月(月間)'!B16-'[5]５月(20)'!B15</f>
        <v>5717</v>
      </c>
      <c r="C16" s="72">
        <f>'５月(月間)'!C16-'[5]５月(20)'!C15</f>
        <v>0</v>
      </c>
      <c r="D16" s="46" t="e">
        <f t="shared" si="0"/>
        <v>#DIV/0!</v>
      </c>
      <c r="E16" s="53">
        <f t="shared" si="1"/>
        <v>5717</v>
      </c>
      <c r="F16" s="72">
        <f>'５月(月間)'!F16-'[5]５月(20)'!F15</f>
        <v>9624</v>
      </c>
      <c r="G16" s="72">
        <f>'５月(月間)'!G16-'[5]５月(20)'!G15</f>
        <v>0</v>
      </c>
      <c r="H16" s="17" t="e">
        <f t="shared" si="2"/>
        <v>#DIV/0!</v>
      </c>
      <c r="I16" s="24">
        <f t="shared" si="3"/>
        <v>9624</v>
      </c>
      <c r="J16" s="17">
        <f t="shared" si="4"/>
        <v>0.59403574397339987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61" t="s">
        <v>195</v>
      </c>
      <c r="B17" s="79">
        <f>'５月(月間)'!B17-'[5]５月(20)'!B16</f>
        <v>529</v>
      </c>
      <c r="C17" s="72">
        <f>'５月(月間)'!C17-'[5]５月(20)'!C16</f>
        <v>0</v>
      </c>
      <c r="D17" s="17" t="e">
        <f t="shared" si="0"/>
        <v>#DIV/0!</v>
      </c>
      <c r="E17" s="24">
        <f t="shared" si="1"/>
        <v>529</v>
      </c>
      <c r="F17" s="72">
        <f>'５月(月間)'!F17-'[5]５月(20)'!F16</f>
        <v>2871</v>
      </c>
      <c r="G17" s="72">
        <f>'５月(月間)'!G17-'[5]５月(20)'!G16</f>
        <v>0</v>
      </c>
      <c r="H17" s="22" t="e">
        <f t="shared" si="2"/>
        <v>#DIV/0!</v>
      </c>
      <c r="I17" s="24">
        <f t="shared" si="3"/>
        <v>2871</v>
      </c>
      <c r="J17" s="17">
        <f t="shared" si="4"/>
        <v>0.18425635667014978</v>
      </c>
      <c r="K17" s="17" t="e">
        <f t="shared" si="5"/>
        <v>#DIV/0!</v>
      </c>
      <c r="L17" s="16" t="e">
        <f t="shared" si="6"/>
        <v>#DIV/0!</v>
      </c>
    </row>
    <row r="18" spans="1:12" x14ac:dyDescent="0.4">
      <c r="A18" s="138" t="s">
        <v>90</v>
      </c>
      <c r="B18" s="89">
        <f>SUM(B19:B33)</f>
        <v>13085</v>
      </c>
      <c r="C18" s="89">
        <f>SUM(C19:C33)</f>
        <v>11734</v>
      </c>
      <c r="D18" s="50">
        <f t="shared" si="0"/>
        <v>1.1151355036645645</v>
      </c>
      <c r="E18" s="55">
        <f t="shared" si="1"/>
        <v>1351</v>
      </c>
      <c r="F18" s="73">
        <f>SUM(F19:F33)</f>
        <v>22005</v>
      </c>
      <c r="G18" s="73">
        <f>SUM(G19:G33)</f>
        <v>20117</v>
      </c>
      <c r="H18" s="50">
        <f t="shared" si="2"/>
        <v>1.093850971814883</v>
      </c>
      <c r="I18" s="55">
        <f t="shared" si="3"/>
        <v>1888</v>
      </c>
      <c r="J18" s="50">
        <f t="shared" si="4"/>
        <v>0.59463758236764375</v>
      </c>
      <c r="K18" s="50">
        <f t="shared" si="5"/>
        <v>0.58328776656559134</v>
      </c>
      <c r="L18" s="49">
        <f t="shared" si="6"/>
        <v>1.134981580205241E-2</v>
      </c>
    </row>
    <row r="19" spans="1:12" x14ac:dyDescent="0.4">
      <c r="A19" s="126" t="s">
        <v>168</v>
      </c>
      <c r="B19" s="79">
        <f>'５月(月間)'!B19-'[5]５月(20)'!B18</f>
        <v>843</v>
      </c>
      <c r="C19" s="72">
        <f>'５月(月間)'!C19-'[5]５月(20)'!C18</f>
        <v>1002</v>
      </c>
      <c r="D19" s="44">
        <f t="shared" si="0"/>
        <v>0.8413173652694611</v>
      </c>
      <c r="E19" s="54">
        <f t="shared" si="1"/>
        <v>-159</v>
      </c>
      <c r="F19" s="72">
        <f>'５月(月間)'!F19-'[5]５月(20)'!F18</f>
        <v>1645</v>
      </c>
      <c r="G19" s="72">
        <f>'５月(月間)'!G19-'[5]５月(20)'!G18</f>
        <v>1650</v>
      </c>
      <c r="H19" s="44">
        <f t="shared" si="2"/>
        <v>0.99696969696969695</v>
      </c>
      <c r="I19" s="54">
        <f t="shared" si="3"/>
        <v>-5</v>
      </c>
      <c r="J19" s="44">
        <f t="shared" si="4"/>
        <v>0.51246200607902737</v>
      </c>
      <c r="K19" s="44">
        <f t="shared" si="5"/>
        <v>0.6072727272727273</v>
      </c>
      <c r="L19" s="43">
        <f t="shared" si="6"/>
        <v>-9.4810721193699932E-2</v>
      </c>
    </row>
    <row r="20" spans="1:12" x14ac:dyDescent="0.4">
      <c r="A20" s="124" t="s">
        <v>167</v>
      </c>
      <c r="B20" s="79">
        <f>'５月(月間)'!B20-'[5]５月(20)'!B19</f>
        <v>1227</v>
      </c>
      <c r="C20" s="72">
        <f>'５月(月間)'!C20-'[5]５月(20)'!C19</f>
        <v>1107</v>
      </c>
      <c r="D20" s="46">
        <f t="shared" si="0"/>
        <v>1.10840108401084</v>
      </c>
      <c r="E20" s="53">
        <f t="shared" si="1"/>
        <v>120</v>
      </c>
      <c r="F20" s="72">
        <f>'５月(月間)'!F20-'[5]５月(20)'!F19</f>
        <v>1650</v>
      </c>
      <c r="G20" s="72">
        <f>'５月(月間)'!G20-'[5]５月(20)'!G19</f>
        <v>1650</v>
      </c>
      <c r="H20" s="46">
        <f t="shared" si="2"/>
        <v>1</v>
      </c>
      <c r="I20" s="53">
        <f t="shared" si="3"/>
        <v>0</v>
      </c>
      <c r="J20" s="46">
        <f t="shared" si="4"/>
        <v>0.74363636363636365</v>
      </c>
      <c r="K20" s="46">
        <f t="shared" si="5"/>
        <v>0.6709090909090909</v>
      </c>
      <c r="L20" s="51">
        <f t="shared" si="6"/>
        <v>7.2727272727272751E-2</v>
      </c>
    </row>
    <row r="21" spans="1:12" x14ac:dyDescent="0.4">
      <c r="A21" s="124" t="s">
        <v>166</v>
      </c>
      <c r="B21" s="79">
        <f>'５月(月間)'!B21-'[5]５月(20)'!B20</f>
        <v>976</v>
      </c>
      <c r="C21" s="72">
        <f>'５月(月間)'!C21-'[5]５月(20)'!C20</f>
        <v>856</v>
      </c>
      <c r="D21" s="46">
        <f t="shared" si="0"/>
        <v>1.1401869158878504</v>
      </c>
      <c r="E21" s="53">
        <f t="shared" si="1"/>
        <v>120</v>
      </c>
      <c r="F21" s="72">
        <f>'５月(月間)'!F21-'[5]５月(20)'!F20</f>
        <v>1620</v>
      </c>
      <c r="G21" s="72">
        <f>'５月(月間)'!G21-'[5]５月(20)'!G20</f>
        <v>1650</v>
      </c>
      <c r="H21" s="46">
        <f t="shared" si="2"/>
        <v>0.98181818181818181</v>
      </c>
      <c r="I21" s="53">
        <f t="shared" si="3"/>
        <v>-30</v>
      </c>
      <c r="J21" s="46">
        <f t="shared" si="4"/>
        <v>0.60246913580246919</v>
      </c>
      <c r="K21" s="46">
        <f t="shared" si="5"/>
        <v>0.5187878787878788</v>
      </c>
      <c r="L21" s="51">
        <f t="shared" si="6"/>
        <v>8.3681257014590393E-2</v>
      </c>
    </row>
    <row r="22" spans="1:12" x14ac:dyDescent="0.4">
      <c r="A22" s="124" t="s">
        <v>165</v>
      </c>
      <c r="B22" s="79">
        <f>'５月(月間)'!B22-'[5]５月(20)'!B21</f>
        <v>1769</v>
      </c>
      <c r="C22" s="72">
        <f>'５月(月間)'!C22-'[5]５月(20)'!C21</f>
        <v>1683</v>
      </c>
      <c r="D22" s="46">
        <f t="shared" si="0"/>
        <v>1.0510992275698159</v>
      </c>
      <c r="E22" s="53">
        <f t="shared" si="1"/>
        <v>86</v>
      </c>
      <c r="F22" s="72">
        <f>'５月(月間)'!F22-'[5]５月(20)'!F21</f>
        <v>3300</v>
      </c>
      <c r="G22" s="72">
        <f>'５月(月間)'!G22-'[5]５月(20)'!G21</f>
        <v>3300</v>
      </c>
      <c r="H22" s="46">
        <f t="shared" si="2"/>
        <v>1</v>
      </c>
      <c r="I22" s="53">
        <f t="shared" si="3"/>
        <v>0</v>
      </c>
      <c r="J22" s="46">
        <f t="shared" si="4"/>
        <v>0.53606060606060602</v>
      </c>
      <c r="K22" s="46">
        <f t="shared" si="5"/>
        <v>0.51</v>
      </c>
      <c r="L22" s="51">
        <f t="shared" si="6"/>
        <v>2.6060606060606006E-2</v>
      </c>
    </row>
    <row r="23" spans="1:12" x14ac:dyDescent="0.4">
      <c r="A23" s="124" t="s">
        <v>164</v>
      </c>
      <c r="B23" s="79">
        <f>'５月(月間)'!B23-'[5]５月(20)'!B22</f>
        <v>1208</v>
      </c>
      <c r="C23" s="72">
        <f>'５月(月間)'!C23-'[5]５月(20)'!C22</f>
        <v>1308</v>
      </c>
      <c r="D23" s="42">
        <f t="shared" si="0"/>
        <v>0.92354740061162077</v>
      </c>
      <c r="E23" s="59">
        <f t="shared" si="1"/>
        <v>-100</v>
      </c>
      <c r="F23" s="72">
        <f>'５月(月間)'!F23-'[5]５月(20)'!F22</f>
        <v>1650</v>
      </c>
      <c r="G23" s="72">
        <f>'５月(月間)'!G23-'[5]５月(20)'!G22</f>
        <v>1650</v>
      </c>
      <c r="H23" s="42">
        <f t="shared" si="2"/>
        <v>1</v>
      </c>
      <c r="I23" s="59">
        <f t="shared" si="3"/>
        <v>0</v>
      </c>
      <c r="J23" s="42">
        <f t="shared" si="4"/>
        <v>0.73212121212121217</v>
      </c>
      <c r="K23" s="42">
        <f t="shared" si="5"/>
        <v>0.79272727272727272</v>
      </c>
      <c r="L23" s="41">
        <f t="shared" si="6"/>
        <v>-6.0606060606060552E-2</v>
      </c>
    </row>
    <row r="24" spans="1:12" x14ac:dyDescent="0.4">
      <c r="A24" s="125" t="s">
        <v>163</v>
      </c>
      <c r="B24" s="79">
        <f>'５月(月間)'!B24-'[5]５月(20)'!B23</f>
        <v>0</v>
      </c>
      <c r="C24" s="72">
        <f>'５月(月間)'!C24-'[5]５月(20)'!C23</f>
        <v>0</v>
      </c>
      <c r="D24" s="46" t="e">
        <f t="shared" si="0"/>
        <v>#DIV/0!</v>
      </c>
      <c r="E24" s="53">
        <f t="shared" si="1"/>
        <v>0</v>
      </c>
      <c r="F24" s="72">
        <f>'５月(月間)'!F24-'[5]５月(20)'!F23</f>
        <v>0</v>
      </c>
      <c r="G24" s="72">
        <f>'５月(月間)'!G24-'[5]５月(20)'!G23</f>
        <v>0</v>
      </c>
      <c r="H24" s="46" t="e">
        <f t="shared" si="2"/>
        <v>#DIV/0!</v>
      </c>
      <c r="I24" s="53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79">
        <f>'５月(月間)'!B25-'[5]５月(20)'!B24</f>
        <v>637</v>
      </c>
      <c r="C25" s="72">
        <f>'５月(月間)'!C25-'[5]５月(20)'!C24</f>
        <v>571</v>
      </c>
      <c r="D25" s="46">
        <f t="shared" si="0"/>
        <v>1.1155866900175131</v>
      </c>
      <c r="E25" s="53">
        <f t="shared" si="1"/>
        <v>66</v>
      </c>
      <c r="F25" s="72">
        <f>'５月(月間)'!F25-'[5]５月(20)'!F24</f>
        <v>1650</v>
      </c>
      <c r="G25" s="72">
        <f>'５月(月間)'!G25-'[5]５月(20)'!G24</f>
        <v>1650</v>
      </c>
      <c r="H25" s="46">
        <f t="shared" si="2"/>
        <v>1</v>
      </c>
      <c r="I25" s="53">
        <f t="shared" si="3"/>
        <v>0</v>
      </c>
      <c r="J25" s="46">
        <f t="shared" si="4"/>
        <v>0.38606060606060605</v>
      </c>
      <c r="K25" s="46">
        <f t="shared" si="5"/>
        <v>0.34606060606060607</v>
      </c>
      <c r="L25" s="51">
        <f t="shared" si="6"/>
        <v>3.999999999999998E-2</v>
      </c>
    </row>
    <row r="26" spans="1:12" x14ac:dyDescent="0.4">
      <c r="A26" s="124" t="s">
        <v>161</v>
      </c>
      <c r="B26" s="79">
        <f>'５月(月間)'!B26-'[5]５月(20)'!B25</f>
        <v>987</v>
      </c>
      <c r="C26" s="72">
        <f>'５月(月間)'!C26-'[5]５月(20)'!C25</f>
        <v>874</v>
      </c>
      <c r="D26" s="46">
        <f t="shared" si="0"/>
        <v>1.1292906178489703</v>
      </c>
      <c r="E26" s="53">
        <f t="shared" si="1"/>
        <v>113</v>
      </c>
      <c r="F26" s="72">
        <f>'５月(月間)'!F26-'[5]５月(20)'!F25</f>
        <v>1650</v>
      </c>
      <c r="G26" s="72">
        <f>'５月(月間)'!G26-'[5]５月(20)'!G25</f>
        <v>1650</v>
      </c>
      <c r="H26" s="46">
        <f t="shared" si="2"/>
        <v>1</v>
      </c>
      <c r="I26" s="53">
        <f t="shared" si="3"/>
        <v>0</v>
      </c>
      <c r="J26" s="46">
        <f t="shared" si="4"/>
        <v>0.59818181818181815</v>
      </c>
      <c r="K26" s="46">
        <f t="shared" si="5"/>
        <v>0.52969696969696967</v>
      </c>
      <c r="L26" s="51">
        <f t="shared" si="6"/>
        <v>6.8484848484848482E-2</v>
      </c>
    </row>
    <row r="27" spans="1:12" x14ac:dyDescent="0.4">
      <c r="A27" s="124" t="s">
        <v>160</v>
      </c>
      <c r="B27" s="79">
        <f>'５月(月間)'!B27-'[5]５月(20)'!B26</f>
        <v>665</v>
      </c>
      <c r="C27" s="72">
        <f>'５月(月間)'!C27-'[5]５月(20)'!C26</f>
        <v>567</v>
      </c>
      <c r="D27" s="42">
        <f t="shared" si="0"/>
        <v>1.1728395061728396</v>
      </c>
      <c r="E27" s="59">
        <f t="shared" si="1"/>
        <v>98</v>
      </c>
      <c r="F27" s="72">
        <f>'５月(月間)'!F27-'[5]５月(20)'!F26</f>
        <v>1045</v>
      </c>
      <c r="G27" s="72">
        <f>'５月(月間)'!G27-'[5]５月(20)'!G26</f>
        <v>900</v>
      </c>
      <c r="H27" s="42">
        <f t="shared" si="2"/>
        <v>1.1611111111111112</v>
      </c>
      <c r="I27" s="59">
        <f t="shared" si="3"/>
        <v>145</v>
      </c>
      <c r="J27" s="42">
        <f t="shared" si="4"/>
        <v>0.63636363636363635</v>
      </c>
      <c r="K27" s="42">
        <f t="shared" si="5"/>
        <v>0.63</v>
      </c>
      <c r="L27" s="41">
        <f t="shared" si="6"/>
        <v>6.3636363636363491E-3</v>
      </c>
    </row>
    <row r="28" spans="1:12" x14ac:dyDescent="0.4">
      <c r="A28" s="125" t="s">
        <v>159</v>
      </c>
      <c r="B28" s="79">
        <f>'５月(月間)'!B28-'[5]５月(20)'!B27</f>
        <v>245</v>
      </c>
      <c r="C28" s="72">
        <f>'５月(月間)'!C28-'[5]５月(20)'!C27</f>
        <v>440</v>
      </c>
      <c r="D28" s="46">
        <f t="shared" si="0"/>
        <v>0.55681818181818177</v>
      </c>
      <c r="E28" s="53">
        <f t="shared" si="1"/>
        <v>-195</v>
      </c>
      <c r="F28" s="72">
        <f>'５月(月間)'!F28-'[5]５月(20)'!F27</f>
        <v>600</v>
      </c>
      <c r="G28" s="72">
        <f>'５月(月間)'!G28-'[5]５月(20)'!G27</f>
        <v>750</v>
      </c>
      <c r="H28" s="46">
        <f t="shared" si="2"/>
        <v>0.8</v>
      </c>
      <c r="I28" s="53">
        <f t="shared" si="3"/>
        <v>-150</v>
      </c>
      <c r="J28" s="46">
        <f t="shared" si="4"/>
        <v>0.40833333333333333</v>
      </c>
      <c r="K28" s="46">
        <f t="shared" si="5"/>
        <v>0.58666666666666667</v>
      </c>
      <c r="L28" s="51">
        <f t="shared" si="6"/>
        <v>-0.17833333333333334</v>
      </c>
    </row>
    <row r="29" spans="1:12" x14ac:dyDescent="0.4">
      <c r="A29" s="124" t="s">
        <v>158</v>
      </c>
      <c r="B29" s="79">
        <f>'５月(月間)'!B29-'[5]５月(20)'!B28</f>
        <v>1831</v>
      </c>
      <c r="C29" s="72">
        <f>'５月(月間)'!C29-'[5]５月(20)'!C28</f>
        <v>1643</v>
      </c>
      <c r="D29" s="46">
        <f t="shared" si="0"/>
        <v>1.1144248326232502</v>
      </c>
      <c r="E29" s="53">
        <f t="shared" si="1"/>
        <v>188</v>
      </c>
      <c r="F29" s="72">
        <f>'５月(月間)'!F29-'[5]５月(20)'!F28</f>
        <v>2250</v>
      </c>
      <c r="G29" s="72">
        <f>'５月(月間)'!G29-'[5]５月(20)'!G28</f>
        <v>1967</v>
      </c>
      <c r="H29" s="46">
        <f t="shared" si="2"/>
        <v>1.1438739196746315</v>
      </c>
      <c r="I29" s="53">
        <f t="shared" si="3"/>
        <v>283</v>
      </c>
      <c r="J29" s="46">
        <f t="shared" si="4"/>
        <v>0.81377777777777782</v>
      </c>
      <c r="K29" s="46">
        <f t="shared" si="5"/>
        <v>0.83528215556685304</v>
      </c>
      <c r="L29" s="51">
        <f t="shared" si="6"/>
        <v>-2.1504377789075213E-2</v>
      </c>
    </row>
    <row r="30" spans="1:12" x14ac:dyDescent="0.4">
      <c r="A30" s="125" t="s">
        <v>157</v>
      </c>
      <c r="B30" s="79">
        <f>'５月(月間)'!B30-'[5]５月(20)'!B29</f>
        <v>732</v>
      </c>
      <c r="C30" s="72">
        <f>'５月(月間)'!C30-'[5]５月(20)'!C29</f>
        <v>649</v>
      </c>
      <c r="D30" s="42">
        <f t="shared" si="0"/>
        <v>1.1278890600924498</v>
      </c>
      <c r="E30" s="59">
        <f t="shared" si="1"/>
        <v>83</v>
      </c>
      <c r="F30" s="72">
        <f>'５月(月間)'!F30-'[5]５月(20)'!F29</f>
        <v>1650</v>
      </c>
      <c r="G30" s="72">
        <f>'５月(月間)'!G30-'[5]５月(20)'!G29</f>
        <v>1650</v>
      </c>
      <c r="H30" s="42">
        <f t="shared" si="2"/>
        <v>1</v>
      </c>
      <c r="I30" s="59">
        <f t="shared" si="3"/>
        <v>0</v>
      </c>
      <c r="J30" s="42">
        <f t="shared" si="4"/>
        <v>0.44363636363636366</v>
      </c>
      <c r="K30" s="42">
        <f t="shared" si="5"/>
        <v>0.39333333333333331</v>
      </c>
      <c r="L30" s="41">
        <f t="shared" si="6"/>
        <v>5.0303030303030349E-2</v>
      </c>
    </row>
    <row r="31" spans="1:12" x14ac:dyDescent="0.4">
      <c r="A31" s="125" t="s">
        <v>156</v>
      </c>
      <c r="B31" s="79">
        <f>'５月(月間)'!B31-'[5]５月(20)'!B30</f>
        <v>1242</v>
      </c>
      <c r="C31" s="72">
        <f>'５月(月間)'!C31-'[5]５月(20)'!C30</f>
        <v>1034</v>
      </c>
      <c r="D31" s="42">
        <f t="shared" si="0"/>
        <v>1.2011605415860735</v>
      </c>
      <c r="E31" s="59">
        <f t="shared" si="1"/>
        <v>208</v>
      </c>
      <c r="F31" s="72">
        <f>'５月(月間)'!F31-'[5]５月(20)'!F30</f>
        <v>1650</v>
      </c>
      <c r="G31" s="72">
        <f>'５月(月間)'!G31-'[5]５月(20)'!G30</f>
        <v>1650</v>
      </c>
      <c r="H31" s="42">
        <f t="shared" si="2"/>
        <v>1</v>
      </c>
      <c r="I31" s="59">
        <f t="shared" si="3"/>
        <v>0</v>
      </c>
      <c r="J31" s="42">
        <f t="shared" si="4"/>
        <v>0.75272727272727269</v>
      </c>
      <c r="K31" s="42">
        <f t="shared" si="5"/>
        <v>0.62666666666666671</v>
      </c>
      <c r="L31" s="41">
        <f t="shared" si="6"/>
        <v>0.12606060606060598</v>
      </c>
    </row>
    <row r="32" spans="1:12" x14ac:dyDescent="0.4">
      <c r="A32" s="124" t="s">
        <v>155</v>
      </c>
      <c r="B32" s="79">
        <f>'５月(月間)'!B32-'[5]５月(20)'!B31</f>
        <v>0</v>
      </c>
      <c r="C32" s="72">
        <f>'５月(月間)'!C32-'[5]５月(20)'!C31</f>
        <v>0</v>
      </c>
      <c r="D32" s="46" t="e">
        <f t="shared" si="0"/>
        <v>#DIV/0!</v>
      </c>
      <c r="E32" s="53">
        <f t="shared" si="1"/>
        <v>0</v>
      </c>
      <c r="F32" s="72">
        <f>'５月(月間)'!F32-'[5]５月(20)'!F31</f>
        <v>0</v>
      </c>
      <c r="G32" s="72">
        <f>'５月(月間)'!G32-'[5]５月(20)'!G31</f>
        <v>0</v>
      </c>
      <c r="H32" s="46" t="e">
        <f t="shared" si="2"/>
        <v>#DIV/0!</v>
      </c>
      <c r="I32" s="53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188</v>
      </c>
      <c r="B33" s="79">
        <f>'５月(月間)'!B33-'[5]５月(20)'!B32</f>
        <v>723</v>
      </c>
      <c r="C33" s="72">
        <f>'５月(月間)'!C33-'[5]５月(20)'!C32</f>
        <v>0</v>
      </c>
      <c r="D33" s="46" t="e">
        <f t="shared" si="0"/>
        <v>#DIV/0!</v>
      </c>
      <c r="E33" s="53">
        <f t="shared" si="1"/>
        <v>723</v>
      </c>
      <c r="F33" s="72">
        <f>'５月(月間)'!F33-'[5]５月(20)'!F32</f>
        <v>1645</v>
      </c>
      <c r="G33" s="72">
        <f>'５月(月間)'!G33-'[5]５月(20)'!G32</f>
        <v>0</v>
      </c>
      <c r="H33" s="46" t="e">
        <f t="shared" si="2"/>
        <v>#DIV/0!</v>
      </c>
      <c r="I33" s="53">
        <f t="shared" si="3"/>
        <v>1645</v>
      </c>
      <c r="J33" s="46">
        <f t="shared" si="4"/>
        <v>0.43951367781155015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89">
        <f>SUM(B35:B36)</f>
        <v>643</v>
      </c>
      <c r="C34" s="73">
        <f>SUM(C35:C36)</f>
        <v>603</v>
      </c>
      <c r="D34" s="50">
        <f t="shared" si="0"/>
        <v>1.066334991708126</v>
      </c>
      <c r="E34" s="55">
        <f t="shared" si="1"/>
        <v>40</v>
      </c>
      <c r="F34" s="73">
        <f>SUM(F35:F36)</f>
        <v>1169</v>
      </c>
      <c r="G34" s="73">
        <f>SUM(G35:G36)</f>
        <v>819</v>
      </c>
      <c r="H34" s="50">
        <f t="shared" si="2"/>
        <v>1.4273504273504274</v>
      </c>
      <c r="I34" s="55">
        <f t="shared" si="3"/>
        <v>350</v>
      </c>
      <c r="J34" s="50">
        <f t="shared" si="4"/>
        <v>0.55004277159965786</v>
      </c>
      <c r="K34" s="50">
        <f t="shared" si="5"/>
        <v>0.73626373626373631</v>
      </c>
      <c r="L34" s="49">
        <f t="shared" si="6"/>
        <v>-0.18622096466407845</v>
      </c>
    </row>
    <row r="35" spans="1:12" x14ac:dyDescent="0.4">
      <c r="A35" s="126" t="s">
        <v>154</v>
      </c>
      <c r="B35" s="79">
        <f>'５月(月間)'!B35-'[5]５月(20)'!B34</f>
        <v>448</v>
      </c>
      <c r="C35" s="72">
        <f>'５月(月間)'!C35-'[5]５月(20)'!C34</f>
        <v>320</v>
      </c>
      <c r="D35" s="44">
        <f t="shared" si="0"/>
        <v>1.4</v>
      </c>
      <c r="E35" s="54">
        <f t="shared" si="1"/>
        <v>128</v>
      </c>
      <c r="F35" s="72">
        <f>'５月(月間)'!F35-'[5]５月(20)'!F34</f>
        <v>740</v>
      </c>
      <c r="G35" s="72">
        <f>'５月(月間)'!G35-'[5]５月(20)'!G34</f>
        <v>390</v>
      </c>
      <c r="H35" s="44">
        <f t="shared" si="2"/>
        <v>1.8974358974358974</v>
      </c>
      <c r="I35" s="54">
        <f t="shared" si="3"/>
        <v>350</v>
      </c>
      <c r="J35" s="44">
        <f t="shared" si="4"/>
        <v>0.60540540540540544</v>
      </c>
      <c r="K35" s="44">
        <f t="shared" si="5"/>
        <v>0.82051282051282048</v>
      </c>
      <c r="L35" s="43">
        <f t="shared" si="6"/>
        <v>-0.21510741510741505</v>
      </c>
    </row>
    <row r="36" spans="1:12" x14ac:dyDescent="0.4">
      <c r="A36" s="124" t="s">
        <v>153</v>
      </c>
      <c r="B36" s="79">
        <f>'５月(月間)'!B36-'[5]５月(20)'!B35</f>
        <v>195</v>
      </c>
      <c r="C36" s="72">
        <f>'５月(月間)'!C36-'[5]５月(20)'!C35</f>
        <v>283</v>
      </c>
      <c r="D36" s="46">
        <f t="shared" si="0"/>
        <v>0.68904593639575973</v>
      </c>
      <c r="E36" s="53">
        <f t="shared" si="1"/>
        <v>-88</v>
      </c>
      <c r="F36" s="72">
        <f>'５月(月間)'!F36-'[5]５月(20)'!F35</f>
        <v>429</v>
      </c>
      <c r="G36" s="72">
        <f>'５月(月間)'!G36-'[5]５月(20)'!G35</f>
        <v>429</v>
      </c>
      <c r="H36" s="46">
        <f t="shared" si="2"/>
        <v>1</v>
      </c>
      <c r="I36" s="53">
        <f t="shared" si="3"/>
        <v>0</v>
      </c>
      <c r="J36" s="46">
        <f t="shared" si="4"/>
        <v>0.45454545454545453</v>
      </c>
      <c r="K36" s="46">
        <f t="shared" si="5"/>
        <v>0.65967365967365965</v>
      </c>
      <c r="L36" s="51">
        <f t="shared" si="6"/>
        <v>-0.20512820512820512</v>
      </c>
    </row>
    <row r="37" spans="1:12" s="30" customFormat="1" x14ac:dyDescent="0.4">
      <c r="A37" s="122" t="s">
        <v>94</v>
      </c>
      <c r="B37" s="88">
        <f>SUM(B38:B57)</f>
        <v>73015</v>
      </c>
      <c r="C37" s="67">
        <f>SUM(C38:C57)</f>
        <v>73166</v>
      </c>
      <c r="D37" s="39">
        <f t="shared" si="0"/>
        <v>0.99793619987425852</v>
      </c>
      <c r="E37" s="87">
        <f t="shared" si="1"/>
        <v>-151</v>
      </c>
      <c r="F37" s="88">
        <f>SUM(F38:F57)</f>
        <v>127802</v>
      </c>
      <c r="G37" s="67">
        <f>SUM(G38:G57)</f>
        <v>130809</v>
      </c>
      <c r="H37" s="39">
        <f t="shared" si="2"/>
        <v>0.97701228508741755</v>
      </c>
      <c r="I37" s="87">
        <f t="shared" si="3"/>
        <v>-3007</v>
      </c>
      <c r="J37" s="39">
        <f t="shared" si="4"/>
        <v>0.57131343797436662</v>
      </c>
      <c r="K37" s="39">
        <f t="shared" si="5"/>
        <v>0.55933460235916488</v>
      </c>
      <c r="L37" s="52">
        <f t="shared" si="6"/>
        <v>1.1978835615201744E-2</v>
      </c>
    </row>
    <row r="38" spans="1:12" x14ac:dyDescent="0.4">
      <c r="A38" s="124" t="s">
        <v>82</v>
      </c>
      <c r="B38" s="86">
        <f>'５月(月間)'!B38-'[5]５月(20)'!B37</f>
        <v>22933</v>
      </c>
      <c r="C38" s="71">
        <f>'５月(月間)'!C38-'[5]５月(20)'!C37</f>
        <v>23724</v>
      </c>
      <c r="D38" s="60">
        <f t="shared" ref="D38:D69" si="7">+B38/C38</f>
        <v>0.96665823638509529</v>
      </c>
      <c r="E38" s="59">
        <f t="shared" ref="E38:E57" si="8">+B38-C38</f>
        <v>-791</v>
      </c>
      <c r="F38" s="85">
        <f>'５月(月間)'!F38-'[5]５月(20)'!F37</f>
        <v>45496</v>
      </c>
      <c r="G38" s="85">
        <f>'５月(月間)'!G38-'[5]５月(20)'!G37</f>
        <v>47436</v>
      </c>
      <c r="H38" s="42">
        <f t="shared" ref="H38:H69" si="9">+F38/G38</f>
        <v>0.95910279112910024</v>
      </c>
      <c r="I38" s="53">
        <f t="shared" ref="I38:I57" si="10">+F38-G38</f>
        <v>-1940</v>
      </c>
      <c r="J38" s="46">
        <f t="shared" ref="J38:J57" si="11">+B38/F38</f>
        <v>0.50406629154211358</v>
      </c>
      <c r="K38" s="46">
        <f t="shared" ref="K38:K57" si="12">+C38/G38</f>
        <v>0.50012648621300282</v>
      </c>
      <c r="L38" s="51">
        <f t="shared" ref="L38:L69" si="13">+J38-K38</f>
        <v>3.9398053291107571E-3</v>
      </c>
    </row>
    <row r="39" spans="1:12" x14ac:dyDescent="0.4">
      <c r="A39" s="124" t="s">
        <v>152</v>
      </c>
      <c r="B39" s="75">
        <f>'５月(月間)'!B39-'[5]５月(20)'!B38</f>
        <v>4285</v>
      </c>
      <c r="C39" s="68">
        <f>'５月(月間)'!C39-'[5]５月(20)'!C38</f>
        <v>13316</v>
      </c>
      <c r="D39" s="44">
        <f t="shared" si="7"/>
        <v>0.32179333133072996</v>
      </c>
      <c r="E39" s="59">
        <f t="shared" si="8"/>
        <v>-9031</v>
      </c>
      <c r="F39" s="75">
        <f>'５月(月間)'!F39-'[5]５月(20)'!F38</f>
        <v>5764</v>
      </c>
      <c r="G39" s="75">
        <f>'５月(月間)'!G39-'[5]５月(20)'!G38</f>
        <v>15686</v>
      </c>
      <c r="H39" s="42">
        <f t="shared" si="9"/>
        <v>0.36746143057503505</v>
      </c>
      <c r="I39" s="53">
        <f t="shared" si="10"/>
        <v>-9922</v>
      </c>
      <c r="J39" s="46">
        <f t="shared" si="11"/>
        <v>0.74340735600277585</v>
      </c>
      <c r="K39" s="46">
        <f t="shared" si="12"/>
        <v>0.8489098559224787</v>
      </c>
      <c r="L39" s="51">
        <f t="shared" si="13"/>
        <v>-0.10550249991970284</v>
      </c>
    </row>
    <row r="40" spans="1:12" x14ac:dyDescent="0.4">
      <c r="A40" s="124" t="s">
        <v>151</v>
      </c>
      <c r="B40" s="75">
        <f>'５月(月間)'!B40-'[5]５月(20)'!B39</f>
        <v>10836</v>
      </c>
      <c r="C40" s="68">
        <f>'５月(月間)'!C40-'[5]５月(20)'!C39</f>
        <v>3878</v>
      </c>
      <c r="D40" s="44">
        <f t="shared" si="7"/>
        <v>2.7942238267148016</v>
      </c>
      <c r="E40" s="59">
        <f t="shared" si="8"/>
        <v>6958</v>
      </c>
      <c r="F40" s="77">
        <f>'５月(月間)'!F40-'[5]５月(20)'!F39</f>
        <v>14772</v>
      </c>
      <c r="G40" s="77">
        <f>'５月(月間)'!G40-'[5]５月(20)'!G39</f>
        <v>6430</v>
      </c>
      <c r="H40" s="42">
        <f t="shared" si="9"/>
        <v>2.2973561430793157</v>
      </c>
      <c r="I40" s="53">
        <f t="shared" si="10"/>
        <v>8342</v>
      </c>
      <c r="J40" s="46">
        <f t="shared" si="11"/>
        <v>0.7335499593826158</v>
      </c>
      <c r="K40" s="46">
        <f t="shared" si="12"/>
        <v>0.60311041990668746</v>
      </c>
      <c r="L40" s="51">
        <f t="shared" si="13"/>
        <v>0.13043953947592835</v>
      </c>
    </row>
    <row r="41" spans="1:12" x14ac:dyDescent="0.4">
      <c r="A41" s="124" t="s">
        <v>177</v>
      </c>
      <c r="B41" s="77">
        <f>'５月(月間)'!B41-'[5]５月(20)'!B40</f>
        <v>2885</v>
      </c>
      <c r="C41" s="76">
        <f>'５月(月間)'!C41-'[5]５月(20)'!C40</f>
        <v>0</v>
      </c>
      <c r="D41" s="44" t="e">
        <f t="shared" si="7"/>
        <v>#DIV/0!</v>
      </c>
      <c r="E41" s="59">
        <f t="shared" si="8"/>
        <v>2885</v>
      </c>
      <c r="F41" s="84">
        <f>'５月(月間)'!F41-'[5]５月(20)'!F40</f>
        <v>3069</v>
      </c>
      <c r="G41" s="84">
        <f>'５月(月間)'!G41-'[5]５月(20)'!G40</f>
        <v>0</v>
      </c>
      <c r="H41" s="42" t="e">
        <f t="shared" si="9"/>
        <v>#DIV/0!</v>
      </c>
      <c r="I41" s="53">
        <f t="shared" si="10"/>
        <v>3069</v>
      </c>
      <c r="J41" s="46">
        <f t="shared" si="11"/>
        <v>0.94004561746497228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75">
        <f>'５月(月間)'!B42-'[5]５月(20)'!B41</f>
        <v>10025</v>
      </c>
      <c r="C42" s="68">
        <f>'５月(月間)'!C42-'[5]５月(20)'!C41</f>
        <v>9779</v>
      </c>
      <c r="D42" s="44">
        <f t="shared" si="7"/>
        <v>1.0251559464157889</v>
      </c>
      <c r="E42" s="59">
        <f t="shared" si="8"/>
        <v>246</v>
      </c>
      <c r="F42" s="75">
        <f>'５月(月間)'!F42-'[5]５月(20)'!F41</f>
        <v>18728</v>
      </c>
      <c r="G42" s="75">
        <f>'５月(月間)'!G42-'[5]５月(20)'!G41</f>
        <v>19427</v>
      </c>
      <c r="H42" s="42">
        <f t="shared" si="9"/>
        <v>0.96401914860760796</v>
      </c>
      <c r="I42" s="53">
        <f t="shared" si="10"/>
        <v>-699</v>
      </c>
      <c r="J42" s="46">
        <f t="shared" si="11"/>
        <v>0.53529474583511316</v>
      </c>
      <c r="K42" s="46">
        <f t="shared" si="12"/>
        <v>0.50337159623204819</v>
      </c>
      <c r="L42" s="51">
        <f t="shared" si="13"/>
        <v>3.1923149603064971E-2</v>
      </c>
    </row>
    <row r="43" spans="1:12" x14ac:dyDescent="0.4">
      <c r="A43" s="124" t="s">
        <v>81</v>
      </c>
      <c r="B43" s="77">
        <f>'５月(月間)'!B43-'[5]５月(20)'!B42</f>
        <v>6373</v>
      </c>
      <c r="C43" s="76">
        <f>'５月(月間)'!C43-'[5]５月(20)'!C42</f>
        <v>6357</v>
      </c>
      <c r="D43" s="48">
        <f t="shared" si="7"/>
        <v>1.0025169104923706</v>
      </c>
      <c r="E43" s="59">
        <f t="shared" si="8"/>
        <v>16</v>
      </c>
      <c r="F43" s="75">
        <f>'５月(月間)'!F43-'[5]５月(20)'!F42</f>
        <v>8747</v>
      </c>
      <c r="G43" s="75">
        <f>'５月(月間)'!G43-'[5]５月(20)'!G42</f>
        <v>11141</v>
      </c>
      <c r="H43" s="42">
        <f t="shared" si="9"/>
        <v>0.78511803249259493</v>
      </c>
      <c r="I43" s="53">
        <f t="shared" si="10"/>
        <v>-2394</v>
      </c>
      <c r="J43" s="46">
        <f t="shared" si="11"/>
        <v>0.72859266034068826</v>
      </c>
      <c r="K43" s="46">
        <f t="shared" si="12"/>
        <v>0.57059509918319717</v>
      </c>
      <c r="L43" s="51">
        <f t="shared" si="13"/>
        <v>0.15799756115749108</v>
      </c>
    </row>
    <row r="44" spans="1:12" x14ac:dyDescent="0.4">
      <c r="A44" s="124" t="s">
        <v>79</v>
      </c>
      <c r="B44" s="75">
        <f>'５月(月間)'!B44-'[5]５月(20)'!B43</f>
        <v>1032</v>
      </c>
      <c r="C44" s="68">
        <f>'５月(月間)'!C44-'[5]５月(20)'!C43</f>
        <v>1209</v>
      </c>
      <c r="D44" s="46">
        <f t="shared" si="7"/>
        <v>0.85359801488833742</v>
      </c>
      <c r="E44" s="59">
        <f t="shared" si="8"/>
        <v>-177</v>
      </c>
      <c r="F44" s="79">
        <f>'５月(月間)'!F44-'[5]５月(20)'!F43</f>
        <v>3067</v>
      </c>
      <c r="G44" s="79">
        <f>'５月(月間)'!G44-'[5]５月(20)'!G43</f>
        <v>3168</v>
      </c>
      <c r="H44" s="42">
        <f t="shared" si="9"/>
        <v>0.96811868686868685</v>
      </c>
      <c r="I44" s="53">
        <f t="shared" si="10"/>
        <v>-101</v>
      </c>
      <c r="J44" s="46">
        <f t="shared" si="11"/>
        <v>0.33648516465601563</v>
      </c>
      <c r="K44" s="46">
        <f t="shared" si="12"/>
        <v>0.3816287878787879</v>
      </c>
      <c r="L44" s="51">
        <f t="shared" si="13"/>
        <v>-4.5143623222772267E-2</v>
      </c>
    </row>
    <row r="45" spans="1:12" x14ac:dyDescent="0.4">
      <c r="A45" s="124" t="s">
        <v>150</v>
      </c>
      <c r="B45" s="77">
        <f>'５月(月間)'!B45-'[5]５月(20)'!B44</f>
        <v>804</v>
      </c>
      <c r="C45" s="76">
        <f>'５月(月間)'!C45-'[5]５月(20)'!C44</f>
        <v>766</v>
      </c>
      <c r="D45" s="44">
        <f t="shared" si="7"/>
        <v>1.0496083550913837</v>
      </c>
      <c r="E45" s="59">
        <f t="shared" si="8"/>
        <v>38</v>
      </c>
      <c r="F45" s="77">
        <f>'５月(月間)'!F45-'[5]５月(20)'!F44</f>
        <v>1826</v>
      </c>
      <c r="G45" s="75">
        <f>'５月(月間)'!G45-'[5]５月(20)'!G44</f>
        <v>1826</v>
      </c>
      <c r="H45" s="42">
        <f t="shared" si="9"/>
        <v>1</v>
      </c>
      <c r="I45" s="53">
        <f t="shared" si="10"/>
        <v>0</v>
      </c>
      <c r="J45" s="46">
        <f t="shared" si="11"/>
        <v>0.44030668127053668</v>
      </c>
      <c r="K45" s="46">
        <f t="shared" si="12"/>
        <v>0.4194961664841183</v>
      </c>
      <c r="L45" s="51">
        <f t="shared" si="13"/>
        <v>2.0810514786418377E-2</v>
      </c>
    </row>
    <row r="46" spans="1:12" x14ac:dyDescent="0.4">
      <c r="A46" s="124" t="s">
        <v>78</v>
      </c>
      <c r="B46" s="75">
        <f>'５月(月間)'!B46-'[5]５月(20)'!B45</f>
        <v>1754</v>
      </c>
      <c r="C46" s="68">
        <f>'５月(月間)'!C46-'[5]５月(20)'!C45</f>
        <v>1881</v>
      </c>
      <c r="D46" s="44">
        <f t="shared" si="7"/>
        <v>0.93248272195640614</v>
      </c>
      <c r="E46" s="59">
        <f t="shared" si="8"/>
        <v>-127</v>
      </c>
      <c r="F46" s="75">
        <f>'５月(月間)'!F46-'[5]５月(20)'!F45</f>
        <v>3069</v>
      </c>
      <c r="G46" s="75">
        <f>'５月(月間)'!G46-'[5]５月(20)'!G45</f>
        <v>3168</v>
      </c>
      <c r="H46" s="42">
        <f t="shared" si="9"/>
        <v>0.96875</v>
      </c>
      <c r="I46" s="53">
        <f t="shared" si="10"/>
        <v>-99</v>
      </c>
      <c r="J46" s="46">
        <f t="shared" si="11"/>
        <v>0.57152166829586182</v>
      </c>
      <c r="K46" s="46">
        <f t="shared" si="12"/>
        <v>0.59375</v>
      </c>
      <c r="L46" s="51">
        <f t="shared" si="13"/>
        <v>-2.2228331704138182E-2</v>
      </c>
    </row>
    <row r="47" spans="1:12" x14ac:dyDescent="0.4">
      <c r="A47" s="125" t="s">
        <v>77</v>
      </c>
      <c r="B47" s="77">
        <f>'５月(月間)'!B47-'[5]５月(20)'!B46</f>
        <v>1317</v>
      </c>
      <c r="C47" s="76">
        <f>'５月(月間)'!C47-'[5]５月(20)'!C46</f>
        <v>1303</v>
      </c>
      <c r="D47" s="44">
        <f t="shared" si="7"/>
        <v>1.0107444359171143</v>
      </c>
      <c r="E47" s="59">
        <f t="shared" si="8"/>
        <v>14</v>
      </c>
      <c r="F47" s="75">
        <f>'５月(月間)'!F47-'[5]５月(20)'!F46</f>
        <v>3069</v>
      </c>
      <c r="G47" s="75">
        <f>'５月(月間)'!G47-'[5]５月(20)'!G46</f>
        <v>3168</v>
      </c>
      <c r="H47" s="42">
        <f t="shared" si="9"/>
        <v>0.96875</v>
      </c>
      <c r="I47" s="53">
        <f t="shared" si="10"/>
        <v>-99</v>
      </c>
      <c r="J47" s="46">
        <f t="shared" si="11"/>
        <v>0.42913000977517107</v>
      </c>
      <c r="K47" s="42">
        <f t="shared" si="12"/>
        <v>0.41130050505050503</v>
      </c>
      <c r="L47" s="41">
        <f t="shared" si="13"/>
        <v>1.7829504724666045E-2</v>
      </c>
    </row>
    <row r="48" spans="1:12" x14ac:dyDescent="0.4">
      <c r="A48" s="124" t="s">
        <v>96</v>
      </c>
      <c r="B48" s="75">
        <f>'５月(月間)'!B48-'[5]５月(20)'!B47</f>
        <v>487</v>
      </c>
      <c r="C48" s="68">
        <f>'５月(月間)'!C48-'[5]５月(20)'!C47</f>
        <v>583</v>
      </c>
      <c r="D48" s="44">
        <f t="shared" si="7"/>
        <v>0.83533447684391082</v>
      </c>
      <c r="E48" s="53">
        <f t="shared" si="8"/>
        <v>-96</v>
      </c>
      <c r="F48" s="79">
        <f>'５月(月間)'!F48-'[5]５月(20)'!F47</f>
        <v>1826</v>
      </c>
      <c r="G48" s="79">
        <f>'５月(月間)'!G48-'[5]５月(20)'!G47</f>
        <v>1826</v>
      </c>
      <c r="H48" s="42">
        <f t="shared" si="9"/>
        <v>1</v>
      </c>
      <c r="I48" s="53">
        <f t="shared" si="10"/>
        <v>0</v>
      </c>
      <c r="J48" s="46">
        <f t="shared" si="11"/>
        <v>0.26670317634173057</v>
      </c>
      <c r="K48" s="46">
        <f t="shared" si="12"/>
        <v>0.31927710843373491</v>
      </c>
      <c r="L48" s="51">
        <f t="shared" si="13"/>
        <v>-5.2573932092004338E-2</v>
      </c>
    </row>
    <row r="49" spans="1:12" x14ac:dyDescent="0.4">
      <c r="A49" s="124" t="s">
        <v>93</v>
      </c>
      <c r="B49" s="77">
        <f>'５月(月間)'!B49-'[5]５月(20)'!B48</f>
        <v>2628</v>
      </c>
      <c r="C49" s="76">
        <f>'５月(月間)'!C49-'[5]５月(20)'!C48</f>
        <v>2139</v>
      </c>
      <c r="D49" s="44">
        <f t="shared" si="7"/>
        <v>1.2286115007012623</v>
      </c>
      <c r="E49" s="53">
        <f t="shared" si="8"/>
        <v>489</v>
      </c>
      <c r="F49" s="77">
        <f>'５月(月間)'!F49-'[5]５月(20)'!F48</f>
        <v>4565</v>
      </c>
      <c r="G49" s="77">
        <f>'５月(月間)'!G49-'[5]５月(20)'!G48</f>
        <v>3168</v>
      </c>
      <c r="H49" s="46">
        <f t="shared" si="9"/>
        <v>1.4409722222222223</v>
      </c>
      <c r="I49" s="53">
        <f t="shared" si="10"/>
        <v>1397</v>
      </c>
      <c r="J49" s="46">
        <f t="shared" si="11"/>
        <v>0.57568455640744798</v>
      </c>
      <c r="K49" s="46">
        <f t="shared" si="12"/>
        <v>0.67518939393939392</v>
      </c>
      <c r="L49" s="51">
        <f t="shared" si="13"/>
        <v>-9.9504837531945944E-2</v>
      </c>
    </row>
    <row r="50" spans="1:12" x14ac:dyDescent="0.4">
      <c r="A50" s="124" t="s">
        <v>74</v>
      </c>
      <c r="B50" s="75">
        <f>'５月(月間)'!B50-'[5]５月(20)'!B49</f>
        <v>2255</v>
      </c>
      <c r="C50" s="68">
        <f>'５月(月間)'!C50-'[5]５月(20)'!C49</f>
        <v>2776</v>
      </c>
      <c r="D50" s="44">
        <f t="shared" si="7"/>
        <v>0.81231988472622474</v>
      </c>
      <c r="E50" s="53">
        <f t="shared" si="8"/>
        <v>-521</v>
      </c>
      <c r="F50" s="75">
        <f>'５月(月間)'!F50-'[5]５月(20)'!F49</f>
        <v>4158</v>
      </c>
      <c r="G50" s="75">
        <f>'５月(月間)'!G50-'[5]５月(20)'!G49</f>
        <v>4158</v>
      </c>
      <c r="H50" s="46">
        <f t="shared" si="9"/>
        <v>1</v>
      </c>
      <c r="I50" s="53">
        <f t="shared" si="10"/>
        <v>0</v>
      </c>
      <c r="J50" s="46">
        <f t="shared" si="11"/>
        <v>0.54232804232804233</v>
      </c>
      <c r="K50" s="46">
        <f t="shared" si="12"/>
        <v>0.66762866762866768</v>
      </c>
      <c r="L50" s="51">
        <f t="shared" si="13"/>
        <v>-0.12530062530062536</v>
      </c>
    </row>
    <row r="51" spans="1:12" x14ac:dyDescent="0.4">
      <c r="A51" s="124" t="s">
        <v>76</v>
      </c>
      <c r="B51" s="77">
        <f>'５月(月間)'!B51-'[5]５月(20)'!B50</f>
        <v>547</v>
      </c>
      <c r="C51" s="76">
        <f>'５月(月間)'!C51-'[5]５月(20)'!C50</f>
        <v>761</v>
      </c>
      <c r="D51" s="44">
        <f t="shared" si="7"/>
        <v>0.7187910643889619</v>
      </c>
      <c r="E51" s="53">
        <f t="shared" si="8"/>
        <v>-214</v>
      </c>
      <c r="F51" s="75">
        <f>'５月(月間)'!F51-'[5]５月(20)'!F50</f>
        <v>1386</v>
      </c>
      <c r="G51" s="75">
        <f>'５月(月間)'!G51-'[5]５月(20)'!G50</f>
        <v>1386</v>
      </c>
      <c r="H51" s="46">
        <f t="shared" si="9"/>
        <v>1</v>
      </c>
      <c r="I51" s="53">
        <f t="shared" si="10"/>
        <v>0</v>
      </c>
      <c r="J51" s="46">
        <f t="shared" si="11"/>
        <v>0.39466089466089466</v>
      </c>
      <c r="K51" s="46">
        <f t="shared" si="12"/>
        <v>0.54906204906204903</v>
      </c>
      <c r="L51" s="51">
        <f t="shared" si="13"/>
        <v>-0.15440115440115437</v>
      </c>
    </row>
    <row r="52" spans="1:12" x14ac:dyDescent="0.4">
      <c r="A52" s="124" t="s">
        <v>75</v>
      </c>
      <c r="B52" s="75">
        <f>'５月(月間)'!B52-'[5]５月(20)'!B51</f>
        <v>786</v>
      </c>
      <c r="C52" s="68">
        <f>'５月(月間)'!C52-'[5]５月(20)'!C51</f>
        <v>824</v>
      </c>
      <c r="D52" s="44">
        <f t="shared" si="7"/>
        <v>0.95388349514563109</v>
      </c>
      <c r="E52" s="53">
        <f t="shared" si="8"/>
        <v>-38</v>
      </c>
      <c r="F52" s="77">
        <f>'５月(月間)'!F52-'[5]５月(20)'!F51</f>
        <v>1386</v>
      </c>
      <c r="G52" s="77">
        <f>'５月(月間)'!G52-'[5]５月(20)'!G51</f>
        <v>1386</v>
      </c>
      <c r="H52" s="46">
        <f t="shared" si="9"/>
        <v>1</v>
      </c>
      <c r="I52" s="53">
        <f t="shared" si="10"/>
        <v>0</v>
      </c>
      <c r="J52" s="46">
        <f t="shared" si="11"/>
        <v>0.5670995670995671</v>
      </c>
      <c r="K52" s="46">
        <f t="shared" si="12"/>
        <v>0.59451659451659455</v>
      </c>
      <c r="L52" s="51">
        <f t="shared" si="13"/>
        <v>-2.7417027417027451E-2</v>
      </c>
    </row>
    <row r="53" spans="1:12" x14ac:dyDescent="0.4">
      <c r="A53" s="124" t="s">
        <v>149</v>
      </c>
      <c r="B53" s="77">
        <f>'５月(月間)'!B53-'[5]５月(20)'!B52</f>
        <v>449</v>
      </c>
      <c r="C53" s="76">
        <f>'５月(月間)'!C53-'[5]５月(20)'!C52</f>
        <v>652</v>
      </c>
      <c r="D53" s="44">
        <f t="shared" si="7"/>
        <v>0.68865030674846628</v>
      </c>
      <c r="E53" s="53">
        <f t="shared" si="8"/>
        <v>-203</v>
      </c>
      <c r="F53" s="75">
        <f>'５月(月間)'!F53-'[5]５月(20)'!F52</f>
        <v>1386</v>
      </c>
      <c r="G53" s="75">
        <f>'５月(月間)'!G53-'[5]５月(20)'!G52</f>
        <v>1826</v>
      </c>
      <c r="H53" s="46">
        <f t="shared" si="9"/>
        <v>0.75903614457831325</v>
      </c>
      <c r="I53" s="53">
        <f t="shared" si="10"/>
        <v>-440</v>
      </c>
      <c r="J53" s="46">
        <f t="shared" si="11"/>
        <v>0.32395382395382394</v>
      </c>
      <c r="K53" s="46">
        <f t="shared" si="12"/>
        <v>0.35706462212486306</v>
      </c>
      <c r="L53" s="51">
        <f t="shared" si="13"/>
        <v>-3.3110798171039124E-2</v>
      </c>
    </row>
    <row r="54" spans="1:12" x14ac:dyDescent="0.4">
      <c r="A54" s="124" t="s">
        <v>132</v>
      </c>
      <c r="B54" s="75">
        <f>'５月(月間)'!B54-'[5]５月(20)'!B53</f>
        <v>1001</v>
      </c>
      <c r="C54" s="68">
        <f>'５月(月間)'!C54-'[5]５月(20)'!C53</f>
        <v>839</v>
      </c>
      <c r="D54" s="44">
        <f t="shared" si="7"/>
        <v>1.1930870083432659</v>
      </c>
      <c r="E54" s="53">
        <f t="shared" si="8"/>
        <v>162</v>
      </c>
      <c r="F54" s="75">
        <f>'５月(月間)'!F54-'[5]５月(20)'!F53</f>
        <v>1260</v>
      </c>
      <c r="G54" s="75">
        <f>'５月(月間)'!G54-'[5]５月(20)'!G53</f>
        <v>1386</v>
      </c>
      <c r="H54" s="46">
        <f t="shared" si="9"/>
        <v>0.90909090909090906</v>
      </c>
      <c r="I54" s="53">
        <f t="shared" si="10"/>
        <v>-126</v>
      </c>
      <c r="J54" s="46">
        <f t="shared" si="11"/>
        <v>0.7944444444444444</v>
      </c>
      <c r="K54" s="46">
        <f t="shared" si="12"/>
        <v>0.60533910533910529</v>
      </c>
      <c r="L54" s="51">
        <f t="shared" si="13"/>
        <v>0.18910533910533911</v>
      </c>
    </row>
    <row r="55" spans="1:12" x14ac:dyDescent="0.4">
      <c r="A55" s="124" t="s">
        <v>148</v>
      </c>
      <c r="B55" s="75">
        <f>'５月(月間)'!B55-'[5]５月(20)'!B54</f>
        <v>873</v>
      </c>
      <c r="C55" s="68">
        <f>'５月(月間)'!C55-'[5]５月(20)'!C54</f>
        <v>773</v>
      </c>
      <c r="D55" s="44">
        <f t="shared" si="7"/>
        <v>1.1293661060802069</v>
      </c>
      <c r="E55" s="53">
        <f t="shared" si="8"/>
        <v>100</v>
      </c>
      <c r="F55" s="79">
        <f>'５月(月間)'!F55-'[5]５月(20)'!F54</f>
        <v>1456</v>
      </c>
      <c r="G55" s="79">
        <f>'５月(月間)'!G55-'[5]５月(20)'!G54</f>
        <v>1451</v>
      </c>
      <c r="H55" s="46">
        <f t="shared" si="9"/>
        <v>1.0034458993797382</v>
      </c>
      <c r="I55" s="53">
        <f t="shared" si="10"/>
        <v>5</v>
      </c>
      <c r="J55" s="46">
        <f t="shared" si="11"/>
        <v>0.59958791208791207</v>
      </c>
      <c r="K55" s="46">
        <f t="shared" si="12"/>
        <v>0.53273604410751207</v>
      </c>
      <c r="L55" s="51">
        <f t="shared" si="13"/>
        <v>6.6851867980399993E-2</v>
      </c>
    </row>
    <row r="56" spans="1:12" x14ac:dyDescent="0.4">
      <c r="A56" s="124" t="s">
        <v>147</v>
      </c>
      <c r="B56" s="75">
        <f>'５月(月間)'!B56-'[5]５月(20)'!B55</f>
        <v>835</v>
      </c>
      <c r="C56" s="68">
        <f>'５月(月間)'!C56-'[5]５月(20)'!C55</f>
        <v>787</v>
      </c>
      <c r="D56" s="44">
        <f t="shared" si="7"/>
        <v>1.0609911054637866</v>
      </c>
      <c r="E56" s="53">
        <f t="shared" si="8"/>
        <v>48</v>
      </c>
      <c r="F56" s="75">
        <f>'５月(月間)'!F56-'[5]５月(20)'!F55</f>
        <v>1386</v>
      </c>
      <c r="G56" s="75">
        <f>'５月(月間)'!G56-'[5]５月(20)'!G55</f>
        <v>1386</v>
      </c>
      <c r="H56" s="44">
        <f t="shared" si="9"/>
        <v>1</v>
      </c>
      <c r="I56" s="53">
        <f t="shared" si="10"/>
        <v>0</v>
      </c>
      <c r="J56" s="46">
        <f t="shared" si="11"/>
        <v>0.60245310245310246</v>
      </c>
      <c r="K56" s="46">
        <f t="shared" si="12"/>
        <v>0.56782106782106778</v>
      </c>
      <c r="L56" s="51">
        <f t="shared" si="13"/>
        <v>3.4632034632034681E-2</v>
      </c>
    </row>
    <row r="57" spans="1:12" x14ac:dyDescent="0.4">
      <c r="A57" s="123" t="s">
        <v>146</v>
      </c>
      <c r="B57" s="133">
        <f>'５月(月間)'!B57-'[5]５月(20)'!B56</f>
        <v>910</v>
      </c>
      <c r="C57" s="134">
        <f>'５月(月間)'!C57-'[5]５月(20)'!C56</f>
        <v>819</v>
      </c>
      <c r="D57" s="90">
        <f t="shared" si="7"/>
        <v>1.1111111111111112</v>
      </c>
      <c r="E57" s="58">
        <f t="shared" si="8"/>
        <v>91</v>
      </c>
      <c r="F57" s="133">
        <f>'５月(月間)'!F57-'[5]５月(20)'!F56</f>
        <v>1386</v>
      </c>
      <c r="G57" s="133">
        <f>'５月(月間)'!G57-'[5]５月(20)'!G56</f>
        <v>1386</v>
      </c>
      <c r="H57" s="57">
        <f t="shared" si="9"/>
        <v>1</v>
      </c>
      <c r="I57" s="58">
        <f t="shared" si="10"/>
        <v>0</v>
      </c>
      <c r="J57" s="57">
        <f t="shared" si="11"/>
        <v>0.65656565656565657</v>
      </c>
      <c r="K57" s="57">
        <f t="shared" si="12"/>
        <v>0.59090909090909094</v>
      </c>
      <c r="L57" s="56">
        <f t="shared" si="13"/>
        <v>6.5656565656565635E-2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2006年5月下旬航空旅客輸送実績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６月(月間)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3" t="s">
        <v>105</v>
      </c>
      <c r="C4" s="193" t="s">
        <v>208</v>
      </c>
      <c r="D4" s="190" t="s">
        <v>87</v>
      </c>
      <c r="E4" s="190"/>
      <c r="F4" s="187" t="str">
        <f>+B4</f>
        <v>(06'6/1～30)</v>
      </c>
      <c r="G4" s="187" t="str">
        <f>+C4</f>
        <v>(05'6/1～30)</v>
      </c>
      <c r="H4" s="190" t="s">
        <v>87</v>
      </c>
      <c r="I4" s="190"/>
      <c r="J4" s="187" t="str">
        <f>+B4</f>
        <v>(06'6/1～30)</v>
      </c>
      <c r="K4" s="187" t="str">
        <f>+C4</f>
        <v>(05'6/1～30)</v>
      </c>
      <c r="L4" s="188" t="s">
        <v>85</v>
      </c>
    </row>
    <row r="5" spans="1:12" s="34" customFormat="1" x14ac:dyDescent="0.4">
      <c r="A5" s="190"/>
      <c r="B5" s="194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434906</v>
      </c>
      <c r="C6" s="67">
        <f>+C7+C37</f>
        <v>437249</v>
      </c>
      <c r="D6" s="39">
        <f t="shared" ref="D6:D37" si="0">+B6/C6</f>
        <v>0.994641497178953</v>
      </c>
      <c r="E6" s="40">
        <f t="shared" ref="E6:E37" si="1">+B6-C6</f>
        <v>-2343</v>
      </c>
      <c r="F6" s="67">
        <f>+F7+F37</f>
        <v>695761</v>
      </c>
      <c r="G6" s="67">
        <f>+G7+G37</f>
        <v>645543</v>
      </c>
      <c r="H6" s="39">
        <f t="shared" ref="H6:H37" si="2">+F6/G6</f>
        <v>1.077791874437489</v>
      </c>
      <c r="I6" s="40">
        <f t="shared" ref="I6:I37" si="3">+F6-G6</f>
        <v>50218</v>
      </c>
      <c r="J6" s="39">
        <f t="shared" ref="J6:J37" si="4">+B6/F6</f>
        <v>0.6250795891117783</v>
      </c>
      <c r="K6" s="39">
        <f t="shared" ref="K6:K37" si="5">+C6/G6</f>
        <v>0.67733520462618291</v>
      </c>
      <c r="L6" s="52">
        <f t="shared" ref="L6:L37" si="6">+J6-K6</f>
        <v>-5.2255615514404608E-2</v>
      </c>
    </row>
    <row r="7" spans="1:12" s="30" customFormat="1" x14ac:dyDescent="0.4">
      <c r="A7" s="122" t="s">
        <v>84</v>
      </c>
      <c r="B7" s="67">
        <f>+B8+B18+B34</f>
        <v>213069</v>
      </c>
      <c r="C7" s="67">
        <f>+C8+C18+C34</f>
        <v>210010</v>
      </c>
      <c r="D7" s="39">
        <f t="shared" si="0"/>
        <v>1.0145659730489025</v>
      </c>
      <c r="E7" s="40">
        <f t="shared" si="1"/>
        <v>3059</v>
      </c>
      <c r="F7" s="67">
        <f>+F8+F18+F34</f>
        <v>335914</v>
      </c>
      <c r="G7" s="67">
        <f>+G8+G18+G34</f>
        <v>297661</v>
      </c>
      <c r="H7" s="39">
        <f t="shared" si="2"/>
        <v>1.1285119649534201</v>
      </c>
      <c r="I7" s="40">
        <f t="shared" si="3"/>
        <v>38253</v>
      </c>
      <c r="J7" s="39">
        <f t="shared" si="4"/>
        <v>0.63429627821406664</v>
      </c>
      <c r="K7" s="39">
        <f t="shared" si="5"/>
        <v>0.70553414790651114</v>
      </c>
      <c r="L7" s="52">
        <f t="shared" si="6"/>
        <v>-7.12378696924445E-2</v>
      </c>
    </row>
    <row r="8" spans="1:12" x14ac:dyDescent="0.4">
      <c r="A8" s="138" t="s">
        <v>91</v>
      </c>
      <c r="B8" s="73">
        <f>SUM(B9:B17)</f>
        <v>169014</v>
      </c>
      <c r="C8" s="73">
        <f>SUM(C9:C17)</f>
        <v>168593</v>
      </c>
      <c r="D8" s="50">
        <f t="shared" si="0"/>
        <v>1.0024971380780934</v>
      </c>
      <c r="E8" s="38">
        <f t="shared" si="1"/>
        <v>421</v>
      </c>
      <c r="F8" s="73">
        <f>SUM(F9:F17)</f>
        <v>270661</v>
      </c>
      <c r="G8" s="73">
        <f>SUM(G9:G17)</f>
        <v>237963</v>
      </c>
      <c r="H8" s="50">
        <f t="shared" si="2"/>
        <v>1.1374079163567445</v>
      </c>
      <c r="I8" s="38">
        <f t="shared" si="3"/>
        <v>32698</v>
      </c>
      <c r="J8" s="50">
        <f t="shared" si="4"/>
        <v>0.62444903403150065</v>
      </c>
      <c r="K8" s="50">
        <f t="shared" si="5"/>
        <v>0.70848409206473273</v>
      </c>
      <c r="L8" s="49">
        <f t="shared" si="6"/>
        <v>-8.403505803323208E-2</v>
      </c>
    </row>
    <row r="9" spans="1:12" x14ac:dyDescent="0.4">
      <c r="A9" s="126" t="s">
        <v>82</v>
      </c>
      <c r="B9" s="100">
        <v>99455</v>
      </c>
      <c r="C9" s="100">
        <v>97602</v>
      </c>
      <c r="D9" s="44">
        <f t="shared" si="0"/>
        <v>1.0189852666953545</v>
      </c>
      <c r="E9" s="45">
        <f t="shared" si="1"/>
        <v>1853</v>
      </c>
      <c r="F9" s="100">
        <v>150871</v>
      </c>
      <c r="G9" s="100">
        <v>137865</v>
      </c>
      <c r="H9" s="44">
        <f t="shared" si="2"/>
        <v>1.0943386646356943</v>
      </c>
      <c r="I9" s="45">
        <f t="shared" si="3"/>
        <v>13006</v>
      </c>
      <c r="J9" s="44">
        <f t="shared" si="4"/>
        <v>0.659205546460221</v>
      </c>
      <c r="K9" s="44">
        <f t="shared" si="5"/>
        <v>0.70795343270590794</v>
      </c>
      <c r="L9" s="43">
        <f t="shared" si="6"/>
        <v>-4.8747886245686933E-2</v>
      </c>
    </row>
    <row r="10" spans="1:12" x14ac:dyDescent="0.4">
      <c r="A10" s="124" t="s">
        <v>83</v>
      </c>
      <c r="B10" s="94">
        <v>11323</v>
      </c>
      <c r="C10" s="94">
        <v>27640</v>
      </c>
      <c r="D10" s="46">
        <f t="shared" si="0"/>
        <v>0.40965991316931982</v>
      </c>
      <c r="E10" s="37">
        <f t="shared" si="1"/>
        <v>-16317</v>
      </c>
      <c r="F10" s="94">
        <v>12120</v>
      </c>
      <c r="G10" s="94">
        <v>39378</v>
      </c>
      <c r="H10" s="46">
        <f t="shared" si="2"/>
        <v>0.30778607344202347</v>
      </c>
      <c r="I10" s="37">
        <f t="shared" si="3"/>
        <v>-27258</v>
      </c>
      <c r="J10" s="46">
        <f t="shared" si="4"/>
        <v>0.93424092409240922</v>
      </c>
      <c r="K10" s="46">
        <f t="shared" si="5"/>
        <v>0.70191477474732089</v>
      </c>
      <c r="L10" s="51">
        <f t="shared" si="6"/>
        <v>0.23232614934508833</v>
      </c>
    </row>
    <row r="11" spans="1:12" x14ac:dyDescent="0.4">
      <c r="A11" s="124" t="s">
        <v>97</v>
      </c>
      <c r="B11" s="94">
        <v>10050</v>
      </c>
      <c r="C11" s="94">
        <v>6949</v>
      </c>
      <c r="D11" s="46">
        <f t="shared" si="0"/>
        <v>1.4462512591739818</v>
      </c>
      <c r="E11" s="37">
        <f t="shared" si="1"/>
        <v>3101</v>
      </c>
      <c r="F11" s="94">
        <v>15660</v>
      </c>
      <c r="G11" s="94">
        <v>8482</v>
      </c>
      <c r="H11" s="46">
        <f t="shared" si="2"/>
        <v>1.8462626738976657</v>
      </c>
      <c r="I11" s="37">
        <f t="shared" si="3"/>
        <v>7178</v>
      </c>
      <c r="J11" s="46">
        <f t="shared" si="4"/>
        <v>0.64176245210727967</v>
      </c>
      <c r="K11" s="46">
        <f t="shared" si="5"/>
        <v>0.81926432445178021</v>
      </c>
      <c r="L11" s="51">
        <f t="shared" si="6"/>
        <v>-0.17750187234450054</v>
      </c>
    </row>
    <row r="12" spans="1:12" x14ac:dyDescent="0.4">
      <c r="A12" s="124" t="s">
        <v>80</v>
      </c>
      <c r="B12" s="94">
        <v>17350</v>
      </c>
      <c r="C12" s="94">
        <v>19535</v>
      </c>
      <c r="D12" s="46">
        <f t="shared" si="0"/>
        <v>0.88814947530074229</v>
      </c>
      <c r="E12" s="37">
        <f t="shared" si="1"/>
        <v>-2185</v>
      </c>
      <c r="F12" s="94">
        <v>27900</v>
      </c>
      <c r="G12" s="94">
        <v>28272</v>
      </c>
      <c r="H12" s="46">
        <f t="shared" si="2"/>
        <v>0.98684210526315785</v>
      </c>
      <c r="I12" s="37">
        <f t="shared" si="3"/>
        <v>-372</v>
      </c>
      <c r="J12" s="46">
        <f t="shared" si="4"/>
        <v>0.62186379928315416</v>
      </c>
      <c r="K12" s="46">
        <f t="shared" si="5"/>
        <v>0.6909663271080928</v>
      </c>
      <c r="L12" s="51">
        <f t="shared" si="6"/>
        <v>-6.9102527824938642E-2</v>
      </c>
    </row>
    <row r="13" spans="1:12" x14ac:dyDescent="0.4">
      <c r="A13" s="124" t="s">
        <v>81</v>
      </c>
      <c r="B13" s="94">
        <v>17251</v>
      </c>
      <c r="C13" s="94">
        <v>16867</v>
      </c>
      <c r="D13" s="46">
        <f t="shared" si="0"/>
        <v>1.0227663484911365</v>
      </c>
      <c r="E13" s="37">
        <f t="shared" si="1"/>
        <v>384</v>
      </c>
      <c r="F13" s="94">
        <v>32760</v>
      </c>
      <c r="G13" s="94">
        <v>23966</v>
      </c>
      <c r="H13" s="46">
        <f t="shared" si="2"/>
        <v>1.3669364933656012</v>
      </c>
      <c r="I13" s="37">
        <f t="shared" si="3"/>
        <v>8794</v>
      </c>
      <c r="J13" s="46">
        <f t="shared" si="4"/>
        <v>0.5265873015873016</v>
      </c>
      <c r="K13" s="46">
        <f t="shared" si="5"/>
        <v>0.70378870065926724</v>
      </c>
      <c r="L13" s="51">
        <f t="shared" si="6"/>
        <v>-0.17720139907196564</v>
      </c>
    </row>
    <row r="14" spans="1:12" x14ac:dyDescent="0.4">
      <c r="A14" s="124" t="s">
        <v>170</v>
      </c>
      <c r="B14" s="94">
        <v>0</v>
      </c>
      <c r="C14" s="94">
        <v>0</v>
      </c>
      <c r="D14" s="46" t="e">
        <f t="shared" si="0"/>
        <v>#DIV/0!</v>
      </c>
      <c r="E14" s="37">
        <f t="shared" si="1"/>
        <v>0</v>
      </c>
      <c r="F14" s="94">
        <v>0</v>
      </c>
      <c r="G14" s="94">
        <v>0</v>
      </c>
      <c r="H14" s="46" t="e">
        <f t="shared" si="2"/>
        <v>#DIV/0!</v>
      </c>
      <c r="I14" s="37">
        <f t="shared" si="3"/>
        <v>0</v>
      </c>
      <c r="J14" s="46" t="e">
        <f t="shared" si="4"/>
        <v>#DIV/0!</v>
      </c>
      <c r="K14" s="46" t="e">
        <f t="shared" si="5"/>
        <v>#DIV/0!</v>
      </c>
      <c r="L14" s="51" t="e">
        <f t="shared" si="6"/>
        <v>#DIV/0!</v>
      </c>
    </row>
    <row r="15" spans="1:12" x14ac:dyDescent="0.4">
      <c r="A15" s="127" t="s">
        <v>193</v>
      </c>
      <c r="B15" s="94">
        <v>0</v>
      </c>
      <c r="C15" s="94">
        <v>0</v>
      </c>
      <c r="D15" s="17" t="e">
        <f t="shared" si="0"/>
        <v>#DIV/0!</v>
      </c>
      <c r="E15" s="18">
        <f t="shared" si="1"/>
        <v>0</v>
      </c>
      <c r="F15" s="94">
        <v>0</v>
      </c>
      <c r="G15" s="94">
        <v>0</v>
      </c>
      <c r="H15" s="46" t="e">
        <f t="shared" si="2"/>
        <v>#DIV/0!</v>
      </c>
      <c r="I15" s="37">
        <f t="shared" si="3"/>
        <v>0</v>
      </c>
      <c r="J15" s="46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21" t="s">
        <v>192</v>
      </c>
      <c r="B16" s="93">
        <v>11256</v>
      </c>
      <c r="C16" s="93">
        <v>0</v>
      </c>
      <c r="D16" s="17" t="e">
        <f t="shared" si="0"/>
        <v>#DIV/0!</v>
      </c>
      <c r="E16" s="18">
        <f t="shared" si="1"/>
        <v>11256</v>
      </c>
      <c r="F16" s="93">
        <v>23520</v>
      </c>
      <c r="G16" s="93">
        <v>0</v>
      </c>
      <c r="H16" s="17" t="e">
        <f t="shared" si="2"/>
        <v>#DIV/0!</v>
      </c>
      <c r="I16" s="24">
        <f t="shared" si="3"/>
        <v>23520</v>
      </c>
      <c r="J16" s="17">
        <f t="shared" si="4"/>
        <v>0.47857142857142859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15" t="s">
        <v>191</v>
      </c>
      <c r="B17" s="101">
        <v>2329</v>
      </c>
      <c r="C17" s="101">
        <v>0</v>
      </c>
      <c r="D17" s="31" t="e">
        <f t="shared" si="0"/>
        <v>#DIV/0!</v>
      </c>
      <c r="E17" s="33">
        <f t="shared" si="1"/>
        <v>2329</v>
      </c>
      <c r="F17" s="101">
        <v>7830</v>
      </c>
      <c r="G17" s="101">
        <v>0</v>
      </c>
      <c r="H17" s="31" t="e">
        <f t="shared" si="2"/>
        <v>#DIV/0!</v>
      </c>
      <c r="I17" s="33">
        <f t="shared" si="3"/>
        <v>7830</v>
      </c>
      <c r="J17" s="31">
        <f t="shared" si="4"/>
        <v>0.29744572158365262</v>
      </c>
      <c r="K17" s="31" t="e">
        <f t="shared" si="5"/>
        <v>#DIV/0!</v>
      </c>
      <c r="L17" s="74" t="e">
        <f t="shared" si="6"/>
        <v>#DIV/0!</v>
      </c>
    </row>
    <row r="18" spans="1:12" x14ac:dyDescent="0.4">
      <c r="A18" s="138" t="s">
        <v>90</v>
      </c>
      <c r="B18" s="73">
        <f>SUM(B19:B33)</f>
        <v>41961</v>
      </c>
      <c r="C18" s="73">
        <f>SUM(C19:C33)</f>
        <v>39246</v>
      </c>
      <c r="D18" s="50">
        <f t="shared" si="0"/>
        <v>1.0691790246139734</v>
      </c>
      <c r="E18" s="38">
        <f t="shared" si="1"/>
        <v>2715</v>
      </c>
      <c r="F18" s="73">
        <f>SUM(F19:F33)</f>
        <v>60885</v>
      </c>
      <c r="G18" s="73">
        <f>SUM(G19:G33)</f>
        <v>55837</v>
      </c>
      <c r="H18" s="50">
        <f t="shared" si="2"/>
        <v>1.0904060031878504</v>
      </c>
      <c r="I18" s="38">
        <f t="shared" si="3"/>
        <v>5048</v>
      </c>
      <c r="J18" s="50">
        <f t="shared" si="4"/>
        <v>0.6891845282089184</v>
      </c>
      <c r="K18" s="50">
        <f t="shared" si="5"/>
        <v>0.7028672743879506</v>
      </c>
      <c r="L18" s="49">
        <f t="shared" si="6"/>
        <v>-1.3682746179032201E-2</v>
      </c>
    </row>
    <row r="19" spans="1:12" x14ac:dyDescent="0.4">
      <c r="A19" s="126" t="s">
        <v>168</v>
      </c>
      <c r="B19" s="100">
        <v>2915</v>
      </c>
      <c r="C19" s="100">
        <v>3161</v>
      </c>
      <c r="D19" s="44">
        <f t="shared" si="0"/>
        <v>0.92217652641569126</v>
      </c>
      <c r="E19" s="45">
        <f t="shared" si="1"/>
        <v>-246</v>
      </c>
      <c r="F19" s="100">
        <v>4500</v>
      </c>
      <c r="G19" s="100">
        <v>4650</v>
      </c>
      <c r="H19" s="44">
        <f t="shared" si="2"/>
        <v>0.967741935483871</v>
      </c>
      <c r="I19" s="45">
        <f t="shared" si="3"/>
        <v>-150</v>
      </c>
      <c r="J19" s="44">
        <f t="shared" si="4"/>
        <v>0.64777777777777779</v>
      </c>
      <c r="K19" s="44">
        <f t="shared" si="5"/>
        <v>0.67978494623655916</v>
      </c>
      <c r="L19" s="43">
        <f t="shared" si="6"/>
        <v>-3.2007168458781377E-2</v>
      </c>
    </row>
    <row r="20" spans="1:12" x14ac:dyDescent="0.4">
      <c r="A20" s="124" t="s">
        <v>167</v>
      </c>
      <c r="B20" s="94">
        <v>3703</v>
      </c>
      <c r="C20" s="94">
        <v>3358</v>
      </c>
      <c r="D20" s="46">
        <f t="shared" si="0"/>
        <v>1.1027397260273972</v>
      </c>
      <c r="E20" s="37">
        <f t="shared" si="1"/>
        <v>345</v>
      </c>
      <c r="F20" s="94">
        <v>4495</v>
      </c>
      <c r="G20" s="94">
        <v>4500</v>
      </c>
      <c r="H20" s="46">
        <f t="shared" si="2"/>
        <v>0.99888888888888894</v>
      </c>
      <c r="I20" s="37">
        <f t="shared" si="3"/>
        <v>-5</v>
      </c>
      <c r="J20" s="46">
        <f t="shared" si="4"/>
        <v>0.82380422691879862</v>
      </c>
      <c r="K20" s="46">
        <f t="shared" si="5"/>
        <v>0.74622222222222223</v>
      </c>
      <c r="L20" s="51">
        <f t="shared" si="6"/>
        <v>7.758200469657639E-2</v>
      </c>
    </row>
    <row r="21" spans="1:12" x14ac:dyDescent="0.4">
      <c r="A21" s="124" t="s">
        <v>166</v>
      </c>
      <c r="B21" s="94">
        <v>2567</v>
      </c>
      <c r="C21" s="94">
        <v>2381</v>
      </c>
      <c r="D21" s="46">
        <f t="shared" si="0"/>
        <v>1.0781184376312474</v>
      </c>
      <c r="E21" s="37">
        <f t="shared" si="1"/>
        <v>186</v>
      </c>
      <c r="F21" s="94">
        <v>4410</v>
      </c>
      <c r="G21" s="94">
        <v>4500</v>
      </c>
      <c r="H21" s="46">
        <f t="shared" si="2"/>
        <v>0.98</v>
      </c>
      <c r="I21" s="37">
        <f t="shared" si="3"/>
        <v>-90</v>
      </c>
      <c r="J21" s="46">
        <f t="shared" si="4"/>
        <v>0.58208616780045352</v>
      </c>
      <c r="K21" s="46">
        <f t="shared" si="5"/>
        <v>0.52911111111111109</v>
      </c>
      <c r="L21" s="51">
        <f t="shared" si="6"/>
        <v>5.2975056689342437E-2</v>
      </c>
    </row>
    <row r="22" spans="1:12" x14ac:dyDescent="0.4">
      <c r="A22" s="124" t="s">
        <v>165</v>
      </c>
      <c r="B22" s="94">
        <v>3983</v>
      </c>
      <c r="C22" s="94">
        <v>4126</v>
      </c>
      <c r="D22" s="46">
        <f t="shared" si="0"/>
        <v>0.96534173533688805</v>
      </c>
      <c r="E22" s="37">
        <f t="shared" si="1"/>
        <v>-143</v>
      </c>
      <c r="F22" s="94">
        <v>4500</v>
      </c>
      <c r="G22" s="94">
        <v>4500</v>
      </c>
      <c r="H22" s="46">
        <f t="shared" si="2"/>
        <v>1</v>
      </c>
      <c r="I22" s="37">
        <f t="shared" si="3"/>
        <v>0</v>
      </c>
      <c r="J22" s="46">
        <f t="shared" si="4"/>
        <v>0.88511111111111107</v>
      </c>
      <c r="K22" s="46">
        <f t="shared" si="5"/>
        <v>0.91688888888888886</v>
      </c>
      <c r="L22" s="51">
        <f t="shared" si="6"/>
        <v>-3.1777777777777794E-2</v>
      </c>
    </row>
    <row r="23" spans="1:12" x14ac:dyDescent="0.4">
      <c r="A23" s="124" t="s">
        <v>164</v>
      </c>
      <c r="B23" s="96">
        <v>3823</v>
      </c>
      <c r="C23" s="96">
        <v>4134</v>
      </c>
      <c r="D23" s="42">
        <f t="shared" si="0"/>
        <v>0.92477019835510399</v>
      </c>
      <c r="E23" s="36">
        <f t="shared" si="1"/>
        <v>-311</v>
      </c>
      <c r="F23" s="96">
        <v>4500</v>
      </c>
      <c r="G23" s="96">
        <v>4500</v>
      </c>
      <c r="H23" s="42">
        <f t="shared" si="2"/>
        <v>1</v>
      </c>
      <c r="I23" s="36">
        <f t="shared" si="3"/>
        <v>0</v>
      </c>
      <c r="J23" s="42">
        <f t="shared" si="4"/>
        <v>0.84955555555555551</v>
      </c>
      <c r="K23" s="42">
        <f t="shared" si="5"/>
        <v>0.91866666666666663</v>
      </c>
      <c r="L23" s="41">
        <f t="shared" si="6"/>
        <v>-6.9111111111111123E-2</v>
      </c>
    </row>
    <row r="24" spans="1:12" x14ac:dyDescent="0.4">
      <c r="A24" s="125" t="s">
        <v>163</v>
      </c>
      <c r="B24" s="94">
        <v>2074</v>
      </c>
      <c r="C24" s="94">
        <v>2413</v>
      </c>
      <c r="D24" s="46">
        <f t="shared" si="0"/>
        <v>0.85951098217985911</v>
      </c>
      <c r="E24" s="37">
        <f t="shared" si="1"/>
        <v>-339</v>
      </c>
      <c r="F24" s="94">
        <v>4500</v>
      </c>
      <c r="G24" s="94">
        <v>4500</v>
      </c>
      <c r="H24" s="46">
        <f t="shared" si="2"/>
        <v>1</v>
      </c>
      <c r="I24" s="37">
        <f t="shared" si="3"/>
        <v>0</v>
      </c>
      <c r="J24" s="46">
        <f t="shared" si="4"/>
        <v>0.4608888888888889</v>
      </c>
      <c r="K24" s="46">
        <f t="shared" si="5"/>
        <v>0.53622222222222227</v>
      </c>
      <c r="L24" s="51">
        <f t="shared" si="6"/>
        <v>-7.5333333333333363E-2</v>
      </c>
    </row>
    <row r="25" spans="1:12" x14ac:dyDescent="0.4">
      <c r="A25" s="125" t="s">
        <v>162</v>
      </c>
      <c r="B25" s="94">
        <v>2545</v>
      </c>
      <c r="C25" s="94">
        <v>2475</v>
      </c>
      <c r="D25" s="46">
        <f t="shared" si="0"/>
        <v>1.0282828282828282</v>
      </c>
      <c r="E25" s="37">
        <f t="shared" si="1"/>
        <v>70</v>
      </c>
      <c r="F25" s="94">
        <v>4500</v>
      </c>
      <c r="G25" s="94">
        <v>4500</v>
      </c>
      <c r="H25" s="46">
        <f t="shared" si="2"/>
        <v>1</v>
      </c>
      <c r="I25" s="37">
        <f t="shared" si="3"/>
        <v>0</v>
      </c>
      <c r="J25" s="46">
        <f t="shared" si="4"/>
        <v>0.56555555555555559</v>
      </c>
      <c r="K25" s="46">
        <f t="shared" si="5"/>
        <v>0.55000000000000004</v>
      </c>
      <c r="L25" s="51">
        <f t="shared" si="6"/>
        <v>1.5555555555555545E-2</v>
      </c>
    </row>
    <row r="26" spans="1:12" x14ac:dyDescent="0.4">
      <c r="A26" s="124" t="s">
        <v>161</v>
      </c>
      <c r="B26" s="94">
        <v>3665</v>
      </c>
      <c r="C26" s="94">
        <v>3497</v>
      </c>
      <c r="D26" s="46">
        <f t="shared" si="0"/>
        <v>1.0480411781527024</v>
      </c>
      <c r="E26" s="37">
        <f t="shared" si="1"/>
        <v>168</v>
      </c>
      <c r="F26" s="94">
        <v>4500</v>
      </c>
      <c r="G26" s="94">
        <v>4350</v>
      </c>
      <c r="H26" s="46">
        <f t="shared" si="2"/>
        <v>1.0344827586206897</v>
      </c>
      <c r="I26" s="37">
        <f t="shared" si="3"/>
        <v>150</v>
      </c>
      <c r="J26" s="46">
        <f t="shared" si="4"/>
        <v>0.81444444444444442</v>
      </c>
      <c r="K26" s="46">
        <f t="shared" si="5"/>
        <v>0.80390804597701149</v>
      </c>
      <c r="L26" s="51">
        <f t="shared" si="6"/>
        <v>1.0536398467432928E-2</v>
      </c>
    </row>
    <row r="27" spans="1:12" x14ac:dyDescent="0.4">
      <c r="A27" s="124" t="s">
        <v>160</v>
      </c>
      <c r="B27" s="96">
        <v>1672</v>
      </c>
      <c r="C27" s="96">
        <v>1606</v>
      </c>
      <c r="D27" s="42">
        <f t="shared" si="0"/>
        <v>1.0410958904109588</v>
      </c>
      <c r="E27" s="36">
        <f t="shared" si="1"/>
        <v>66</v>
      </c>
      <c r="F27" s="96">
        <v>2567</v>
      </c>
      <c r="G27" s="96">
        <v>2550</v>
      </c>
      <c r="H27" s="42">
        <f t="shared" si="2"/>
        <v>1.0066666666666666</v>
      </c>
      <c r="I27" s="36">
        <f t="shared" si="3"/>
        <v>17</v>
      </c>
      <c r="J27" s="42">
        <f t="shared" si="4"/>
        <v>0.65134398130112969</v>
      </c>
      <c r="K27" s="42">
        <f t="shared" si="5"/>
        <v>0.62980392156862741</v>
      </c>
      <c r="L27" s="41">
        <f t="shared" si="6"/>
        <v>2.1540059732502281E-2</v>
      </c>
    </row>
    <row r="28" spans="1:12" x14ac:dyDescent="0.4">
      <c r="A28" s="125" t="s">
        <v>159</v>
      </c>
      <c r="B28" s="94">
        <v>937</v>
      </c>
      <c r="C28" s="94">
        <v>715</v>
      </c>
      <c r="D28" s="46">
        <f t="shared" si="0"/>
        <v>1.3104895104895105</v>
      </c>
      <c r="E28" s="37">
        <f t="shared" si="1"/>
        <v>222</v>
      </c>
      <c r="F28" s="94">
        <v>1800</v>
      </c>
      <c r="G28" s="94">
        <v>1950</v>
      </c>
      <c r="H28" s="46">
        <f t="shared" si="2"/>
        <v>0.92307692307692313</v>
      </c>
      <c r="I28" s="37">
        <f t="shared" si="3"/>
        <v>-150</v>
      </c>
      <c r="J28" s="46">
        <f t="shared" si="4"/>
        <v>0.52055555555555555</v>
      </c>
      <c r="K28" s="46">
        <f t="shared" si="5"/>
        <v>0.36666666666666664</v>
      </c>
      <c r="L28" s="51">
        <f t="shared" si="6"/>
        <v>0.15388888888888891</v>
      </c>
    </row>
    <row r="29" spans="1:12" x14ac:dyDescent="0.4">
      <c r="A29" s="124" t="s">
        <v>158</v>
      </c>
      <c r="B29" s="94">
        <v>4599</v>
      </c>
      <c r="C29" s="94">
        <v>4469</v>
      </c>
      <c r="D29" s="46">
        <f t="shared" si="0"/>
        <v>1.0290892817185053</v>
      </c>
      <c r="E29" s="37">
        <f t="shared" si="1"/>
        <v>130</v>
      </c>
      <c r="F29" s="94">
        <v>5550</v>
      </c>
      <c r="G29" s="94">
        <v>5335</v>
      </c>
      <c r="H29" s="46">
        <f t="shared" si="2"/>
        <v>1.0402999062792877</v>
      </c>
      <c r="I29" s="37">
        <f t="shared" si="3"/>
        <v>215</v>
      </c>
      <c r="J29" s="46">
        <f t="shared" si="4"/>
        <v>0.82864864864864862</v>
      </c>
      <c r="K29" s="46">
        <f t="shared" si="5"/>
        <v>0.83767572633552012</v>
      </c>
      <c r="L29" s="51">
        <f t="shared" si="6"/>
        <v>-9.0270776868714986E-3</v>
      </c>
    </row>
    <row r="30" spans="1:12" x14ac:dyDescent="0.4">
      <c r="A30" s="125" t="s">
        <v>157</v>
      </c>
      <c r="B30" s="96">
        <v>2835</v>
      </c>
      <c r="C30" s="96">
        <v>2618</v>
      </c>
      <c r="D30" s="42">
        <f t="shared" si="0"/>
        <v>1.0828877005347595</v>
      </c>
      <c r="E30" s="36">
        <f t="shared" si="1"/>
        <v>217</v>
      </c>
      <c r="F30" s="96">
        <v>4834</v>
      </c>
      <c r="G30" s="96">
        <v>4534</v>
      </c>
      <c r="H30" s="42">
        <f t="shared" si="2"/>
        <v>1.0661667401852668</v>
      </c>
      <c r="I30" s="36">
        <f t="shared" si="3"/>
        <v>300</v>
      </c>
      <c r="J30" s="42">
        <f t="shared" si="4"/>
        <v>0.58647083160943314</v>
      </c>
      <c r="K30" s="42">
        <f t="shared" si="5"/>
        <v>0.57741508601676228</v>
      </c>
      <c r="L30" s="41">
        <f t="shared" si="6"/>
        <v>9.0557455926708608E-3</v>
      </c>
    </row>
    <row r="31" spans="1:12" x14ac:dyDescent="0.4">
      <c r="A31" s="125" t="s">
        <v>156</v>
      </c>
      <c r="B31" s="96">
        <v>4112</v>
      </c>
      <c r="C31" s="96">
        <v>4293</v>
      </c>
      <c r="D31" s="42">
        <f t="shared" si="0"/>
        <v>0.95783834148614022</v>
      </c>
      <c r="E31" s="36">
        <f t="shared" si="1"/>
        <v>-181</v>
      </c>
      <c r="F31" s="96">
        <v>5734</v>
      </c>
      <c r="G31" s="96">
        <v>5468</v>
      </c>
      <c r="H31" s="42">
        <f t="shared" si="2"/>
        <v>1.0486466715435259</v>
      </c>
      <c r="I31" s="36">
        <f t="shared" si="3"/>
        <v>266</v>
      </c>
      <c r="J31" s="42">
        <f t="shared" si="4"/>
        <v>0.71712591559121031</v>
      </c>
      <c r="K31" s="42">
        <f t="shared" si="5"/>
        <v>0.78511338697878563</v>
      </c>
      <c r="L31" s="41">
        <f t="shared" si="6"/>
        <v>-6.7987471387575327E-2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0"/>
        <v>#DIV/0!</v>
      </c>
      <c r="E32" s="37">
        <f t="shared" si="1"/>
        <v>0</v>
      </c>
      <c r="F32" s="94">
        <v>0</v>
      </c>
      <c r="G32" s="94"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190</v>
      </c>
      <c r="B33" s="105">
        <v>2531</v>
      </c>
      <c r="C33" s="105">
        <v>0</v>
      </c>
      <c r="D33" s="48" t="e">
        <f t="shared" si="0"/>
        <v>#DIV/0!</v>
      </c>
      <c r="E33" s="37">
        <f t="shared" si="1"/>
        <v>2531</v>
      </c>
      <c r="F33" s="94">
        <v>4495</v>
      </c>
      <c r="G33" s="105">
        <v>0</v>
      </c>
      <c r="H33" s="46" t="e">
        <f t="shared" si="2"/>
        <v>#DIV/0!</v>
      </c>
      <c r="I33" s="37">
        <f t="shared" si="3"/>
        <v>4495</v>
      </c>
      <c r="J33" s="46">
        <f t="shared" si="4"/>
        <v>0.56307007786429364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73">
        <f>SUM(B35:B36)</f>
        <v>2094</v>
      </c>
      <c r="C34" s="73">
        <f>SUM(C35:C36)</f>
        <v>2171</v>
      </c>
      <c r="D34" s="50">
        <f t="shared" si="0"/>
        <v>0.96453247351450944</v>
      </c>
      <c r="E34" s="38">
        <f t="shared" si="1"/>
        <v>-77</v>
      </c>
      <c r="F34" s="73">
        <f>SUM(F35:F36)</f>
        <v>4368</v>
      </c>
      <c r="G34" s="73">
        <f>SUM(G35:G36)</f>
        <v>3861</v>
      </c>
      <c r="H34" s="50">
        <f t="shared" si="2"/>
        <v>1.1313131313131313</v>
      </c>
      <c r="I34" s="38">
        <f t="shared" si="3"/>
        <v>507</v>
      </c>
      <c r="J34" s="50">
        <f t="shared" si="4"/>
        <v>0.47939560439560441</v>
      </c>
      <c r="K34" s="50">
        <f t="shared" si="5"/>
        <v>0.56228956228956228</v>
      </c>
      <c r="L34" s="49">
        <f t="shared" si="6"/>
        <v>-8.289395789395787E-2</v>
      </c>
    </row>
    <row r="35" spans="1:12" x14ac:dyDescent="0.4">
      <c r="A35" s="126" t="s">
        <v>154</v>
      </c>
      <c r="B35" s="100">
        <v>1434</v>
      </c>
      <c r="C35" s="100">
        <v>1483</v>
      </c>
      <c r="D35" s="44">
        <f t="shared" si="0"/>
        <v>0.96695886716115986</v>
      </c>
      <c r="E35" s="45">
        <f t="shared" si="1"/>
        <v>-49</v>
      </c>
      <c r="F35" s="100">
        <v>3237</v>
      </c>
      <c r="G35" s="100">
        <v>2691</v>
      </c>
      <c r="H35" s="44">
        <f t="shared" si="2"/>
        <v>1.2028985507246377</v>
      </c>
      <c r="I35" s="45">
        <f t="shared" si="3"/>
        <v>546</v>
      </c>
      <c r="J35" s="44">
        <f t="shared" si="4"/>
        <v>0.44300278035217794</v>
      </c>
      <c r="K35" s="44">
        <f t="shared" si="5"/>
        <v>0.55109624674842062</v>
      </c>
      <c r="L35" s="43">
        <f t="shared" si="6"/>
        <v>-0.10809346639624268</v>
      </c>
    </row>
    <row r="36" spans="1:12" x14ac:dyDescent="0.4">
      <c r="A36" s="124" t="s">
        <v>153</v>
      </c>
      <c r="B36" s="94">
        <v>660</v>
      </c>
      <c r="C36" s="94">
        <v>688</v>
      </c>
      <c r="D36" s="46">
        <f t="shared" si="0"/>
        <v>0.95930232558139539</v>
      </c>
      <c r="E36" s="37">
        <f t="shared" si="1"/>
        <v>-28</v>
      </c>
      <c r="F36" s="94">
        <v>1131</v>
      </c>
      <c r="G36" s="94">
        <v>1170</v>
      </c>
      <c r="H36" s="46">
        <f t="shared" si="2"/>
        <v>0.96666666666666667</v>
      </c>
      <c r="I36" s="37">
        <f t="shared" si="3"/>
        <v>-39</v>
      </c>
      <c r="J36" s="46">
        <f t="shared" si="4"/>
        <v>0.58355437665782495</v>
      </c>
      <c r="K36" s="46">
        <f t="shared" si="5"/>
        <v>0.58803418803418805</v>
      </c>
      <c r="L36" s="51">
        <f t="shared" si="6"/>
        <v>-4.4798113763631076E-3</v>
      </c>
    </row>
    <row r="37" spans="1:12" s="30" customFormat="1" x14ac:dyDescent="0.4">
      <c r="A37" s="122" t="s">
        <v>94</v>
      </c>
      <c r="B37" s="67">
        <f>SUM(B38:B57)</f>
        <v>221837</v>
      </c>
      <c r="C37" s="67">
        <f>SUM(C38:C57)</f>
        <v>227239</v>
      </c>
      <c r="D37" s="39">
        <f t="shared" si="0"/>
        <v>0.97622767218655249</v>
      </c>
      <c r="E37" s="40">
        <f t="shared" si="1"/>
        <v>-5402</v>
      </c>
      <c r="F37" s="67">
        <f>SUM(F38:F57)</f>
        <v>359847</v>
      </c>
      <c r="G37" s="67">
        <f>SUM(G38:G57)</f>
        <v>347882</v>
      </c>
      <c r="H37" s="39">
        <f t="shared" si="2"/>
        <v>1.034393846189225</v>
      </c>
      <c r="I37" s="40">
        <f t="shared" si="3"/>
        <v>11965</v>
      </c>
      <c r="J37" s="39">
        <f t="shared" si="4"/>
        <v>0.61647589114262447</v>
      </c>
      <c r="K37" s="39">
        <f t="shared" si="5"/>
        <v>0.65320712195514574</v>
      </c>
      <c r="L37" s="52">
        <f t="shared" si="6"/>
        <v>-3.6731230812521276E-2</v>
      </c>
    </row>
    <row r="38" spans="1:12" x14ac:dyDescent="0.4">
      <c r="A38" s="124" t="s">
        <v>82</v>
      </c>
      <c r="B38" s="99">
        <v>83858</v>
      </c>
      <c r="C38" s="99">
        <v>85844</v>
      </c>
      <c r="D38" s="60">
        <f t="shared" ref="D38:D69" si="7">+B38/C38</f>
        <v>0.97686501095009548</v>
      </c>
      <c r="E38" s="36">
        <f t="shared" ref="E38:E57" si="8">+B38-C38</f>
        <v>-1986</v>
      </c>
      <c r="F38" s="99">
        <v>127489</v>
      </c>
      <c r="G38" s="94">
        <v>126083</v>
      </c>
      <c r="H38" s="42">
        <f t="shared" ref="H38:H69" si="9">+F38/G38</f>
        <v>1.0111513844055107</v>
      </c>
      <c r="I38" s="37">
        <f t="shared" ref="I38:I57" si="10">+F38-G38</f>
        <v>1406</v>
      </c>
      <c r="J38" s="46">
        <f t="shared" ref="J38:J57" si="11">+B38/F38</f>
        <v>0.65776655240844306</v>
      </c>
      <c r="K38" s="46">
        <f t="shared" ref="K38:K57" si="12">+C38/G38</f>
        <v>0.68085308883830498</v>
      </c>
      <c r="L38" s="51">
        <f t="shared" ref="L38:L69" si="13">+J38-K38</f>
        <v>-2.3086536429861915E-2</v>
      </c>
    </row>
    <row r="39" spans="1:12" x14ac:dyDescent="0.4">
      <c r="A39" s="124" t="s">
        <v>152</v>
      </c>
      <c r="B39" s="94">
        <v>11147</v>
      </c>
      <c r="C39" s="94">
        <v>29891</v>
      </c>
      <c r="D39" s="44">
        <f t="shared" si="7"/>
        <v>0.37292161520190026</v>
      </c>
      <c r="E39" s="36">
        <f t="shared" si="8"/>
        <v>-18744</v>
      </c>
      <c r="F39" s="94">
        <v>15720</v>
      </c>
      <c r="G39" s="94">
        <v>42780</v>
      </c>
      <c r="H39" s="42">
        <f t="shared" si="9"/>
        <v>0.36746143057503505</v>
      </c>
      <c r="I39" s="37">
        <f t="shared" si="10"/>
        <v>-27060</v>
      </c>
      <c r="J39" s="46">
        <f t="shared" si="11"/>
        <v>0.70909669211195925</v>
      </c>
      <c r="K39" s="46">
        <f t="shared" si="12"/>
        <v>0.69871435250116876</v>
      </c>
      <c r="L39" s="51">
        <f t="shared" si="13"/>
        <v>1.0382339610790492E-2</v>
      </c>
    </row>
    <row r="40" spans="1:12" x14ac:dyDescent="0.4">
      <c r="A40" s="124" t="s">
        <v>151</v>
      </c>
      <c r="B40" s="94">
        <v>25641</v>
      </c>
      <c r="C40" s="94">
        <v>9897</v>
      </c>
      <c r="D40" s="44">
        <f t="shared" si="7"/>
        <v>2.5907850863898152</v>
      </c>
      <c r="E40" s="36">
        <f t="shared" si="8"/>
        <v>15744</v>
      </c>
      <c r="F40" s="94">
        <v>37691</v>
      </c>
      <c r="G40" s="94">
        <v>17279</v>
      </c>
      <c r="H40" s="42">
        <f t="shared" si="9"/>
        <v>2.1813183633312114</v>
      </c>
      <c r="I40" s="37">
        <f t="shared" si="10"/>
        <v>20412</v>
      </c>
      <c r="J40" s="46">
        <f t="shared" si="11"/>
        <v>0.68029503064392027</v>
      </c>
      <c r="K40" s="46">
        <f t="shared" si="12"/>
        <v>0.57277620232652349</v>
      </c>
      <c r="L40" s="51">
        <f t="shared" si="13"/>
        <v>0.10751882831739679</v>
      </c>
    </row>
    <row r="41" spans="1:12" x14ac:dyDescent="0.4">
      <c r="A41" s="21" t="s">
        <v>192</v>
      </c>
      <c r="B41" s="94">
        <v>8615</v>
      </c>
      <c r="C41" s="94">
        <v>0</v>
      </c>
      <c r="D41" s="44" t="e">
        <f t="shared" si="7"/>
        <v>#DIV/0!</v>
      </c>
      <c r="E41" s="36">
        <f t="shared" si="8"/>
        <v>8615</v>
      </c>
      <c r="F41" s="94">
        <v>19830</v>
      </c>
      <c r="G41" s="94">
        <v>0</v>
      </c>
      <c r="H41" s="42" t="e">
        <f t="shared" si="9"/>
        <v>#DIV/0!</v>
      </c>
      <c r="I41" s="37">
        <f t="shared" si="10"/>
        <v>19830</v>
      </c>
      <c r="J41" s="46">
        <f t="shared" si="11"/>
        <v>0.43444276348966215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94">
        <v>29862</v>
      </c>
      <c r="C42" s="94">
        <v>32779</v>
      </c>
      <c r="D42" s="44">
        <f t="shared" si="7"/>
        <v>0.91101009792855181</v>
      </c>
      <c r="E42" s="36">
        <f t="shared" si="8"/>
        <v>-2917</v>
      </c>
      <c r="F42" s="94">
        <v>52905</v>
      </c>
      <c r="G42" s="94">
        <v>54488</v>
      </c>
      <c r="H42" s="42">
        <f t="shared" si="9"/>
        <v>0.97094773161062986</v>
      </c>
      <c r="I42" s="37">
        <f t="shared" si="10"/>
        <v>-1583</v>
      </c>
      <c r="J42" s="46">
        <f t="shared" si="11"/>
        <v>0.56444570456478593</v>
      </c>
      <c r="K42" s="46">
        <f t="shared" si="12"/>
        <v>0.6015819997063574</v>
      </c>
      <c r="L42" s="51">
        <f t="shared" si="13"/>
        <v>-3.7136295141571463E-2</v>
      </c>
    </row>
    <row r="43" spans="1:12" x14ac:dyDescent="0.4">
      <c r="A43" s="124" t="s">
        <v>81</v>
      </c>
      <c r="B43" s="98">
        <v>18181</v>
      </c>
      <c r="C43" s="94">
        <v>20745</v>
      </c>
      <c r="D43" s="44">
        <f t="shared" si="7"/>
        <v>0.87640395275970118</v>
      </c>
      <c r="E43" s="36">
        <f t="shared" si="8"/>
        <v>-2564</v>
      </c>
      <c r="F43" s="94">
        <v>29804</v>
      </c>
      <c r="G43" s="94">
        <v>28138</v>
      </c>
      <c r="H43" s="42">
        <f t="shared" si="9"/>
        <v>1.0592081882152249</v>
      </c>
      <c r="I43" s="37">
        <f t="shared" si="10"/>
        <v>1666</v>
      </c>
      <c r="J43" s="46">
        <f t="shared" si="11"/>
        <v>0.61001878942423837</v>
      </c>
      <c r="K43" s="46">
        <f t="shared" si="12"/>
        <v>0.73725922240386665</v>
      </c>
      <c r="L43" s="51">
        <f t="shared" si="13"/>
        <v>-0.12724043297962828</v>
      </c>
    </row>
    <row r="44" spans="1:12" x14ac:dyDescent="0.4">
      <c r="A44" s="124" t="s">
        <v>79</v>
      </c>
      <c r="B44" s="97">
        <v>3840</v>
      </c>
      <c r="C44" s="94">
        <v>4415</v>
      </c>
      <c r="D44" s="44">
        <f t="shared" si="7"/>
        <v>0.86976217440543602</v>
      </c>
      <c r="E44" s="36">
        <f t="shared" si="8"/>
        <v>-575</v>
      </c>
      <c r="F44" s="94">
        <v>8370</v>
      </c>
      <c r="G44" s="94">
        <v>8640</v>
      </c>
      <c r="H44" s="42">
        <f t="shared" si="9"/>
        <v>0.96875</v>
      </c>
      <c r="I44" s="37">
        <f t="shared" si="10"/>
        <v>-270</v>
      </c>
      <c r="J44" s="46">
        <f t="shared" si="11"/>
        <v>0.45878136200716846</v>
      </c>
      <c r="K44" s="46">
        <f t="shared" si="12"/>
        <v>0.51099537037037035</v>
      </c>
      <c r="L44" s="51">
        <f t="shared" si="13"/>
        <v>-5.2214008363201891E-2</v>
      </c>
    </row>
    <row r="45" spans="1:12" x14ac:dyDescent="0.4">
      <c r="A45" s="124" t="s">
        <v>150</v>
      </c>
      <c r="B45" s="94">
        <v>0</v>
      </c>
      <c r="C45" s="100">
        <v>0</v>
      </c>
      <c r="D45" s="44" t="e">
        <f t="shared" si="7"/>
        <v>#DIV/0!</v>
      </c>
      <c r="E45" s="36">
        <f t="shared" si="8"/>
        <v>0</v>
      </c>
      <c r="F45" s="94">
        <v>0</v>
      </c>
      <c r="G45" s="94">
        <v>0</v>
      </c>
      <c r="H45" s="42" t="e">
        <f t="shared" si="9"/>
        <v>#DIV/0!</v>
      </c>
      <c r="I45" s="37">
        <f t="shared" si="10"/>
        <v>0</v>
      </c>
      <c r="J45" s="46" t="e">
        <f t="shared" si="11"/>
        <v>#DIV/0!</v>
      </c>
      <c r="K45" s="46" t="e">
        <f t="shared" si="12"/>
        <v>#DIV/0!</v>
      </c>
      <c r="L45" s="51" t="e">
        <f t="shared" si="13"/>
        <v>#DIV/0!</v>
      </c>
    </row>
    <row r="46" spans="1:12" x14ac:dyDescent="0.4">
      <c r="A46" s="124" t="s">
        <v>78</v>
      </c>
      <c r="B46" s="96">
        <v>5883</v>
      </c>
      <c r="C46" s="94">
        <v>6984</v>
      </c>
      <c r="D46" s="44">
        <f t="shared" si="7"/>
        <v>0.84235395189003437</v>
      </c>
      <c r="E46" s="36">
        <f t="shared" si="8"/>
        <v>-1101</v>
      </c>
      <c r="F46" s="96">
        <v>8370</v>
      </c>
      <c r="G46" s="94">
        <v>8640</v>
      </c>
      <c r="H46" s="42">
        <f t="shared" si="9"/>
        <v>0.96875</v>
      </c>
      <c r="I46" s="37">
        <f t="shared" si="10"/>
        <v>-270</v>
      </c>
      <c r="J46" s="46">
        <f t="shared" si="11"/>
        <v>0.70286738351254485</v>
      </c>
      <c r="K46" s="46">
        <f t="shared" si="12"/>
        <v>0.80833333333333335</v>
      </c>
      <c r="L46" s="51">
        <f t="shared" si="13"/>
        <v>-0.1054659498207885</v>
      </c>
    </row>
    <row r="47" spans="1:12" x14ac:dyDescent="0.4">
      <c r="A47" s="125" t="s">
        <v>77</v>
      </c>
      <c r="B47" s="94">
        <v>3164</v>
      </c>
      <c r="C47" s="96">
        <v>3388</v>
      </c>
      <c r="D47" s="44">
        <f t="shared" si="7"/>
        <v>0.93388429752066116</v>
      </c>
      <c r="E47" s="36">
        <f t="shared" si="8"/>
        <v>-224</v>
      </c>
      <c r="F47" s="94">
        <v>8370</v>
      </c>
      <c r="G47" s="94">
        <v>8640</v>
      </c>
      <c r="H47" s="42">
        <f t="shared" si="9"/>
        <v>0.96875</v>
      </c>
      <c r="I47" s="37">
        <f t="shared" si="10"/>
        <v>-270</v>
      </c>
      <c r="J47" s="46">
        <f t="shared" si="11"/>
        <v>0.37801672640382317</v>
      </c>
      <c r="K47" s="42">
        <f t="shared" si="12"/>
        <v>0.39212962962962961</v>
      </c>
      <c r="L47" s="41">
        <f t="shared" si="13"/>
        <v>-1.4112903225806439E-2</v>
      </c>
    </row>
    <row r="48" spans="1:12" x14ac:dyDescent="0.4">
      <c r="A48" s="124" t="s">
        <v>96</v>
      </c>
      <c r="B48" s="94">
        <v>1876</v>
      </c>
      <c r="C48" s="94">
        <v>2116</v>
      </c>
      <c r="D48" s="44">
        <f t="shared" si="7"/>
        <v>0.88657844990548207</v>
      </c>
      <c r="E48" s="37">
        <f t="shared" si="8"/>
        <v>-240</v>
      </c>
      <c r="F48" s="94">
        <v>4842</v>
      </c>
      <c r="G48" s="96">
        <v>4980</v>
      </c>
      <c r="H48" s="42">
        <f t="shared" si="9"/>
        <v>0.97228915662650606</v>
      </c>
      <c r="I48" s="37">
        <f t="shared" si="10"/>
        <v>-138</v>
      </c>
      <c r="J48" s="46">
        <f t="shared" si="11"/>
        <v>0.38744320528707143</v>
      </c>
      <c r="K48" s="46">
        <f t="shared" si="12"/>
        <v>0.42489959839357427</v>
      </c>
      <c r="L48" s="51">
        <f t="shared" si="13"/>
        <v>-3.7456393106502839E-2</v>
      </c>
    </row>
    <row r="49" spans="1:12" x14ac:dyDescent="0.4">
      <c r="A49" s="124" t="s">
        <v>93</v>
      </c>
      <c r="B49" s="94">
        <v>5003</v>
      </c>
      <c r="C49" s="94">
        <v>4549</v>
      </c>
      <c r="D49" s="44">
        <f t="shared" si="7"/>
        <v>1.0998021543196308</v>
      </c>
      <c r="E49" s="37">
        <f t="shared" si="8"/>
        <v>454</v>
      </c>
      <c r="F49" s="94">
        <v>8370</v>
      </c>
      <c r="G49" s="94">
        <v>8639</v>
      </c>
      <c r="H49" s="46">
        <f t="shared" si="9"/>
        <v>0.96886213682139133</v>
      </c>
      <c r="I49" s="37">
        <f t="shared" si="10"/>
        <v>-269</v>
      </c>
      <c r="J49" s="46">
        <f t="shared" si="11"/>
        <v>0.59772998805256872</v>
      </c>
      <c r="K49" s="46">
        <f t="shared" si="12"/>
        <v>0.52656557471929621</v>
      </c>
      <c r="L49" s="51">
        <f t="shared" si="13"/>
        <v>7.1164413333272503E-2</v>
      </c>
    </row>
    <row r="50" spans="1:12" x14ac:dyDescent="0.4">
      <c r="A50" s="124" t="s">
        <v>74</v>
      </c>
      <c r="B50" s="94">
        <v>6121</v>
      </c>
      <c r="C50" s="94">
        <v>7173</v>
      </c>
      <c r="D50" s="44">
        <f t="shared" si="7"/>
        <v>0.85333890980064131</v>
      </c>
      <c r="E50" s="37">
        <f t="shared" si="8"/>
        <v>-1052</v>
      </c>
      <c r="F50" s="94">
        <v>11543</v>
      </c>
      <c r="G50" s="94">
        <v>11543</v>
      </c>
      <c r="H50" s="46">
        <f t="shared" si="9"/>
        <v>1</v>
      </c>
      <c r="I50" s="37">
        <f t="shared" si="10"/>
        <v>0</v>
      </c>
      <c r="J50" s="46">
        <f t="shared" si="11"/>
        <v>0.53027809061769038</v>
      </c>
      <c r="K50" s="46">
        <f t="shared" si="12"/>
        <v>0.62141557653989432</v>
      </c>
      <c r="L50" s="51">
        <f t="shared" si="13"/>
        <v>-9.1137485922203942E-2</v>
      </c>
    </row>
    <row r="51" spans="1:12" x14ac:dyDescent="0.4">
      <c r="A51" s="124" t="s">
        <v>76</v>
      </c>
      <c r="B51" s="94">
        <v>2090</v>
      </c>
      <c r="C51" s="94">
        <v>2378</v>
      </c>
      <c r="D51" s="44">
        <f t="shared" si="7"/>
        <v>0.87888982338099242</v>
      </c>
      <c r="E51" s="37">
        <f t="shared" si="8"/>
        <v>-288</v>
      </c>
      <c r="F51" s="94">
        <v>3780</v>
      </c>
      <c r="G51" s="94">
        <v>3955</v>
      </c>
      <c r="H51" s="46">
        <f t="shared" si="9"/>
        <v>0.95575221238938057</v>
      </c>
      <c r="I51" s="37">
        <f t="shared" si="10"/>
        <v>-175</v>
      </c>
      <c r="J51" s="46">
        <f t="shared" si="11"/>
        <v>0.55291005291005291</v>
      </c>
      <c r="K51" s="46">
        <f t="shared" si="12"/>
        <v>0.60126422250316058</v>
      </c>
      <c r="L51" s="51">
        <f t="shared" si="13"/>
        <v>-4.8354169593107676E-2</v>
      </c>
    </row>
    <row r="52" spans="1:12" x14ac:dyDescent="0.4">
      <c r="A52" s="124" t="s">
        <v>75</v>
      </c>
      <c r="B52" s="94">
        <v>2631</v>
      </c>
      <c r="C52" s="94">
        <v>2897</v>
      </c>
      <c r="D52" s="44">
        <f t="shared" si="7"/>
        <v>0.90818087676907144</v>
      </c>
      <c r="E52" s="37">
        <f t="shared" si="8"/>
        <v>-266</v>
      </c>
      <c r="F52" s="94">
        <v>3654</v>
      </c>
      <c r="G52" s="94">
        <v>3976</v>
      </c>
      <c r="H52" s="46">
        <f t="shared" si="9"/>
        <v>0.91901408450704225</v>
      </c>
      <c r="I52" s="37">
        <f t="shared" si="10"/>
        <v>-322</v>
      </c>
      <c r="J52" s="46">
        <f t="shared" si="11"/>
        <v>0.72003284072249585</v>
      </c>
      <c r="K52" s="46">
        <f t="shared" si="12"/>
        <v>0.72862173038229372</v>
      </c>
      <c r="L52" s="51">
        <f t="shared" si="13"/>
        <v>-8.5888896597978714E-3</v>
      </c>
    </row>
    <row r="53" spans="1:12" x14ac:dyDescent="0.4">
      <c r="A53" s="124" t="s">
        <v>149</v>
      </c>
      <c r="B53" s="94">
        <v>2012</v>
      </c>
      <c r="C53" s="94">
        <v>2432</v>
      </c>
      <c r="D53" s="44">
        <f t="shared" si="7"/>
        <v>0.82730263157894735</v>
      </c>
      <c r="E53" s="37">
        <f t="shared" si="8"/>
        <v>-420</v>
      </c>
      <c r="F53" s="94">
        <v>3779</v>
      </c>
      <c r="G53" s="94">
        <v>4971</v>
      </c>
      <c r="H53" s="46">
        <f t="shared" si="9"/>
        <v>0.76020921343794001</v>
      </c>
      <c r="I53" s="37">
        <f t="shared" si="10"/>
        <v>-1192</v>
      </c>
      <c r="J53" s="46">
        <f t="shared" si="11"/>
        <v>0.53241598306430271</v>
      </c>
      <c r="K53" s="46">
        <f t="shared" si="12"/>
        <v>0.4892375779521223</v>
      </c>
      <c r="L53" s="51">
        <f t="shared" si="13"/>
        <v>4.3178405112180407E-2</v>
      </c>
    </row>
    <row r="54" spans="1:12" x14ac:dyDescent="0.4">
      <c r="A54" s="124" t="s">
        <v>132</v>
      </c>
      <c r="B54" s="94">
        <v>2914</v>
      </c>
      <c r="C54" s="94">
        <v>2689</v>
      </c>
      <c r="D54" s="44">
        <f t="shared" si="7"/>
        <v>1.0836742283376719</v>
      </c>
      <c r="E54" s="37">
        <f t="shared" si="8"/>
        <v>225</v>
      </c>
      <c r="F54" s="94">
        <v>3780</v>
      </c>
      <c r="G54" s="94">
        <v>3783</v>
      </c>
      <c r="H54" s="46">
        <f t="shared" si="9"/>
        <v>0.99920697858842189</v>
      </c>
      <c r="I54" s="37">
        <f t="shared" si="10"/>
        <v>-3</v>
      </c>
      <c r="J54" s="46">
        <f t="shared" si="11"/>
        <v>0.77089947089947086</v>
      </c>
      <c r="K54" s="46">
        <f t="shared" si="12"/>
        <v>0.71081152524451496</v>
      </c>
      <c r="L54" s="51">
        <f t="shared" si="13"/>
        <v>6.0087945654955899E-2</v>
      </c>
    </row>
    <row r="55" spans="1:12" x14ac:dyDescent="0.4">
      <c r="A55" s="124" t="s">
        <v>148</v>
      </c>
      <c r="B55" s="94">
        <v>2867</v>
      </c>
      <c r="C55" s="94">
        <v>2825</v>
      </c>
      <c r="D55" s="44">
        <f t="shared" si="7"/>
        <v>1.0148672566371681</v>
      </c>
      <c r="E55" s="37">
        <f t="shared" si="8"/>
        <v>42</v>
      </c>
      <c r="F55" s="94">
        <v>3990</v>
      </c>
      <c r="G55" s="94">
        <v>3787</v>
      </c>
      <c r="H55" s="46">
        <f t="shared" si="9"/>
        <v>1.0536044362292052</v>
      </c>
      <c r="I55" s="37">
        <f t="shared" si="10"/>
        <v>203</v>
      </c>
      <c r="J55" s="46">
        <f t="shared" si="11"/>
        <v>0.71854636591478693</v>
      </c>
      <c r="K55" s="46">
        <f t="shared" si="12"/>
        <v>0.74597306575125433</v>
      </c>
      <c r="L55" s="51">
        <f t="shared" si="13"/>
        <v>-2.7426699836467394E-2</v>
      </c>
    </row>
    <row r="56" spans="1:12" x14ac:dyDescent="0.4">
      <c r="A56" s="124" t="s">
        <v>147</v>
      </c>
      <c r="B56" s="96">
        <v>2664</v>
      </c>
      <c r="C56" s="94">
        <v>2814</v>
      </c>
      <c r="D56" s="44">
        <f t="shared" si="7"/>
        <v>0.94669509594882728</v>
      </c>
      <c r="E56" s="37">
        <f t="shared" si="8"/>
        <v>-150</v>
      </c>
      <c r="F56" s="96">
        <v>3780</v>
      </c>
      <c r="G56" s="94">
        <v>3780</v>
      </c>
      <c r="H56" s="46">
        <f t="shared" si="9"/>
        <v>1</v>
      </c>
      <c r="I56" s="37">
        <f t="shared" si="10"/>
        <v>0</v>
      </c>
      <c r="J56" s="46">
        <f t="shared" si="11"/>
        <v>0.70476190476190481</v>
      </c>
      <c r="K56" s="46">
        <f t="shared" si="12"/>
        <v>0.74444444444444446</v>
      </c>
      <c r="L56" s="51">
        <f t="shared" si="13"/>
        <v>-3.9682539682539653E-2</v>
      </c>
    </row>
    <row r="57" spans="1:12" x14ac:dyDescent="0.4">
      <c r="A57" s="123" t="s">
        <v>146</v>
      </c>
      <c r="B57" s="91">
        <v>3468</v>
      </c>
      <c r="C57" s="91">
        <v>3423</v>
      </c>
      <c r="D57" s="90">
        <f t="shared" si="7"/>
        <v>1.0131463628396145</v>
      </c>
      <c r="E57" s="35">
        <f t="shared" si="8"/>
        <v>45</v>
      </c>
      <c r="F57" s="91">
        <v>3780</v>
      </c>
      <c r="G57" s="91">
        <v>3780</v>
      </c>
      <c r="H57" s="57">
        <f t="shared" si="9"/>
        <v>1</v>
      </c>
      <c r="I57" s="35">
        <f t="shared" si="10"/>
        <v>0</v>
      </c>
      <c r="J57" s="57">
        <f t="shared" si="11"/>
        <v>0.91746031746031742</v>
      </c>
      <c r="K57" s="57">
        <f t="shared" si="12"/>
        <v>0.90555555555555556</v>
      </c>
      <c r="L57" s="56">
        <f t="shared" si="13"/>
        <v>1.1904761904761862E-2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2006年6月航空旅客輸送実績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６月(上旬)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106</v>
      </c>
      <c r="C4" s="193" t="s">
        <v>209</v>
      </c>
      <c r="D4" s="190" t="s">
        <v>87</v>
      </c>
      <c r="E4" s="190"/>
      <c r="F4" s="187" t="str">
        <f>+B4</f>
        <v>(06'6/1～10)</v>
      </c>
      <c r="G4" s="187" t="str">
        <f>+C4</f>
        <v>(05'6/1～10)</v>
      </c>
      <c r="H4" s="190" t="s">
        <v>87</v>
      </c>
      <c r="I4" s="190"/>
      <c r="J4" s="187" t="str">
        <f>+B4</f>
        <v>(06'6/1～10)</v>
      </c>
      <c r="K4" s="187" t="str">
        <f>+C4</f>
        <v>(05'6/1～10)</v>
      </c>
      <c r="L4" s="188" t="s">
        <v>85</v>
      </c>
    </row>
    <row r="5" spans="1:12" s="34" customFormat="1" x14ac:dyDescent="0.4">
      <c r="A5" s="190"/>
      <c r="B5" s="191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139201</v>
      </c>
      <c r="C6" s="67">
        <f>+C7+C37</f>
        <v>130772</v>
      </c>
      <c r="D6" s="39">
        <f t="shared" ref="D6:D37" si="0">+B6/C6</f>
        <v>1.0644556938794236</v>
      </c>
      <c r="E6" s="40">
        <f t="shared" ref="E6:E37" si="1">+B6-C6</f>
        <v>8429</v>
      </c>
      <c r="F6" s="67">
        <f>+F7+F37</f>
        <v>232340</v>
      </c>
      <c r="G6" s="67">
        <f>+G7+G37</f>
        <v>215242</v>
      </c>
      <c r="H6" s="39">
        <f t="shared" ref="H6:H37" si="2">+F6/G6</f>
        <v>1.0794361695208183</v>
      </c>
      <c r="I6" s="40">
        <f t="shared" ref="I6:I37" si="3">+F6-G6</f>
        <v>17098</v>
      </c>
      <c r="J6" s="39">
        <f t="shared" ref="J6:J37" si="4">+B6/F6</f>
        <v>0.59912628045106309</v>
      </c>
      <c r="K6" s="39">
        <f t="shared" ref="K6:K37" si="5">+C6/G6</f>
        <v>0.6075580044786798</v>
      </c>
      <c r="L6" s="52">
        <f t="shared" ref="L6:L37" si="6">+J6-K6</f>
        <v>-8.431724027616716E-3</v>
      </c>
    </row>
    <row r="7" spans="1:12" s="30" customFormat="1" x14ac:dyDescent="0.4">
      <c r="A7" s="122" t="s">
        <v>84</v>
      </c>
      <c r="B7" s="67">
        <f>B8+B18+B34</f>
        <v>67128</v>
      </c>
      <c r="C7" s="67">
        <f>C8+C18+C34</f>
        <v>63485</v>
      </c>
      <c r="D7" s="39">
        <f t="shared" si="0"/>
        <v>1.0573836339292746</v>
      </c>
      <c r="E7" s="40">
        <f t="shared" si="1"/>
        <v>3643</v>
      </c>
      <c r="F7" s="67">
        <f>F8+F18+F34</f>
        <v>112444</v>
      </c>
      <c r="G7" s="67">
        <f>G8+G18+G34</f>
        <v>98619</v>
      </c>
      <c r="H7" s="39">
        <f t="shared" si="2"/>
        <v>1.1401859682211339</v>
      </c>
      <c r="I7" s="40">
        <f t="shared" si="3"/>
        <v>13825</v>
      </c>
      <c r="J7" s="39">
        <f t="shared" si="4"/>
        <v>0.59699050193874281</v>
      </c>
      <c r="K7" s="39">
        <f t="shared" si="5"/>
        <v>0.64374005009176727</v>
      </c>
      <c r="L7" s="52">
        <f t="shared" si="6"/>
        <v>-4.6749548153024456E-2</v>
      </c>
    </row>
    <row r="8" spans="1:12" x14ac:dyDescent="0.4">
      <c r="A8" s="138" t="s">
        <v>91</v>
      </c>
      <c r="B8" s="73">
        <f>SUM(B9:B17)</f>
        <v>53235</v>
      </c>
      <c r="C8" s="73">
        <f>SUM(C9:C17)</f>
        <v>50635</v>
      </c>
      <c r="D8" s="50">
        <f t="shared" si="0"/>
        <v>1.0513478818998716</v>
      </c>
      <c r="E8" s="38">
        <f t="shared" si="1"/>
        <v>2600</v>
      </c>
      <c r="F8" s="73">
        <f>SUM(F9:F17)</f>
        <v>90401</v>
      </c>
      <c r="G8" s="73">
        <f>SUM(G9:G17)</f>
        <v>79025</v>
      </c>
      <c r="H8" s="50">
        <f t="shared" si="2"/>
        <v>1.1439544447959507</v>
      </c>
      <c r="I8" s="38">
        <f t="shared" si="3"/>
        <v>11376</v>
      </c>
      <c r="J8" s="50">
        <f t="shared" si="4"/>
        <v>0.58887622924525174</v>
      </c>
      <c r="K8" s="50">
        <f t="shared" si="5"/>
        <v>0.64074659917747545</v>
      </c>
      <c r="L8" s="49">
        <f t="shared" si="6"/>
        <v>-5.1870369932223714E-2</v>
      </c>
    </row>
    <row r="9" spans="1:12" x14ac:dyDescent="0.4">
      <c r="A9" s="126" t="s">
        <v>82</v>
      </c>
      <c r="B9" s="100">
        <v>30758</v>
      </c>
      <c r="C9" s="100">
        <v>29462</v>
      </c>
      <c r="D9" s="44">
        <f t="shared" si="0"/>
        <v>1.043988867015138</v>
      </c>
      <c r="E9" s="45">
        <f t="shared" si="1"/>
        <v>1296</v>
      </c>
      <c r="F9" s="100">
        <v>50226</v>
      </c>
      <c r="G9" s="100">
        <v>45735</v>
      </c>
      <c r="H9" s="44">
        <f t="shared" si="2"/>
        <v>1.0981961298786487</v>
      </c>
      <c r="I9" s="45">
        <f t="shared" si="3"/>
        <v>4491</v>
      </c>
      <c r="J9" s="44">
        <f t="shared" si="4"/>
        <v>0.61239198821327601</v>
      </c>
      <c r="K9" s="44">
        <f t="shared" si="5"/>
        <v>0.6441893517000109</v>
      </c>
      <c r="L9" s="43">
        <f t="shared" si="6"/>
        <v>-3.1797363486734898E-2</v>
      </c>
    </row>
    <row r="10" spans="1:12" x14ac:dyDescent="0.4">
      <c r="A10" s="124" t="s">
        <v>83</v>
      </c>
      <c r="B10" s="94">
        <v>3905</v>
      </c>
      <c r="C10" s="94">
        <v>7983</v>
      </c>
      <c r="D10" s="46">
        <f t="shared" si="0"/>
        <v>0.48916447450833023</v>
      </c>
      <c r="E10" s="37">
        <f t="shared" si="1"/>
        <v>-4078</v>
      </c>
      <c r="F10" s="94">
        <v>4160</v>
      </c>
      <c r="G10" s="94">
        <v>13140</v>
      </c>
      <c r="H10" s="46">
        <f t="shared" si="2"/>
        <v>0.31659056316590561</v>
      </c>
      <c r="I10" s="37">
        <f t="shared" si="3"/>
        <v>-8980</v>
      </c>
      <c r="J10" s="46">
        <f t="shared" si="4"/>
        <v>0.93870192307692313</v>
      </c>
      <c r="K10" s="46">
        <f t="shared" si="5"/>
        <v>0.6075342465753425</v>
      </c>
      <c r="L10" s="51">
        <f t="shared" si="6"/>
        <v>0.33116767650158063</v>
      </c>
    </row>
    <row r="11" spans="1:12" x14ac:dyDescent="0.4">
      <c r="A11" s="124" t="s">
        <v>97</v>
      </c>
      <c r="B11" s="94">
        <v>3375</v>
      </c>
      <c r="C11" s="94">
        <v>1981</v>
      </c>
      <c r="D11" s="46">
        <f t="shared" si="0"/>
        <v>1.7036850075719334</v>
      </c>
      <c r="E11" s="37">
        <f t="shared" si="1"/>
        <v>1394</v>
      </c>
      <c r="F11" s="94">
        <v>5220</v>
      </c>
      <c r="G11" s="94">
        <v>2700</v>
      </c>
      <c r="H11" s="46">
        <f t="shared" si="2"/>
        <v>1.9333333333333333</v>
      </c>
      <c r="I11" s="37">
        <f t="shared" si="3"/>
        <v>2520</v>
      </c>
      <c r="J11" s="46">
        <f t="shared" si="4"/>
        <v>0.64655172413793105</v>
      </c>
      <c r="K11" s="46">
        <f t="shared" si="5"/>
        <v>0.73370370370370375</v>
      </c>
      <c r="L11" s="51">
        <f t="shared" si="6"/>
        <v>-8.7151979565772697E-2</v>
      </c>
    </row>
    <row r="12" spans="1:12" x14ac:dyDescent="0.4">
      <c r="A12" s="124" t="s">
        <v>80</v>
      </c>
      <c r="B12" s="94">
        <v>5044</v>
      </c>
      <c r="C12" s="94">
        <v>6105</v>
      </c>
      <c r="D12" s="46">
        <f t="shared" si="0"/>
        <v>0.82620802620802625</v>
      </c>
      <c r="E12" s="37">
        <f t="shared" si="1"/>
        <v>-1061</v>
      </c>
      <c r="F12" s="94">
        <v>9305</v>
      </c>
      <c r="G12" s="94">
        <v>9450</v>
      </c>
      <c r="H12" s="46">
        <f t="shared" si="2"/>
        <v>0.98465608465608467</v>
      </c>
      <c r="I12" s="37">
        <f t="shared" si="3"/>
        <v>-145</v>
      </c>
      <c r="J12" s="46">
        <f t="shared" si="4"/>
        <v>0.54207415368081679</v>
      </c>
      <c r="K12" s="46">
        <f t="shared" si="5"/>
        <v>0.64603174603174607</v>
      </c>
      <c r="L12" s="51">
        <f t="shared" si="6"/>
        <v>-0.10395759235092927</v>
      </c>
    </row>
    <row r="13" spans="1:12" x14ac:dyDescent="0.4">
      <c r="A13" s="124" t="s">
        <v>81</v>
      </c>
      <c r="B13" s="94">
        <v>5553</v>
      </c>
      <c r="C13" s="94">
        <v>5104</v>
      </c>
      <c r="D13" s="46">
        <f t="shared" si="0"/>
        <v>1.0879702194357366</v>
      </c>
      <c r="E13" s="37">
        <f t="shared" si="1"/>
        <v>449</v>
      </c>
      <c r="F13" s="94">
        <v>10920</v>
      </c>
      <c r="G13" s="94">
        <v>8000</v>
      </c>
      <c r="H13" s="46">
        <f t="shared" si="2"/>
        <v>1.365</v>
      </c>
      <c r="I13" s="37">
        <f t="shared" si="3"/>
        <v>2920</v>
      </c>
      <c r="J13" s="46">
        <f t="shared" si="4"/>
        <v>0.50851648351648349</v>
      </c>
      <c r="K13" s="46">
        <f t="shared" si="5"/>
        <v>0.63800000000000001</v>
      </c>
      <c r="L13" s="51">
        <f t="shared" si="6"/>
        <v>-0.12948351648351653</v>
      </c>
    </row>
    <row r="14" spans="1:12" x14ac:dyDescent="0.4">
      <c r="A14" s="124" t="s">
        <v>170</v>
      </c>
      <c r="B14" s="94">
        <v>0</v>
      </c>
      <c r="C14" s="94">
        <v>0</v>
      </c>
      <c r="D14" s="46" t="e">
        <f t="shared" si="0"/>
        <v>#DIV/0!</v>
      </c>
      <c r="E14" s="37">
        <f t="shared" si="1"/>
        <v>0</v>
      </c>
      <c r="F14" s="94">
        <v>0</v>
      </c>
      <c r="G14" s="94">
        <v>0</v>
      </c>
      <c r="H14" s="46" t="e">
        <f t="shared" si="2"/>
        <v>#DIV/0!</v>
      </c>
      <c r="I14" s="37">
        <f t="shared" si="3"/>
        <v>0</v>
      </c>
      <c r="J14" s="46" t="e">
        <f t="shared" si="4"/>
        <v>#DIV/0!</v>
      </c>
      <c r="K14" s="46" t="e">
        <f t="shared" si="5"/>
        <v>#DIV/0!</v>
      </c>
      <c r="L14" s="51" t="e">
        <f t="shared" si="6"/>
        <v>#DIV/0!</v>
      </c>
    </row>
    <row r="15" spans="1:12" x14ac:dyDescent="0.4">
      <c r="A15" s="127" t="s">
        <v>193</v>
      </c>
      <c r="B15" s="94">
        <v>0</v>
      </c>
      <c r="C15" s="94">
        <v>0</v>
      </c>
      <c r="D15" s="46" t="e">
        <f t="shared" si="0"/>
        <v>#DIV/0!</v>
      </c>
      <c r="E15" s="47">
        <f t="shared" si="1"/>
        <v>0</v>
      </c>
      <c r="F15" s="94">
        <v>0</v>
      </c>
      <c r="G15" s="105">
        <v>0</v>
      </c>
      <c r="H15" s="44" t="e">
        <f t="shared" si="2"/>
        <v>#DIV/0!</v>
      </c>
      <c r="I15" s="45">
        <f t="shared" si="3"/>
        <v>0</v>
      </c>
      <c r="J15" s="48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x14ac:dyDescent="0.4">
      <c r="A16" s="21" t="s">
        <v>192</v>
      </c>
      <c r="B16" s="101">
        <v>3992</v>
      </c>
      <c r="C16" s="101">
        <v>0</v>
      </c>
      <c r="D16" s="48" t="e">
        <f t="shared" si="0"/>
        <v>#DIV/0!</v>
      </c>
      <c r="E16" s="37">
        <f t="shared" si="1"/>
        <v>3992</v>
      </c>
      <c r="F16" s="101">
        <v>7960</v>
      </c>
      <c r="G16" s="95">
        <v>0</v>
      </c>
      <c r="H16" s="44" t="e">
        <f t="shared" si="2"/>
        <v>#DIV/0!</v>
      </c>
      <c r="I16" s="45">
        <f t="shared" si="3"/>
        <v>7960</v>
      </c>
      <c r="J16" s="48">
        <f t="shared" si="4"/>
        <v>0.50150753768844225</v>
      </c>
      <c r="K16" s="46" t="e">
        <f t="shared" si="5"/>
        <v>#DIV/0!</v>
      </c>
      <c r="L16" s="51" t="e">
        <f t="shared" si="6"/>
        <v>#DIV/0!</v>
      </c>
    </row>
    <row r="17" spans="1:12" x14ac:dyDescent="0.4">
      <c r="A17" s="15" t="s">
        <v>191</v>
      </c>
      <c r="B17" s="106">
        <v>608</v>
      </c>
      <c r="C17" s="106">
        <v>0</v>
      </c>
      <c r="D17" s="57" t="e">
        <f t="shared" si="0"/>
        <v>#DIV/0!</v>
      </c>
      <c r="E17" s="47">
        <f t="shared" si="1"/>
        <v>608</v>
      </c>
      <c r="F17" s="106">
        <v>2610</v>
      </c>
      <c r="G17" s="106">
        <v>0</v>
      </c>
      <c r="H17" s="44" t="e">
        <f t="shared" si="2"/>
        <v>#DIV/0!</v>
      </c>
      <c r="I17" s="45">
        <f t="shared" si="3"/>
        <v>2610</v>
      </c>
      <c r="J17" s="48">
        <f t="shared" si="4"/>
        <v>0.23295019157088123</v>
      </c>
      <c r="K17" s="46" t="e">
        <f t="shared" si="5"/>
        <v>#DIV/0!</v>
      </c>
      <c r="L17" s="51" t="e">
        <f t="shared" si="6"/>
        <v>#DIV/0!</v>
      </c>
    </row>
    <row r="18" spans="1:12" x14ac:dyDescent="0.4">
      <c r="A18" s="138" t="s">
        <v>90</v>
      </c>
      <c r="B18" s="73">
        <f>SUM(B19:B33)</f>
        <v>13238</v>
      </c>
      <c r="C18" s="73">
        <f>SUM(C19:C33)</f>
        <v>12370</v>
      </c>
      <c r="D18" s="50">
        <f t="shared" si="0"/>
        <v>1.0701697655618432</v>
      </c>
      <c r="E18" s="38">
        <f t="shared" si="1"/>
        <v>868</v>
      </c>
      <c r="F18" s="73">
        <f>SUM(F19:F33)</f>
        <v>20600</v>
      </c>
      <c r="G18" s="73">
        <f>SUM(G19:G33)</f>
        <v>18736</v>
      </c>
      <c r="H18" s="50">
        <f t="shared" si="2"/>
        <v>1.0994876174210078</v>
      </c>
      <c r="I18" s="38">
        <f t="shared" si="3"/>
        <v>1864</v>
      </c>
      <c r="J18" s="50">
        <f t="shared" si="4"/>
        <v>0.64262135922330099</v>
      </c>
      <c r="K18" s="50">
        <f t="shared" si="5"/>
        <v>0.66022630230572166</v>
      </c>
      <c r="L18" s="49">
        <f t="shared" si="6"/>
        <v>-1.7604943082420665E-2</v>
      </c>
    </row>
    <row r="19" spans="1:12" x14ac:dyDescent="0.4">
      <c r="A19" s="126" t="s">
        <v>168</v>
      </c>
      <c r="B19" s="100">
        <v>873</v>
      </c>
      <c r="C19" s="94">
        <v>944</v>
      </c>
      <c r="D19" s="46">
        <f t="shared" si="0"/>
        <v>0.92478813559322037</v>
      </c>
      <c r="E19" s="37">
        <f t="shared" si="1"/>
        <v>-71</v>
      </c>
      <c r="F19" s="100">
        <v>1500</v>
      </c>
      <c r="G19" s="100">
        <v>1500</v>
      </c>
      <c r="H19" s="46">
        <f t="shared" si="2"/>
        <v>1</v>
      </c>
      <c r="I19" s="37">
        <f t="shared" si="3"/>
        <v>0</v>
      </c>
      <c r="J19" s="46">
        <f t="shared" si="4"/>
        <v>0.58199999999999996</v>
      </c>
      <c r="K19" s="46">
        <f t="shared" si="5"/>
        <v>0.6293333333333333</v>
      </c>
      <c r="L19" s="43">
        <f t="shared" si="6"/>
        <v>-4.7333333333333338E-2</v>
      </c>
    </row>
    <row r="20" spans="1:12" x14ac:dyDescent="0.4">
      <c r="A20" s="124" t="s">
        <v>167</v>
      </c>
      <c r="B20" s="94">
        <v>1177</v>
      </c>
      <c r="C20" s="131">
        <v>1144</v>
      </c>
      <c r="D20" s="46">
        <f t="shared" si="0"/>
        <v>1.0288461538461537</v>
      </c>
      <c r="E20" s="37">
        <f t="shared" si="1"/>
        <v>33</v>
      </c>
      <c r="F20" s="94">
        <v>1495</v>
      </c>
      <c r="G20" s="94">
        <v>1500</v>
      </c>
      <c r="H20" s="46">
        <f t="shared" si="2"/>
        <v>0.9966666666666667</v>
      </c>
      <c r="I20" s="37">
        <f t="shared" si="3"/>
        <v>-5</v>
      </c>
      <c r="J20" s="42">
        <f t="shared" si="4"/>
        <v>0.78729096989966552</v>
      </c>
      <c r="K20" s="46">
        <f t="shared" si="5"/>
        <v>0.76266666666666671</v>
      </c>
      <c r="L20" s="51">
        <f t="shared" si="6"/>
        <v>2.4624303232998801E-2</v>
      </c>
    </row>
    <row r="21" spans="1:12" x14ac:dyDescent="0.4">
      <c r="A21" s="124" t="s">
        <v>166</v>
      </c>
      <c r="B21" s="94">
        <v>902</v>
      </c>
      <c r="C21" s="94">
        <v>755</v>
      </c>
      <c r="D21" s="46">
        <f t="shared" si="0"/>
        <v>1.1947019867549669</v>
      </c>
      <c r="E21" s="37">
        <f t="shared" si="1"/>
        <v>147</v>
      </c>
      <c r="F21" s="94">
        <v>1475</v>
      </c>
      <c r="G21" s="94">
        <v>1500</v>
      </c>
      <c r="H21" s="42">
        <f t="shared" si="2"/>
        <v>0.98333333333333328</v>
      </c>
      <c r="I21" s="37">
        <f t="shared" si="3"/>
        <v>-25</v>
      </c>
      <c r="J21" s="46">
        <f t="shared" si="4"/>
        <v>0.61152542372881358</v>
      </c>
      <c r="K21" s="46">
        <f t="shared" si="5"/>
        <v>0.5033333333333333</v>
      </c>
      <c r="L21" s="51">
        <f t="shared" si="6"/>
        <v>0.10819209039548028</v>
      </c>
    </row>
    <row r="22" spans="1:12" x14ac:dyDescent="0.4">
      <c r="A22" s="124" t="s">
        <v>165</v>
      </c>
      <c r="B22" s="94">
        <v>1358</v>
      </c>
      <c r="C22" s="94">
        <v>1276</v>
      </c>
      <c r="D22" s="46">
        <f t="shared" si="0"/>
        <v>1.0642633228840126</v>
      </c>
      <c r="E22" s="37">
        <f t="shared" si="1"/>
        <v>82</v>
      </c>
      <c r="F22" s="94">
        <v>1500</v>
      </c>
      <c r="G22" s="94">
        <v>1500</v>
      </c>
      <c r="H22" s="46">
        <f t="shared" si="2"/>
        <v>1</v>
      </c>
      <c r="I22" s="37">
        <f t="shared" si="3"/>
        <v>0</v>
      </c>
      <c r="J22" s="46">
        <f t="shared" si="4"/>
        <v>0.90533333333333332</v>
      </c>
      <c r="K22" s="46">
        <f t="shared" si="5"/>
        <v>0.85066666666666668</v>
      </c>
      <c r="L22" s="51">
        <f t="shared" si="6"/>
        <v>5.4666666666666641E-2</v>
      </c>
    </row>
    <row r="23" spans="1:12" x14ac:dyDescent="0.4">
      <c r="A23" s="124" t="s">
        <v>164</v>
      </c>
      <c r="B23" s="96">
        <v>1231</v>
      </c>
      <c r="C23" s="96">
        <v>1334</v>
      </c>
      <c r="D23" s="46">
        <f t="shared" si="0"/>
        <v>0.92278860569715138</v>
      </c>
      <c r="E23" s="36">
        <f t="shared" si="1"/>
        <v>-103</v>
      </c>
      <c r="F23" s="96">
        <v>1500</v>
      </c>
      <c r="G23" s="96">
        <v>1500</v>
      </c>
      <c r="H23" s="42">
        <f t="shared" si="2"/>
        <v>1</v>
      </c>
      <c r="I23" s="36">
        <f t="shared" si="3"/>
        <v>0</v>
      </c>
      <c r="J23" s="42">
        <f t="shared" si="4"/>
        <v>0.82066666666666666</v>
      </c>
      <c r="K23" s="46">
        <f t="shared" si="5"/>
        <v>0.88933333333333331</v>
      </c>
      <c r="L23" s="41">
        <f t="shared" si="6"/>
        <v>-6.8666666666666654E-2</v>
      </c>
    </row>
    <row r="24" spans="1:12" x14ac:dyDescent="0.4">
      <c r="A24" s="125" t="s">
        <v>163</v>
      </c>
      <c r="B24" s="94">
        <v>725</v>
      </c>
      <c r="C24" s="94">
        <v>923</v>
      </c>
      <c r="D24" s="46">
        <f t="shared" si="0"/>
        <v>0.78548212351029256</v>
      </c>
      <c r="E24" s="37">
        <f t="shared" si="1"/>
        <v>-198</v>
      </c>
      <c r="F24" s="94">
        <v>1500</v>
      </c>
      <c r="G24" s="94">
        <v>1500</v>
      </c>
      <c r="H24" s="46">
        <f t="shared" si="2"/>
        <v>1</v>
      </c>
      <c r="I24" s="37">
        <f t="shared" si="3"/>
        <v>0</v>
      </c>
      <c r="J24" s="46">
        <f t="shared" si="4"/>
        <v>0.48333333333333334</v>
      </c>
      <c r="K24" s="46">
        <f t="shared" si="5"/>
        <v>0.61533333333333329</v>
      </c>
      <c r="L24" s="51">
        <f t="shared" si="6"/>
        <v>-0.13199999999999995</v>
      </c>
    </row>
    <row r="25" spans="1:12" x14ac:dyDescent="0.4">
      <c r="A25" s="125" t="s">
        <v>162</v>
      </c>
      <c r="B25" s="94">
        <v>672</v>
      </c>
      <c r="C25" s="94">
        <v>669</v>
      </c>
      <c r="D25" s="46">
        <f t="shared" si="0"/>
        <v>1.0044843049327354</v>
      </c>
      <c r="E25" s="37">
        <f t="shared" si="1"/>
        <v>3</v>
      </c>
      <c r="F25" s="94">
        <v>1500</v>
      </c>
      <c r="G25" s="94">
        <v>1500</v>
      </c>
      <c r="H25" s="46">
        <f t="shared" si="2"/>
        <v>1</v>
      </c>
      <c r="I25" s="37">
        <f t="shared" si="3"/>
        <v>0</v>
      </c>
      <c r="J25" s="46">
        <f t="shared" si="4"/>
        <v>0.44800000000000001</v>
      </c>
      <c r="K25" s="46">
        <f t="shared" si="5"/>
        <v>0.44600000000000001</v>
      </c>
      <c r="L25" s="51">
        <f t="shared" si="6"/>
        <v>2.0000000000000018E-3</v>
      </c>
    </row>
    <row r="26" spans="1:12" x14ac:dyDescent="0.4">
      <c r="A26" s="124" t="s">
        <v>161</v>
      </c>
      <c r="B26" s="94">
        <v>1117</v>
      </c>
      <c r="C26" s="94">
        <v>936</v>
      </c>
      <c r="D26" s="46">
        <f t="shared" si="0"/>
        <v>1.1933760683760684</v>
      </c>
      <c r="E26" s="37">
        <f t="shared" si="1"/>
        <v>181</v>
      </c>
      <c r="F26" s="94">
        <v>1500</v>
      </c>
      <c r="G26" s="94">
        <v>1350</v>
      </c>
      <c r="H26" s="46">
        <f t="shared" si="2"/>
        <v>1.1111111111111112</v>
      </c>
      <c r="I26" s="37">
        <f t="shared" si="3"/>
        <v>150</v>
      </c>
      <c r="J26" s="46">
        <f t="shared" si="4"/>
        <v>0.7446666666666667</v>
      </c>
      <c r="K26" s="46">
        <f t="shared" si="5"/>
        <v>0.69333333333333336</v>
      </c>
      <c r="L26" s="51">
        <f t="shared" si="6"/>
        <v>5.1333333333333342E-2</v>
      </c>
    </row>
    <row r="27" spans="1:12" x14ac:dyDescent="0.4">
      <c r="A27" s="124" t="s">
        <v>160</v>
      </c>
      <c r="B27" s="96">
        <v>545</v>
      </c>
      <c r="C27" s="96">
        <v>526</v>
      </c>
      <c r="D27" s="46">
        <f t="shared" si="0"/>
        <v>1.0361216730038023</v>
      </c>
      <c r="E27" s="36">
        <f t="shared" si="1"/>
        <v>19</v>
      </c>
      <c r="F27" s="96">
        <v>767</v>
      </c>
      <c r="G27" s="96">
        <v>900</v>
      </c>
      <c r="H27" s="42">
        <f t="shared" si="2"/>
        <v>0.85222222222222221</v>
      </c>
      <c r="I27" s="36">
        <f t="shared" si="3"/>
        <v>-133</v>
      </c>
      <c r="J27" s="42">
        <f t="shared" si="4"/>
        <v>0.71056062581486312</v>
      </c>
      <c r="K27" s="46">
        <f t="shared" si="5"/>
        <v>0.58444444444444443</v>
      </c>
      <c r="L27" s="41">
        <f t="shared" si="6"/>
        <v>0.12611618137041869</v>
      </c>
    </row>
    <row r="28" spans="1:12" x14ac:dyDescent="0.4">
      <c r="A28" s="125" t="s">
        <v>159</v>
      </c>
      <c r="B28" s="94">
        <v>281</v>
      </c>
      <c r="C28" s="94">
        <v>127</v>
      </c>
      <c r="D28" s="46">
        <f t="shared" si="0"/>
        <v>2.2125984251968505</v>
      </c>
      <c r="E28" s="37">
        <f t="shared" si="1"/>
        <v>154</v>
      </c>
      <c r="F28" s="94">
        <v>750</v>
      </c>
      <c r="G28" s="94">
        <v>600</v>
      </c>
      <c r="H28" s="46">
        <f t="shared" si="2"/>
        <v>1.25</v>
      </c>
      <c r="I28" s="37">
        <f t="shared" si="3"/>
        <v>150</v>
      </c>
      <c r="J28" s="46">
        <f t="shared" si="4"/>
        <v>0.37466666666666665</v>
      </c>
      <c r="K28" s="46">
        <f t="shared" si="5"/>
        <v>0.21166666666666667</v>
      </c>
      <c r="L28" s="51">
        <f t="shared" si="6"/>
        <v>0.16299999999999998</v>
      </c>
    </row>
    <row r="29" spans="1:12" x14ac:dyDescent="0.4">
      <c r="A29" s="124" t="s">
        <v>158</v>
      </c>
      <c r="B29" s="94">
        <v>1269</v>
      </c>
      <c r="C29" s="94">
        <v>1292</v>
      </c>
      <c r="D29" s="46">
        <f t="shared" si="0"/>
        <v>0.9821981424148607</v>
      </c>
      <c r="E29" s="37">
        <f t="shared" si="1"/>
        <v>-23</v>
      </c>
      <c r="F29" s="94">
        <v>1500</v>
      </c>
      <c r="G29" s="94">
        <v>1551</v>
      </c>
      <c r="H29" s="46">
        <f t="shared" si="2"/>
        <v>0.96711798839458418</v>
      </c>
      <c r="I29" s="37">
        <f t="shared" si="3"/>
        <v>-51</v>
      </c>
      <c r="J29" s="46">
        <f t="shared" si="4"/>
        <v>0.84599999999999997</v>
      </c>
      <c r="K29" s="46">
        <f t="shared" si="5"/>
        <v>0.83301096067053515</v>
      </c>
      <c r="L29" s="51">
        <f t="shared" si="6"/>
        <v>1.2989039329464824E-2</v>
      </c>
    </row>
    <row r="30" spans="1:12" x14ac:dyDescent="0.4">
      <c r="A30" s="125" t="s">
        <v>157</v>
      </c>
      <c r="B30" s="96">
        <v>897</v>
      </c>
      <c r="C30" s="96">
        <v>716</v>
      </c>
      <c r="D30" s="46">
        <f t="shared" si="0"/>
        <v>1.2527932960893855</v>
      </c>
      <c r="E30" s="36">
        <f t="shared" si="1"/>
        <v>181</v>
      </c>
      <c r="F30" s="96">
        <v>1834</v>
      </c>
      <c r="G30" s="96">
        <v>1517</v>
      </c>
      <c r="H30" s="42">
        <f t="shared" si="2"/>
        <v>1.2089650626235993</v>
      </c>
      <c r="I30" s="36">
        <f t="shared" si="3"/>
        <v>317</v>
      </c>
      <c r="J30" s="42">
        <f t="shared" si="4"/>
        <v>0.48909487459105777</v>
      </c>
      <c r="K30" s="46">
        <f t="shared" si="5"/>
        <v>0.47198417930125247</v>
      </c>
      <c r="L30" s="41">
        <f t="shared" si="6"/>
        <v>1.71106952898053E-2</v>
      </c>
    </row>
    <row r="31" spans="1:12" x14ac:dyDescent="0.4">
      <c r="A31" s="125" t="s">
        <v>156</v>
      </c>
      <c r="B31" s="96">
        <v>1501</v>
      </c>
      <c r="C31" s="96">
        <v>1728</v>
      </c>
      <c r="D31" s="46">
        <f t="shared" si="0"/>
        <v>0.8686342592592593</v>
      </c>
      <c r="E31" s="36">
        <f t="shared" si="1"/>
        <v>-227</v>
      </c>
      <c r="F31" s="96">
        <v>2284</v>
      </c>
      <c r="G31" s="96">
        <v>2318</v>
      </c>
      <c r="H31" s="42">
        <f t="shared" si="2"/>
        <v>0.9853321829163072</v>
      </c>
      <c r="I31" s="36">
        <f t="shared" si="3"/>
        <v>-34</v>
      </c>
      <c r="J31" s="42">
        <f t="shared" si="4"/>
        <v>0.65718038528896672</v>
      </c>
      <c r="K31" s="46">
        <f t="shared" si="5"/>
        <v>0.74547023295944781</v>
      </c>
      <c r="L31" s="41">
        <f t="shared" si="6"/>
        <v>-8.8289847670481092E-2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0"/>
        <v>#DIV/0!</v>
      </c>
      <c r="E32" s="37">
        <f t="shared" si="1"/>
        <v>0</v>
      </c>
      <c r="F32" s="94">
        <v>0</v>
      </c>
      <c r="G32" s="94"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64" x14ac:dyDescent="0.4">
      <c r="A33" s="127" t="s">
        <v>190</v>
      </c>
      <c r="B33" s="105">
        <v>690</v>
      </c>
      <c r="C33" s="105">
        <v>0</v>
      </c>
      <c r="D33" s="46" t="e">
        <f t="shared" si="0"/>
        <v>#DIV/0!</v>
      </c>
      <c r="E33" s="47">
        <f t="shared" si="1"/>
        <v>690</v>
      </c>
      <c r="F33" s="105">
        <v>1495</v>
      </c>
      <c r="G33" s="105">
        <v>0</v>
      </c>
      <c r="H33" s="48" t="e">
        <f t="shared" si="2"/>
        <v>#DIV/0!</v>
      </c>
      <c r="I33" s="47">
        <f t="shared" si="3"/>
        <v>1495</v>
      </c>
      <c r="J33" s="48">
        <f t="shared" si="4"/>
        <v>0.46153846153846156</v>
      </c>
      <c r="K33" s="60" t="e">
        <f t="shared" si="5"/>
        <v>#DIV/0!</v>
      </c>
      <c r="L33" s="83" t="e">
        <f t="shared" si="6"/>
        <v>#DIV/0!</v>
      </c>
    </row>
    <row r="34" spans="1:64" x14ac:dyDescent="0.4">
      <c r="A34" s="138" t="s">
        <v>89</v>
      </c>
      <c r="B34" s="73">
        <f>SUM(B35:B36)</f>
        <v>655</v>
      </c>
      <c r="C34" s="73">
        <f>SUM(C35:C36)</f>
        <v>480</v>
      </c>
      <c r="D34" s="50">
        <f t="shared" si="0"/>
        <v>1.3645833333333333</v>
      </c>
      <c r="E34" s="38">
        <f t="shared" si="1"/>
        <v>175</v>
      </c>
      <c r="F34" s="73">
        <f>SUM(F35:F36)</f>
        <v>1443</v>
      </c>
      <c r="G34" s="73">
        <f>SUM(G35:G36)</f>
        <v>858</v>
      </c>
      <c r="H34" s="50">
        <f t="shared" si="2"/>
        <v>1.6818181818181819</v>
      </c>
      <c r="I34" s="38">
        <f t="shared" si="3"/>
        <v>585</v>
      </c>
      <c r="J34" s="50">
        <f t="shared" si="4"/>
        <v>0.4539154539154539</v>
      </c>
      <c r="K34" s="50">
        <f t="shared" si="5"/>
        <v>0.55944055944055948</v>
      </c>
      <c r="L34" s="49">
        <f t="shared" si="6"/>
        <v>-0.10552510552510558</v>
      </c>
    </row>
    <row r="35" spans="1:64" x14ac:dyDescent="0.4">
      <c r="A35" s="126" t="s">
        <v>154</v>
      </c>
      <c r="B35" s="100">
        <v>470</v>
      </c>
      <c r="C35" s="100">
        <v>288</v>
      </c>
      <c r="D35" s="44">
        <f t="shared" si="0"/>
        <v>1.6319444444444444</v>
      </c>
      <c r="E35" s="45">
        <f t="shared" si="1"/>
        <v>182</v>
      </c>
      <c r="F35" s="100">
        <v>1053</v>
      </c>
      <c r="G35" s="100">
        <v>468</v>
      </c>
      <c r="H35" s="44">
        <f t="shared" si="2"/>
        <v>2.25</v>
      </c>
      <c r="I35" s="45">
        <f t="shared" si="3"/>
        <v>585</v>
      </c>
      <c r="J35" s="44">
        <f t="shared" si="4"/>
        <v>0.44634377967711303</v>
      </c>
      <c r="K35" s="44">
        <f t="shared" si="5"/>
        <v>0.61538461538461542</v>
      </c>
      <c r="L35" s="43">
        <f t="shared" si="6"/>
        <v>-0.16904083570750239</v>
      </c>
    </row>
    <row r="36" spans="1:64" x14ac:dyDescent="0.4">
      <c r="A36" s="124" t="s">
        <v>153</v>
      </c>
      <c r="B36" s="94">
        <v>185</v>
      </c>
      <c r="C36" s="94">
        <v>192</v>
      </c>
      <c r="D36" s="46">
        <f t="shared" si="0"/>
        <v>0.96354166666666663</v>
      </c>
      <c r="E36" s="37">
        <f t="shared" si="1"/>
        <v>-7</v>
      </c>
      <c r="F36" s="94">
        <v>390</v>
      </c>
      <c r="G36" s="94">
        <v>390</v>
      </c>
      <c r="H36" s="46">
        <f t="shared" si="2"/>
        <v>1</v>
      </c>
      <c r="I36" s="37">
        <f t="shared" si="3"/>
        <v>0</v>
      </c>
      <c r="J36" s="46">
        <f t="shared" si="4"/>
        <v>0.47435897435897434</v>
      </c>
      <c r="K36" s="46">
        <f t="shared" si="5"/>
        <v>0.49230769230769234</v>
      </c>
      <c r="L36" s="51">
        <f t="shared" si="6"/>
        <v>-1.7948717948717996E-2</v>
      </c>
    </row>
    <row r="37" spans="1:64" s="30" customFormat="1" x14ac:dyDescent="0.4">
      <c r="A37" s="122" t="s">
        <v>94</v>
      </c>
      <c r="B37" s="67">
        <f>SUM(B38:B57)</f>
        <v>72073</v>
      </c>
      <c r="C37" s="67">
        <f>SUM(C38:C57)</f>
        <v>67287</v>
      </c>
      <c r="D37" s="39">
        <f t="shared" si="0"/>
        <v>1.0711281525406096</v>
      </c>
      <c r="E37" s="40">
        <f t="shared" si="1"/>
        <v>4786</v>
      </c>
      <c r="F37" s="67">
        <f>SUM(F38:F57)</f>
        <v>119896</v>
      </c>
      <c r="G37" s="67">
        <f>SUM(G38:G57)</f>
        <v>116623</v>
      </c>
      <c r="H37" s="39">
        <f t="shared" si="2"/>
        <v>1.0280647899642437</v>
      </c>
      <c r="I37" s="40">
        <f t="shared" si="3"/>
        <v>3273</v>
      </c>
      <c r="J37" s="39">
        <f t="shared" si="4"/>
        <v>0.60112931207046105</v>
      </c>
      <c r="K37" s="39">
        <f t="shared" si="5"/>
        <v>0.57696166279378858</v>
      </c>
      <c r="L37" s="52">
        <f t="shared" si="6"/>
        <v>2.4167649276672476E-2</v>
      </c>
    </row>
    <row r="38" spans="1:64" x14ac:dyDescent="0.4">
      <c r="A38" s="124" t="s">
        <v>82</v>
      </c>
      <c r="B38" s="99">
        <v>26892</v>
      </c>
      <c r="C38" s="99">
        <v>23613</v>
      </c>
      <c r="D38" s="60">
        <f t="shared" ref="D38:D69" si="7">+B38/C38</f>
        <v>1.1388641849828485</v>
      </c>
      <c r="E38" s="36">
        <f t="shared" ref="E38:E57" si="8">+B38-C38</f>
        <v>3279</v>
      </c>
      <c r="F38" s="99">
        <v>42529</v>
      </c>
      <c r="G38" s="94">
        <v>42710</v>
      </c>
      <c r="H38" s="42">
        <f t="shared" ref="H38:H69" si="9">+F38/G38</f>
        <v>0.99576211660032776</v>
      </c>
      <c r="I38" s="53">
        <f t="shared" ref="I38:I57" si="10">+F38-G38</f>
        <v>-181</v>
      </c>
      <c r="J38" s="46">
        <f t="shared" ref="J38:J57" si="11">+B38/F38</f>
        <v>0.63232147475840017</v>
      </c>
      <c r="K38" s="46">
        <f t="shared" ref="K38:K57" si="12">+C38/G38</f>
        <v>0.55286818075392175</v>
      </c>
      <c r="L38" s="128">
        <f t="shared" ref="L38:L69" si="13">+J38-K38</f>
        <v>7.9453294004478425E-2</v>
      </c>
    </row>
    <row r="39" spans="1:64" x14ac:dyDescent="0.4">
      <c r="A39" s="124" t="s">
        <v>152</v>
      </c>
      <c r="B39" s="94">
        <v>3397</v>
      </c>
      <c r="C39" s="107">
        <v>9530</v>
      </c>
      <c r="D39" s="44">
        <f t="shared" si="7"/>
        <v>0.35645330535152153</v>
      </c>
      <c r="E39" s="36">
        <f t="shared" si="8"/>
        <v>-6133</v>
      </c>
      <c r="F39" s="107">
        <v>5240</v>
      </c>
      <c r="G39" s="107">
        <v>14260</v>
      </c>
      <c r="H39" s="81">
        <f t="shared" si="9"/>
        <v>0.36746143057503505</v>
      </c>
      <c r="I39" s="53">
        <f t="shared" si="10"/>
        <v>-9020</v>
      </c>
      <c r="J39" s="46">
        <f t="shared" si="11"/>
        <v>0.64828244274809166</v>
      </c>
      <c r="K39" s="46">
        <f t="shared" si="12"/>
        <v>0.66830294530154277</v>
      </c>
      <c r="L39" s="128">
        <f t="shared" si="13"/>
        <v>-2.0020502553451114E-2</v>
      </c>
    </row>
    <row r="40" spans="1:64" x14ac:dyDescent="0.4">
      <c r="A40" s="125" t="s">
        <v>151</v>
      </c>
      <c r="B40" s="94">
        <v>8828</v>
      </c>
      <c r="C40" s="107">
        <v>3222</v>
      </c>
      <c r="D40" s="78">
        <f t="shared" si="7"/>
        <v>2.739913097454997</v>
      </c>
      <c r="E40" s="53">
        <f t="shared" si="8"/>
        <v>5606</v>
      </c>
      <c r="F40" s="130">
        <v>12564</v>
      </c>
      <c r="G40" s="130">
        <v>5759</v>
      </c>
      <c r="H40" s="81">
        <f t="shared" si="9"/>
        <v>2.181628754992186</v>
      </c>
      <c r="I40" s="59">
        <f t="shared" si="10"/>
        <v>6805</v>
      </c>
      <c r="J40" s="78">
        <f t="shared" si="11"/>
        <v>0.70264247055078</v>
      </c>
      <c r="K40" s="78">
        <f t="shared" si="12"/>
        <v>0.55947213057822542</v>
      </c>
      <c r="L40" s="129">
        <f t="shared" si="13"/>
        <v>0.14317033997255457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4" s="27" customFormat="1" x14ac:dyDescent="0.4">
      <c r="A41" s="21" t="s">
        <v>192</v>
      </c>
      <c r="B41" s="103">
        <v>3178</v>
      </c>
      <c r="C41" s="104">
        <v>0</v>
      </c>
      <c r="D41" s="78" t="e">
        <f t="shared" si="7"/>
        <v>#DIV/0!</v>
      </c>
      <c r="E41" s="53">
        <f t="shared" si="8"/>
        <v>3178</v>
      </c>
      <c r="F41" s="102">
        <v>6610</v>
      </c>
      <c r="G41" s="102">
        <v>0</v>
      </c>
      <c r="H41" s="25" t="e">
        <f t="shared" si="9"/>
        <v>#DIV/0!</v>
      </c>
      <c r="I41" s="26">
        <f t="shared" si="10"/>
        <v>6610</v>
      </c>
      <c r="J41" s="23">
        <f t="shared" si="11"/>
        <v>0.48078668683812403</v>
      </c>
      <c r="K41" s="29" t="e">
        <f t="shared" si="12"/>
        <v>#DIV/0!</v>
      </c>
      <c r="L41" s="28" t="e">
        <f t="shared" si="13"/>
        <v>#DIV/0!</v>
      </c>
    </row>
    <row r="42" spans="1:64" x14ac:dyDescent="0.4">
      <c r="A42" s="124" t="s">
        <v>80</v>
      </c>
      <c r="B42" s="100">
        <v>9258</v>
      </c>
      <c r="C42" s="107">
        <v>9672</v>
      </c>
      <c r="D42" s="80">
        <f t="shared" si="7"/>
        <v>0.95719602977667495</v>
      </c>
      <c r="E42" s="54">
        <f t="shared" si="8"/>
        <v>-414</v>
      </c>
      <c r="F42" s="108">
        <v>17497</v>
      </c>
      <c r="G42" s="108">
        <v>18161</v>
      </c>
      <c r="H42" s="78">
        <f t="shared" si="9"/>
        <v>0.96343813666648315</v>
      </c>
      <c r="I42" s="53">
        <f t="shared" si="10"/>
        <v>-664</v>
      </c>
      <c r="J42" s="80">
        <f t="shared" si="11"/>
        <v>0.52911927759044408</v>
      </c>
      <c r="K42" s="78">
        <f t="shared" si="12"/>
        <v>0.53256979241231206</v>
      </c>
      <c r="L42" s="128">
        <f t="shared" si="13"/>
        <v>-3.4505148218679782E-3</v>
      </c>
    </row>
    <row r="43" spans="1:64" x14ac:dyDescent="0.4">
      <c r="A43" s="124" t="s">
        <v>81</v>
      </c>
      <c r="B43" s="94">
        <v>6810</v>
      </c>
      <c r="C43" s="107">
        <v>7026</v>
      </c>
      <c r="D43" s="80">
        <f t="shared" si="7"/>
        <v>0.96925704526046119</v>
      </c>
      <c r="E43" s="59">
        <f t="shared" si="8"/>
        <v>-216</v>
      </c>
      <c r="F43" s="107">
        <v>10030</v>
      </c>
      <c r="G43" s="107">
        <v>9398</v>
      </c>
      <c r="H43" s="78">
        <f t="shared" si="9"/>
        <v>1.0672483507129176</v>
      </c>
      <c r="I43" s="53">
        <f t="shared" si="10"/>
        <v>632</v>
      </c>
      <c r="J43" s="78">
        <f t="shared" si="11"/>
        <v>0.67896311066799597</v>
      </c>
      <c r="K43" s="78">
        <f t="shared" si="12"/>
        <v>0.74760587359012554</v>
      </c>
      <c r="L43" s="128">
        <f t="shared" si="13"/>
        <v>-6.8642762922129563E-2</v>
      </c>
    </row>
    <row r="44" spans="1:64" x14ac:dyDescent="0.4">
      <c r="A44" s="124" t="s">
        <v>79</v>
      </c>
      <c r="B44" s="98">
        <v>1322</v>
      </c>
      <c r="C44" s="94">
        <v>1418</v>
      </c>
      <c r="D44" s="80">
        <f t="shared" si="7"/>
        <v>0.93229901269393511</v>
      </c>
      <c r="E44" s="53">
        <f t="shared" si="8"/>
        <v>-96</v>
      </c>
      <c r="F44" s="107">
        <v>2790</v>
      </c>
      <c r="G44" s="107">
        <v>2880</v>
      </c>
      <c r="H44" s="42">
        <f t="shared" si="9"/>
        <v>0.96875</v>
      </c>
      <c r="I44" s="37">
        <f t="shared" si="10"/>
        <v>-90</v>
      </c>
      <c r="J44" s="46">
        <f t="shared" si="11"/>
        <v>0.47383512544802869</v>
      </c>
      <c r="K44" s="78">
        <f t="shared" si="12"/>
        <v>0.49236111111111114</v>
      </c>
      <c r="L44" s="128">
        <f t="shared" si="13"/>
        <v>-1.8525985663082445E-2</v>
      </c>
    </row>
    <row r="45" spans="1:64" x14ac:dyDescent="0.4">
      <c r="A45" s="124" t="s">
        <v>150</v>
      </c>
      <c r="B45" s="97">
        <v>0</v>
      </c>
      <c r="C45" s="100">
        <v>0</v>
      </c>
      <c r="D45" s="44" t="e">
        <f t="shared" si="7"/>
        <v>#DIV/0!</v>
      </c>
      <c r="E45" s="36">
        <f t="shared" si="8"/>
        <v>0</v>
      </c>
      <c r="F45" s="94">
        <v>0</v>
      </c>
      <c r="G45" s="107">
        <v>0</v>
      </c>
      <c r="H45" s="42" t="e">
        <f t="shared" si="9"/>
        <v>#DIV/0!</v>
      </c>
      <c r="I45" s="37">
        <f t="shared" si="10"/>
        <v>0</v>
      </c>
      <c r="J45" s="46" t="e">
        <f t="shared" si="11"/>
        <v>#DIV/0!</v>
      </c>
      <c r="K45" s="46" t="e">
        <f t="shared" si="12"/>
        <v>#DIV/0!</v>
      </c>
      <c r="L45" s="51" t="e">
        <f t="shared" si="13"/>
        <v>#DIV/0!</v>
      </c>
    </row>
    <row r="46" spans="1:64" x14ac:dyDescent="0.4">
      <c r="A46" s="124" t="s">
        <v>78</v>
      </c>
      <c r="B46" s="94">
        <v>1917</v>
      </c>
      <c r="C46" s="94">
        <v>2291</v>
      </c>
      <c r="D46" s="44">
        <f t="shared" si="7"/>
        <v>0.83675250982103888</v>
      </c>
      <c r="E46" s="36">
        <f t="shared" si="8"/>
        <v>-374</v>
      </c>
      <c r="F46" s="94">
        <v>2790</v>
      </c>
      <c r="G46" s="94">
        <v>2880</v>
      </c>
      <c r="H46" s="42">
        <f t="shared" si="9"/>
        <v>0.96875</v>
      </c>
      <c r="I46" s="37">
        <f t="shared" si="10"/>
        <v>-90</v>
      </c>
      <c r="J46" s="46">
        <f t="shared" si="11"/>
        <v>0.68709677419354842</v>
      </c>
      <c r="K46" s="46">
        <f t="shared" si="12"/>
        <v>0.79548611111111112</v>
      </c>
      <c r="L46" s="51">
        <f t="shared" si="13"/>
        <v>-0.1083893369175627</v>
      </c>
    </row>
    <row r="47" spans="1:64" x14ac:dyDescent="0.4">
      <c r="A47" s="125" t="s">
        <v>77</v>
      </c>
      <c r="B47" s="96">
        <v>836</v>
      </c>
      <c r="C47" s="96">
        <v>897</v>
      </c>
      <c r="D47" s="44">
        <f t="shared" si="7"/>
        <v>0.93199554069119284</v>
      </c>
      <c r="E47" s="36">
        <f t="shared" si="8"/>
        <v>-61</v>
      </c>
      <c r="F47" s="96">
        <v>2790</v>
      </c>
      <c r="G47" s="96">
        <v>2880</v>
      </c>
      <c r="H47" s="42">
        <f t="shared" si="9"/>
        <v>0.96875</v>
      </c>
      <c r="I47" s="37">
        <f t="shared" si="10"/>
        <v>-90</v>
      </c>
      <c r="J47" s="46">
        <f t="shared" si="11"/>
        <v>0.29964157706093192</v>
      </c>
      <c r="K47" s="42">
        <f t="shared" si="12"/>
        <v>0.31145833333333334</v>
      </c>
      <c r="L47" s="41">
        <f t="shared" si="13"/>
        <v>-1.1816756272401419E-2</v>
      </c>
    </row>
    <row r="48" spans="1:64" x14ac:dyDescent="0.4">
      <c r="A48" s="124" t="s">
        <v>96</v>
      </c>
      <c r="B48" s="94">
        <v>535</v>
      </c>
      <c r="C48" s="94">
        <v>529</v>
      </c>
      <c r="D48" s="44">
        <f t="shared" si="7"/>
        <v>1.0113421550094519</v>
      </c>
      <c r="E48" s="37">
        <f t="shared" si="8"/>
        <v>6</v>
      </c>
      <c r="F48" s="94">
        <v>1660</v>
      </c>
      <c r="G48" s="94">
        <v>1660</v>
      </c>
      <c r="H48" s="42">
        <f t="shared" si="9"/>
        <v>1</v>
      </c>
      <c r="I48" s="37">
        <f t="shared" si="10"/>
        <v>0</v>
      </c>
      <c r="J48" s="46">
        <f t="shared" si="11"/>
        <v>0.32228915662650603</v>
      </c>
      <c r="K48" s="46">
        <f t="shared" si="12"/>
        <v>0.31867469879518073</v>
      </c>
      <c r="L48" s="51">
        <f t="shared" si="13"/>
        <v>3.6144578313253017E-3</v>
      </c>
    </row>
    <row r="49" spans="1:12" x14ac:dyDescent="0.4">
      <c r="A49" s="124" t="s">
        <v>93</v>
      </c>
      <c r="B49" s="94">
        <v>1608</v>
      </c>
      <c r="C49" s="94">
        <v>1154</v>
      </c>
      <c r="D49" s="44">
        <f t="shared" si="7"/>
        <v>1.3934142114384749</v>
      </c>
      <c r="E49" s="37">
        <f t="shared" si="8"/>
        <v>454</v>
      </c>
      <c r="F49" s="94">
        <v>2790</v>
      </c>
      <c r="G49" s="94">
        <v>2880</v>
      </c>
      <c r="H49" s="46">
        <f t="shared" si="9"/>
        <v>0.96875</v>
      </c>
      <c r="I49" s="37">
        <f t="shared" si="10"/>
        <v>-90</v>
      </c>
      <c r="J49" s="46">
        <f t="shared" si="11"/>
        <v>0.57634408602150533</v>
      </c>
      <c r="K49" s="46">
        <f t="shared" si="12"/>
        <v>0.40069444444444446</v>
      </c>
      <c r="L49" s="51">
        <f t="shared" si="13"/>
        <v>0.17564964157706087</v>
      </c>
    </row>
    <row r="50" spans="1:12" x14ac:dyDescent="0.4">
      <c r="A50" s="124" t="s">
        <v>74</v>
      </c>
      <c r="B50" s="94">
        <v>1742</v>
      </c>
      <c r="C50" s="94">
        <v>2013</v>
      </c>
      <c r="D50" s="44">
        <f t="shared" si="7"/>
        <v>0.8653750620963736</v>
      </c>
      <c r="E50" s="37">
        <f t="shared" si="8"/>
        <v>-271</v>
      </c>
      <c r="F50" s="94">
        <v>3843</v>
      </c>
      <c r="G50" s="94">
        <v>3836</v>
      </c>
      <c r="H50" s="46">
        <f t="shared" si="9"/>
        <v>1.0018248175182483</v>
      </c>
      <c r="I50" s="37">
        <f t="shared" si="10"/>
        <v>7</v>
      </c>
      <c r="J50" s="46">
        <f t="shared" si="11"/>
        <v>0.45329169919333856</v>
      </c>
      <c r="K50" s="46">
        <f t="shared" si="12"/>
        <v>0.52476538060479672</v>
      </c>
      <c r="L50" s="51">
        <f t="shared" si="13"/>
        <v>-7.1473681411458156E-2</v>
      </c>
    </row>
    <row r="51" spans="1:12" x14ac:dyDescent="0.4">
      <c r="A51" s="124" t="s">
        <v>76</v>
      </c>
      <c r="B51" s="94">
        <v>690</v>
      </c>
      <c r="C51" s="94">
        <v>688</v>
      </c>
      <c r="D51" s="44">
        <f t="shared" si="7"/>
        <v>1.0029069767441861</v>
      </c>
      <c r="E51" s="37">
        <f t="shared" si="8"/>
        <v>2</v>
      </c>
      <c r="F51" s="94">
        <v>1260</v>
      </c>
      <c r="G51" s="94">
        <v>1316</v>
      </c>
      <c r="H51" s="46">
        <f t="shared" si="9"/>
        <v>0.95744680851063835</v>
      </c>
      <c r="I51" s="37">
        <f t="shared" si="10"/>
        <v>-56</v>
      </c>
      <c r="J51" s="46">
        <f t="shared" si="11"/>
        <v>0.54761904761904767</v>
      </c>
      <c r="K51" s="46">
        <f t="shared" si="12"/>
        <v>0.52279635258358659</v>
      </c>
      <c r="L51" s="51">
        <f t="shared" si="13"/>
        <v>2.4822695035461084E-2</v>
      </c>
    </row>
    <row r="52" spans="1:12" x14ac:dyDescent="0.4">
      <c r="A52" s="124" t="s">
        <v>75</v>
      </c>
      <c r="B52" s="94">
        <v>718</v>
      </c>
      <c r="C52" s="94">
        <v>957</v>
      </c>
      <c r="D52" s="44">
        <f t="shared" si="7"/>
        <v>0.7502612330198537</v>
      </c>
      <c r="E52" s="37">
        <f t="shared" si="8"/>
        <v>-239</v>
      </c>
      <c r="F52" s="94">
        <v>1134</v>
      </c>
      <c r="G52" s="94">
        <v>1316</v>
      </c>
      <c r="H52" s="46">
        <f t="shared" si="9"/>
        <v>0.86170212765957444</v>
      </c>
      <c r="I52" s="37">
        <f t="shared" si="10"/>
        <v>-182</v>
      </c>
      <c r="J52" s="46">
        <f t="shared" si="11"/>
        <v>0.63315696649029984</v>
      </c>
      <c r="K52" s="46">
        <f t="shared" si="12"/>
        <v>0.72720364741641341</v>
      </c>
      <c r="L52" s="51">
        <f t="shared" si="13"/>
        <v>-9.4046680926113568E-2</v>
      </c>
    </row>
    <row r="53" spans="1:12" x14ac:dyDescent="0.4">
      <c r="A53" s="124" t="s">
        <v>149</v>
      </c>
      <c r="B53" s="94">
        <v>675</v>
      </c>
      <c r="C53" s="94">
        <v>784</v>
      </c>
      <c r="D53" s="44">
        <f t="shared" si="7"/>
        <v>0.86096938775510201</v>
      </c>
      <c r="E53" s="37">
        <f t="shared" si="8"/>
        <v>-109</v>
      </c>
      <c r="F53" s="94">
        <v>1259</v>
      </c>
      <c r="G53" s="94">
        <v>1651</v>
      </c>
      <c r="H53" s="46">
        <f t="shared" si="9"/>
        <v>0.76256814052089639</v>
      </c>
      <c r="I53" s="37">
        <f t="shared" si="10"/>
        <v>-392</v>
      </c>
      <c r="J53" s="46">
        <f t="shared" si="11"/>
        <v>0.53613979348689433</v>
      </c>
      <c r="K53" s="46">
        <f t="shared" si="12"/>
        <v>0.47486371895820717</v>
      </c>
      <c r="L53" s="51">
        <f t="shared" si="13"/>
        <v>6.1276074528687163E-2</v>
      </c>
    </row>
    <row r="54" spans="1:12" x14ac:dyDescent="0.4">
      <c r="A54" s="124" t="s">
        <v>132</v>
      </c>
      <c r="B54" s="94">
        <v>871</v>
      </c>
      <c r="C54" s="94">
        <v>802</v>
      </c>
      <c r="D54" s="44">
        <f t="shared" si="7"/>
        <v>1.0860349127182045</v>
      </c>
      <c r="E54" s="37">
        <f t="shared" si="8"/>
        <v>69</v>
      </c>
      <c r="F54" s="94">
        <v>1260</v>
      </c>
      <c r="G54" s="94">
        <v>1249</v>
      </c>
      <c r="H54" s="46">
        <f t="shared" si="9"/>
        <v>1.0088070456365092</v>
      </c>
      <c r="I54" s="37">
        <f t="shared" si="10"/>
        <v>11</v>
      </c>
      <c r="J54" s="46">
        <f t="shared" si="11"/>
        <v>0.69126984126984126</v>
      </c>
      <c r="K54" s="46">
        <f t="shared" si="12"/>
        <v>0.64211369095276216</v>
      </c>
      <c r="L54" s="51">
        <f t="shared" si="13"/>
        <v>4.9156150317079095E-2</v>
      </c>
    </row>
    <row r="55" spans="1:12" x14ac:dyDescent="0.4">
      <c r="A55" s="124" t="s">
        <v>148</v>
      </c>
      <c r="B55" s="94">
        <v>864</v>
      </c>
      <c r="C55" s="94">
        <v>817</v>
      </c>
      <c r="D55" s="44">
        <f t="shared" si="7"/>
        <v>1.0575275397796817</v>
      </c>
      <c r="E55" s="37">
        <f t="shared" si="8"/>
        <v>47</v>
      </c>
      <c r="F55" s="94">
        <v>1330</v>
      </c>
      <c r="G55" s="94">
        <v>1267</v>
      </c>
      <c r="H55" s="46">
        <f t="shared" si="9"/>
        <v>1.0497237569060773</v>
      </c>
      <c r="I55" s="37">
        <f t="shared" si="10"/>
        <v>63</v>
      </c>
      <c r="J55" s="46">
        <f t="shared" si="11"/>
        <v>0.64962406015037599</v>
      </c>
      <c r="K55" s="46">
        <f t="shared" si="12"/>
        <v>0.64483030781373318</v>
      </c>
      <c r="L55" s="51">
        <f t="shared" si="13"/>
        <v>4.7937523366428092E-3</v>
      </c>
    </row>
    <row r="56" spans="1:12" x14ac:dyDescent="0.4">
      <c r="A56" s="124" t="s">
        <v>147</v>
      </c>
      <c r="B56" s="94">
        <v>810</v>
      </c>
      <c r="C56" s="94">
        <v>803</v>
      </c>
      <c r="D56" s="44">
        <f t="shared" si="7"/>
        <v>1.0087173100871731</v>
      </c>
      <c r="E56" s="37">
        <f t="shared" si="8"/>
        <v>7</v>
      </c>
      <c r="F56" s="94">
        <v>1260</v>
      </c>
      <c r="G56" s="94">
        <v>1260</v>
      </c>
      <c r="H56" s="46">
        <f t="shared" si="9"/>
        <v>1</v>
      </c>
      <c r="I56" s="37">
        <f t="shared" si="10"/>
        <v>0</v>
      </c>
      <c r="J56" s="46">
        <f t="shared" si="11"/>
        <v>0.6428571428571429</v>
      </c>
      <c r="K56" s="46">
        <f t="shared" si="12"/>
        <v>0.63730158730158726</v>
      </c>
      <c r="L56" s="51">
        <f t="shared" si="13"/>
        <v>5.5555555555556468E-3</v>
      </c>
    </row>
    <row r="57" spans="1:12" x14ac:dyDescent="0.4">
      <c r="A57" s="123" t="s">
        <v>146</v>
      </c>
      <c r="B57" s="91">
        <v>1122</v>
      </c>
      <c r="C57" s="91">
        <v>1071</v>
      </c>
      <c r="D57" s="90">
        <f t="shared" si="7"/>
        <v>1.0476190476190477</v>
      </c>
      <c r="E57" s="35">
        <f t="shared" si="8"/>
        <v>51</v>
      </c>
      <c r="F57" s="91">
        <v>1260</v>
      </c>
      <c r="G57" s="91">
        <v>1260</v>
      </c>
      <c r="H57" s="57">
        <f t="shared" si="9"/>
        <v>1</v>
      </c>
      <c r="I57" s="35">
        <f t="shared" si="10"/>
        <v>0</v>
      </c>
      <c r="J57" s="57">
        <f t="shared" si="11"/>
        <v>0.89047619047619042</v>
      </c>
      <c r="K57" s="57">
        <f t="shared" si="12"/>
        <v>0.85</v>
      </c>
      <c r="L57" s="56">
        <f t="shared" si="13"/>
        <v>4.0476190476190443E-2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2006年6月上旬航空旅客輸送実績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６月(中旬)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107</v>
      </c>
      <c r="C4" s="187" t="s">
        <v>210</v>
      </c>
      <c r="D4" s="190" t="s">
        <v>87</v>
      </c>
      <c r="E4" s="190"/>
      <c r="F4" s="187" t="str">
        <f>+B4</f>
        <v>(06'6/11～20)</v>
      </c>
      <c r="G4" s="187" t="str">
        <f>+C4</f>
        <v>(05'6/11～20)</v>
      </c>
      <c r="H4" s="190" t="s">
        <v>87</v>
      </c>
      <c r="I4" s="190"/>
      <c r="J4" s="187" t="str">
        <f>+B4</f>
        <v>(06'6/11～20)</v>
      </c>
      <c r="K4" s="187" t="str">
        <f>+C4</f>
        <v>(05'6/11～20)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+B7+B37</f>
        <v>133630</v>
      </c>
      <c r="C6" s="67">
        <f>+C7+C37</f>
        <v>156022</v>
      </c>
      <c r="D6" s="39">
        <f t="shared" ref="D6:D37" si="0">+B6/C6</f>
        <v>0.8564817782107651</v>
      </c>
      <c r="E6" s="40">
        <f t="shared" ref="E6:E37" si="1">+B6-C6</f>
        <v>-22392</v>
      </c>
      <c r="F6" s="67">
        <f>+F7+F37</f>
        <v>230083</v>
      </c>
      <c r="G6" s="67">
        <f>+G7+G37</f>
        <v>214483</v>
      </c>
      <c r="H6" s="39">
        <f t="shared" ref="H6:H37" si="2">+F6/G6</f>
        <v>1.0727330371171608</v>
      </c>
      <c r="I6" s="40">
        <f t="shared" ref="I6:I37" si="3">+F6-G6</f>
        <v>15600</v>
      </c>
      <c r="J6" s="39">
        <f t="shared" ref="J6:J37" si="4">+B6/F6</f>
        <v>0.58079041041711033</v>
      </c>
      <c r="K6" s="39">
        <f t="shared" ref="K6:K37" si="5">+C6/G6</f>
        <v>0.72743294340343989</v>
      </c>
      <c r="L6" s="52">
        <f t="shared" ref="L6:L37" si="6">+J6-K6</f>
        <v>-0.14664253298632957</v>
      </c>
    </row>
    <row r="7" spans="1:12" s="30" customFormat="1" x14ac:dyDescent="0.4">
      <c r="A7" s="122" t="s">
        <v>84</v>
      </c>
      <c r="B7" s="67">
        <f>+B8+B18+B34</f>
        <v>65505</v>
      </c>
      <c r="C7" s="67">
        <f>+C8+C18+C34</f>
        <v>74696</v>
      </c>
      <c r="D7" s="39">
        <f t="shared" si="0"/>
        <v>0.87695458926850167</v>
      </c>
      <c r="E7" s="40">
        <f t="shared" si="1"/>
        <v>-9191</v>
      </c>
      <c r="F7" s="67">
        <f>+F8+F18+F34</f>
        <v>110746</v>
      </c>
      <c r="G7" s="67">
        <f>+G8+G18+G34</f>
        <v>99660</v>
      </c>
      <c r="H7" s="39">
        <f t="shared" si="2"/>
        <v>1.1112382099137066</v>
      </c>
      <c r="I7" s="40">
        <f t="shared" si="3"/>
        <v>11086</v>
      </c>
      <c r="J7" s="39">
        <f t="shared" si="4"/>
        <v>0.59148863164358079</v>
      </c>
      <c r="K7" s="39">
        <f t="shared" si="5"/>
        <v>0.74950832831627534</v>
      </c>
      <c r="L7" s="52">
        <f t="shared" si="6"/>
        <v>-0.15801969667269455</v>
      </c>
    </row>
    <row r="8" spans="1:12" x14ac:dyDescent="0.4">
      <c r="A8" s="138" t="s">
        <v>91</v>
      </c>
      <c r="B8" s="73">
        <f>SUM(B9:B17)</f>
        <v>51776</v>
      </c>
      <c r="C8" s="73">
        <f>SUM(C9:C17)</f>
        <v>60484</v>
      </c>
      <c r="D8" s="50">
        <f t="shared" si="0"/>
        <v>0.85602804047351366</v>
      </c>
      <c r="E8" s="38">
        <f t="shared" si="1"/>
        <v>-8708</v>
      </c>
      <c r="F8" s="73">
        <f>SUM(F9:F17)</f>
        <v>89732</v>
      </c>
      <c r="G8" s="73">
        <f>SUM(G9:G17)</f>
        <v>79767</v>
      </c>
      <c r="H8" s="50">
        <f t="shared" si="2"/>
        <v>1.1249263479885165</v>
      </c>
      <c r="I8" s="38">
        <f t="shared" si="3"/>
        <v>9965</v>
      </c>
      <c r="J8" s="50">
        <f t="shared" si="4"/>
        <v>0.577007087772478</v>
      </c>
      <c r="K8" s="50">
        <f t="shared" si="5"/>
        <v>0.7582584276705906</v>
      </c>
      <c r="L8" s="49">
        <f t="shared" si="6"/>
        <v>-0.1812513398981126</v>
      </c>
    </row>
    <row r="9" spans="1:12" x14ac:dyDescent="0.4">
      <c r="A9" s="126" t="s">
        <v>82</v>
      </c>
      <c r="B9" s="72">
        <f>'[6]6月動向(20)'!B8-'６月(上旬)'!B9</f>
        <v>28861</v>
      </c>
      <c r="C9" s="72">
        <f>'[6]6月動向(20)'!C8-'６月(上旬)'!C9</f>
        <v>33861</v>
      </c>
      <c r="D9" s="44">
        <f t="shared" si="0"/>
        <v>0.85233749741590625</v>
      </c>
      <c r="E9" s="45">
        <f t="shared" si="1"/>
        <v>-5000</v>
      </c>
      <c r="F9" s="72">
        <f>'[6]6月動向(20)'!F8-'６月(上旬)'!F9</f>
        <v>49567</v>
      </c>
      <c r="G9" s="72">
        <f>'[6]6月動向(20)'!G8-'６月(上旬)'!G9</f>
        <v>46069</v>
      </c>
      <c r="H9" s="44">
        <f t="shared" si="2"/>
        <v>1.075929583885042</v>
      </c>
      <c r="I9" s="45">
        <f t="shared" si="3"/>
        <v>3498</v>
      </c>
      <c r="J9" s="44">
        <f t="shared" si="4"/>
        <v>0.58226239231746924</v>
      </c>
      <c r="K9" s="44">
        <f t="shared" si="5"/>
        <v>0.73500618637261494</v>
      </c>
      <c r="L9" s="43">
        <f t="shared" si="6"/>
        <v>-0.15274379405514571</v>
      </c>
    </row>
    <row r="10" spans="1:12" x14ac:dyDescent="0.4">
      <c r="A10" s="124" t="s">
        <v>83</v>
      </c>
      <c r="B10" s="72">
        <f>'[6]6月動向(20)'!B9-'６月(上旬)'!B10</f>
        <v>3824</v>
      </c>
      <c r="C10" s="72">
        <f>'[6]6月動向(20)'!C9-'６月(上旬)'!C10</f>
        <v>10473</v>
      </c>
      <c r="D10" s="46">
        <f t="shared" si="0"/>
        <v>0.36512938031127662</v>
      </c>
      <c r="E10" s="37">
        <f t="shared" si="1"/>
        <v>-6649</v>
      </c>
      <c r="F10" s="72">
        <f>'[6]6月動向(20)'!F9-'６月(上旬)'!F10</f>
        <v>4160</v>
      </c>
      <c r="G10" s="72">
        <f>'[6]6月動向(20)'!G9-'６月(上旬)'!G10</f>
        <v>13106</v>
      </c>
      <c r="H10" s="46">
        <f t="shared" si="2"/>
        <v>0.31741187242484359</v>
      </c>
      <c r="I10" s="37">
        <f t="shared" si="3"/>
        <v>-8946</v>
      </c>
      <c r="J10" s="46">
        <f t="shared" si="4"/>
        <v>0.91923076923076918</v>
      </c>
      <c r="K10" s="46">
        <f t="shared" si="5"/>
        <v>0.79909964901571795</v>
      </c>
      <c r="L10" s="51">
        <f t="shared" si="6"/>
        <v>0.12013112021505123</v>
      </c>
    </row>
    <row r="11" spans="1:12" x14ac:dyDescent="0.4">
      <c r="A11" s="124" t="s">
        <v>97</v>
      </c>
      <c r="B11" s="72">
        <f>'[6]6月動向(20)'!B10-'６月(上旬)'!B11</f>
        <v>3310</v>
      </c>
      <c r="C11" s="72">
        <f>'[6]6月動向(20)'!C10-'６月(上旬)'!C11</f>
        <v>2898</v>
      </c>
      <c r="D11" s="46">
        <f t="shared" si="0"/>
        <v>1.1421670117322291</v>
      </c>
      <c r="E11" s="37">
        <f t="shared" si="1"/>
        <v>412</v>
      </c>
      <c r="F11" s="72">
        <f>'[6]6月動向(20)'!F10-'６月(上旬)'!F11</f>
        <v>5220</v>
      </c>
      <c r="G11" s="72">
        <f>'[6]6月動向(20)'!G10-'６月(上旬)'!G11</f>
        <v>3154</v>
      </c>
      <c r="H11" s="46">
        <f t="shared" si="2"/>
        <v>1.6550412175015854</v>
      </c>
      <c r="I11" s="37">
        <f t="shared" si="3"/>
        <v>2066</v>
      </c>
      <c r="J11" s="46">
        <f t="shared" si="4"/>
        <v>0.63409961685823757</v>
      </c>
      <c r="K11" s="46">
        <f t="shared" si="5"/>
        <v>0.9188332276474318</v>
      </c>
      <c r="L11" s="51">
        <f t="shared" si="6"/>
        <v>-0.28473361078919424</v>
      </c>
    </row>
    <row r="12" spans="1:12" x14ac:dyDescent="0.4">
      <c r="A12" s="124" t="s">
        <v>80</v>
      </c>
      <c r="B12" s="72">
        <f>'[6]6月動向(20)'!B11-'６月(上旬)'!B12</f>
        <v>5955</v>
      </c>
      <c r="C12" s="72">
        <f>'[6]6月動向(20)'!C11-'６月(上旬)'!C12</f>
        <v>7178</v>
      </c>
      <c r="D12" s="46">
        <f t="shared" si="0"/>
        <v>0.82961827807188637</v>
      </c>
      <c r="E12" s="37">
        <f t="shared" si="1"/>
        <v>-1223</v>
      </c>
      <c r="F12" s="72">
        <f>'[6]6月動向(20)'!F11-'６月(上旬)'!F12</f>
        <v>9295</v>
      </c>
      <c r="G12" s="72">
        <f>'[6]6月動向(20)'!G11-'６月(上旬)'!G12</f>
        <v>9483</v>
      </c>
      <c r="H12" s="46">
        <f t="shared" si="2"/>
        <v>0.98017505008963413</v>
      </c>
      <c r="I12" s="37">
        <f t="shared" si="3"/>
        <v>-188</v>
      </c>
      <c r="J12" s="46">
        <f t="shared" si="4"/>
        <v>0.64066702528240993</v>
      </c>
      <c r="K12" s="46">
        <f t="shared" si="5"/>
        <v>0.75693345987556682</v>
      </c>
      <c r="L12" s="51">
        <f t="shared" si="6"/>
        <v>-0.11626643459315689</v>
      </c>
    </row>
    <row r="13" spans="1:12" x14ac:dyDescent="0.4">
      <c r="A13" s="124" t="s">
        <v>81</v>
      </c>
      <c r="B13" s="72">
        <f>'[6]6月動向(20)'!B12-'６月(上旬)'!B13</f>
        <v>4924</v>
      </c>
      <c r="C13" s="72">
        <f>'[6]6月動向(20)'!C12-'６月(上旬)'!C13</f>
        <v>6074</v>
      </c>
      <c r="D13" s="46">
        <f t="shared" si="0"/>
        <v>0.81066842278564377</v>
      </c>
      <c r="E13" s="37">
        <f t="shared" si="1"/>
        <v>-1150</v>
      </c>
      <c r="F13" s="72">
        <f>'[6]6月動向(20)'!F12-'６月(上旬)'!F13</f>
        <v>10920</v>
      </c>
      <c r="G13" s="72">
        <f>'[6]6月動向(20)'!G12-'６月(上旬)'!G13</f>
        <v>7955</v>
      </c>
      <c r="H13" s="46">
        <f t="shared" si="2"/>
        <v>1.3727215587680703</v>
      </c>
      <c r="I13" s="37">
        <f t="shared" si="3"/>
        <v>2965</v>
      </c>
      <c r="J13" s="46">
        <f t="shared" si="4"/>
        <v>0.45091575091575092</v>
      </c>
      <c r="K13" s="46">
        <f t="shared" si="5"/>
        <v>0.76354494028912634</v>
      </c>
      <c r="L13" s="51">
        <f t="shared" si="6"/>
        <v>-0.31262918937337542</v>
      </c>
    </row>
    <row r="14" spans="1:12" x14ac:dyDescent="0.4">
      <c r="A14" s="124" t="s">
        <v>170</v>
      </c>
      <c r="B14" s="72">
        <f>'[6]6月動向(20)'!B13-'６月(上旬)'!B14</f>
        <v>0</v>
      </c>
      <c r="C14" s="72">
        <f>'[6]6月動向(20)'!C13-'６月(上旬)'!C14</f>
        <v>0</v>
      </c>
      <c r="D14" s="46" t="e">
        <f t="shared" si="0"/>
        <v>#DIV/0!</v>
      </c>
      <c r="E14" s="37">
        <f t="shared" si="1"/>
        <v>0</v>
      </c>
      <c r="F14" s="72">
        <f>'[6]6月動向(20)'!F13-'６月(上旬)'!F14</f>
        <v>0</v>
      </c>
      <c r="G14" s="72">
        <f>'[6]6月動向(20)'!G13-'６月(上旬)'!G14</f>
        <v>0</v>
      </c>
      <c r="H14" s="46" t="e">
        <f t="shared" si="2"/>
        <v>#DIV/0!</v>
      </c>
      <c r="I14" s="37">
        <f t="shared" si="3"/>
        <v>0</v>
      </c>
      <c r="J14" s="46" t="e">
        <f t="shared" si="4"/>
        <v>#DIV/0!</v>
      </c>
      <c r="K14" s="46" t="e">
        <f t="shared" si="5"/>
        <v>#DIV/0!</v>
      </c>
      <c r="L14" s="51" t="e">
        <f t="shared" si="6"/>
        <v>#DIV/0!</v>
      </c>
    </row>
    <row r="15" spans="1:12" x14ac:dyDescent="0.4">
      <c r="A15" s="127" t="s">
        <v>169</v>
      </c>
      <c r="B15" s="72">
        <f>'[6]6月動向(20)'!B14-'６月(上旬)'!B15</f>
        <v>0</v>
      </c>
      <c r="C15" s="72">
        <f>'[6]6月動向(20)'!C14-'６月(上旬)'!C15</f>
        <v>0</v>
      </c>
      <c r="D15" s="46" t="e">
        <f t="shared" si="0"/>
        <v>#DIV/0!</v>
      </c>
      <c r="E15" s="47">
        <f t="shared" si="1"/>
        <v>0</v>
      </c>
      <c r="F15" s="72">
        <f>'[6]6月動向(20)'!F14-'６月(上旬)'!F15</f>
        <v>0</v>
      </c>
      <c r="G15" s="72">
        <f>'[6]6月動向(20)'!G14-'６月(上旬)'!G15</f>
        <v>0</v>
      </c>
      <c r="H15" s="44" t="e">
        <f t="shared" si="2"/>
        <v>#DIV/0!</v>
      </c>
      <c r="I15" s="45">
        <f t="shared" si="3"/>
        <v>0</v>
      </c>
      <c r="J15" s="46" t="e">
        <f t="shared" si="4"/>
        <v>#DIV/0!</v>
      </c>
      <c r="K15" s="46" t="e">
        <f t="shared" si="5"/>
        <v>#DIV/0!</v>
      </c>
      <c r="L15" s="83" t="e">
        <f t="shared" si="6"/>
        <v>#DIV/0!</v>
      </c>
    </row>
    <row r="16" spans="1:12" x14ac:dyDescent="0.4">
      <c r="A16" s="19" t="s">
        <v>177</v>
      </c>
      <c r="B16" s="72">
        <f>'[6]6月動向(20)'!B15-'６月(上旬)'!B16</f>
        <v>3766</v>
      </c>
      <c r="C16" s="72">
        <f>'[6]6月動向(20)'!C15-'６月(上旬)'!C16</f>
        <v>0</v>
      </c>
      <c r="D16" s="46" t="e">
        <f t="shared" si="0"/>
        <v>#DIV/0!</v>
      </c>
      <c r="E16" s="47">
        <f t="shared" si="1"/>
        <v>3766</v>
      </c>
      <c r="F16" s="72">
        <f>'[6]6月動向(20)'!F15-'６月(上旬)'!F16</f>
        <v>7960</v>
      </c>
      <c r="G16" s="72">
        <f>'[6]6月動向(20)'!G15-'６月(上旬)'!G16</f>
        <v>0</v>
      </c>
      <c r="H16" s="44" t="e">
        <f t="shared" si="2"/>
        <v>#DIV/0!</v>
      </c>
      <c r="I16" s="45">
        <f t="shared" si="3"/>
        <v>7960</v>
      </c>
      <c r="J16" s="48">
        <f t="shared" si="4"/>
        <v>0.47311557788944725</v>
      </c>
      <c r="K16" s="48" t="e">
        <f t="shared" si="5"/>
        <v>#DIV/0!</v>
      </c>
      <c r="L16" s="41" t="e">
        <f t="shared" si="6"/>
        <v>#DIV/0!</v>
      </c>
    </row>
    <row r="17" spans="1:12" x14ac:dyDescent="0.4">
      <c r="A17" s="61" t="s">
        <v>195</v>
      </c>
      <c r="B17" s="72">
        <f>'[6]6月動向(20)'!B16-'６月(上旬)'!B17</f>
        <v>1136</v>
      </c>
      <c r="C17" s="72">
        <f>'[6]6月動向(20)'!C16-'６月(上旬)'!C17</f>
        <v>0</v>
      </c>
      <c r="D17" s="46" t="e">
        <f t="shared" si="0"/>
        <v>#DIV/0!</v>
      </c>
      <c r="E17" s="47">
        <f t="shared" si="1"/>
        <v>1136</v>
      </c>
      <c r="F17" s="72">
        <f>'[6]6月動向(20)'!F16-'６月(上旬)'!F17</f>
        <v>2610</v>
      </c>
      <c r="G17" s="72">
        <f>'[6]6月動向(20)'!G16-'６月(上旬)'!G17</f>
        <v>0</v>
      </c>
      <c r="H17" s="44" t="e">
        <f t="shared" si="2"/>
        <v>#DIV/0!</v>
      </c>
      <c r="I17" s="45">
        <f t="shared" si="3"/>
        <v>2610</v>
      </c>
      <c r="J17" s="57">
        <f t="shared" si="4"/>
        <v>0.43524904214559385</v>
      </c>
      <c r="K17" s="57" t="e">
        <f t="shared" si="5"/>
        <v>#DIV/0!</v>
      </c>
      <c r="L17" s="56" t="e">
        <f t="shared" si="6"/>
        <v>#DIV/0!</v>
      </c>
    </row>
    <row r="18" spans="1:12" x14ac:dyDescent="0.4">
      <c r="A18" s="138" t="s">
        <v>90</v>
      </c>
      <c r="B18" s="73">
        <f>SUM(B19:B33)</f>
        <v>13010</v>
      </c>
      <c r="C18" s="73">
        <f>SUM(C19:C33)</f>
        <v>13353</v>
      </c>
      <c r="D18" s="50">
        <f t="shared" si="0"/>
        <v>0.97431288848947806</v>
      </c>
      <c r="E18" s="38">
        <f t="shared" si="1"/>
        <v>-343</v>
      </c>
      <c r="F18" s="73">
        <f>SUM(F19:F33)</f>
        <v>19610</v>
      </c>
      <c r="G18" s="73">
        <f>SUM(G19:G33)</f>
        <v>18450</v>
      </c>
      <c r="H18" s="50">
        <f t="shared" si="2"/>
        <v>1.0628726287262873</v>
      </c>
      <c r="I18" s="38">
        <f t="shared" si="3"/>
        <v>1160</v>
      </c>
      <c r="J18" s="50">
        <f t="shared" si="4"/>
        <v>0.66343702192758791</v>
      </c>
      <c r="K18" s="50">
        <f t="shared" si="5"/>
        <v>0.723739837398374</v>
      </c>
      <c r="L18" s="49">
        <f t="shared" si="6"/>
        <v>-6.0302815470786086E-2</v>
      </c>
    </row>
    <row r="19" spans="1:12" x14ac:dyDescent="0.4">
      <c r="A19" s="126" t="s">
        <v>168</v>
      </c>
      <c r="B19" s="72">
        <f>'[6]6月動向(20)'!B18-'６月(上旬)'!B19</f>
        <v>938</v>
      </c>
      <c r="C19" s="72">
        <f>'[6]6月動向(20)'!C18-'６月(上旬)'!C19</f>
        <v>1095</v>
      </c>
      <c r="D19" s="44">
        <f t="shared" si="0"/>
        <v>0.85662100456621004</v>
      </c>
      <c r="E19" s="45">
        <f t="shared" si="1"/>
        <v>-157</v>
      </c>
      <c r="F19" s="72">
        <f>'[6]6月動向(20)'!F18-'６月(上旬)'!F19</f>
        <v>1500</v>
      </c>
      <c r="G19" s="72">
        <f>'[6]6月動向(20)'!G18-'６月(上旬)'!G19</f>
        <v>1650</v>
      </c>
      <c r="H19" s="44">
        <f t="shared" si="2"/>
        <v>0.90909090909090906</v>
      </c>
      <c r="I19" s="45">
        <f t="shared" si="3"/>
        <v>-150</v>
      </c>
      <c r="J19" s="44">
        <f t="shared" si="4"/>
        <v>0.6253333333333333</v>
      </c>
      <c r="K19" s="44">
        <f t="shared" si="5"/>
        <v>0.66363636363636369</v>
      </c>
      <c r="L19" s="43">
        <f t="shared" si="6"/>
        <v>-3.8303030303030394E-2</v>
      </c>
    </row>
    <row r="20" spans="1:12" x14ac:dyDescent="0.4">
      <c r="A20" s="124" t="s">
        <v>167</v>
      </c>
      <c r="B20" s="72">
        <f>'[6]6月動向(20)'!B19-'６月(上旬)'!B20</f>
        <v>1237</v>
      </c>
      <c r="C20" s="72">
        <f>'[6]6月動向(20)'!C19-'６月(上旬)'!C20</f>
        <v>1083</v>
      </c>
      <c r="D20" s="46">
        <f t="shared" si="0"/>
        <v>1.1421975992613111</v>
      </c>
      <c r="E20" s="37">
        <f t="shared" si="1"/>
        <v>154</v>
      </c>
      <c r="F20" s="72">
        <f>'[6]6月動向(20)'!F19-'６月(上旬)'!F20</f>
        <v>1500</v>
      </c>
      <c r="G20" s="72">
        <f>'[6]6月動向(20)'!G19-'６月(上旬)'!G20</f>
        <v>1500</v>
      </c>
      <c r="H20" s="46">
        <f t="shared" si="2"/>
        <v>1</v>
      </c>
      <c r="I20" s="37">
        <f t="shared" si="3"/>
        <v>0</v>
      </c>
      <c r="J20" s="46">
        <f t="shared" si="4"/>
        <v>0.82466666666666666</v>
      </c>
      <c r="K20" s="46">
        <f t="shared" si="5"/>
        <v>0.72199999999999998</v>
      </c>
      <c r="L20" s="51">
        <f t="shared" si="6"/>
        <v>0.10266666666666668</v>
      </c>
    </row>
    <row r="21" spans="1:12" x14ac:dyDescent="0.4">
      <c r="A21" s="124" t="s">
        <v>166</v>
      </c>
      <c r="B21" s="72">
        <f>'[6]6月動向(20)'!B20-'６月(上旬)'!B21</f>
        <v>899</v>
      </c>
      <c r="C21" s="72">
        <f>'[6]6月動向(20)'!C20-'６月(上旬)'!C21</f>
        <v>887</v>
      </c>
      <c r="D21" s="46">
        <f t="shared" si="0"/>
        <v>1.0135287485907554</v>
      </c>
      <c r="E21" s="37">
        <f t="shared" si="1"/>
        <v>12</v>
      </c>
      <c r="F21" s="72">
        <f>'[6]6月動向(20)'!F20-'６月(上旬)'!F21</f>
        <v>1460</v>
      </c>
      <c r="G21" s="72">
        <f>'[6]6月動向(20)'!G20-'６月(上旬)'!G21</f>
        <v>1500</v>
      </c>
      <c r="H21" s="46">
        <f t="shared" si="2"/>
        <v>0.97333333333333338</v>
      </c>
      <c r="I21" s="37">
        <f t="shared" si="3"/>
        <v>-40</v>
      </c>
      <c r="J21" s="46">
        <f t="shared" si="4"/>
        <v>0.61575342465753424</v>
      </c>
      <c r="K21" s="46">
        <f t="shared" si="5"/>
        <v>0.59133333333333338</v>
      </c>
      <c r="L21" s="51">
        <f t="shared" si="6"/>
        <v>2.4420091324200865E-2</v>
      </c>
    </row>
    <row r="22" spans="1:12" x14ac:dyDescent="0.4">
      <c r="A22" s="124" t="s">
        <v>165</v>
      </c>
      <c r="B22" s="72">
        <f>'[6]6月動向(20)'!B21-'６月(上旬)'!B22</f>
        <v>1145</v>
      </c>
      <c r="C22" s="72">
        <f>'[6]6月動向(20)'!C21-'６月(上旬)'!C22</f>
        <v>1399</v>
      </c>
      <c r="D22" s="46">
        <f t="shared" si="0"/>
        <v>0.81844174410293069</v>
      </c>
      <c r="E22" s="37">
        <f t="shared" si="1"/>
        <v>-254</v>
      </c>
      <c r="F22" s="72">
        <f>'[6]6月動向(20)'!F21-'６月(上旬)'!F22</f>
        <v>1500</v>
      </c>
      <c r="G22" s="72">
        <f>'[6]6月動向(20)'!G21-'６月(上旬)'!G22</f>
        <v>1500</v>
      </c>
      <c r="H22" s="46">
        <f t="shared" si="2"/>
        <v>1</v>
      </c>
      <c r="I22" s="37">
        <f t="shared" si="3"/>
        <v>0</v>
      </c>
      <c r="J22" s="46">
        <f t="shared" si="4"/>
        <v>0.76333333333333331</v>
      </c>
      <c r="K22" s="46">
        <f t="shared" si="5"/>
        <v>0.93266666666666664</v>
      </c>
      <c r="L22" s="51">
        <f t="shared" si="6"/>
        <v>-0.16933333333333334</v>
      </c>
    </row>
    <row r="23" spans="1:12" x14ac:dyDescent="0.4">
      <c r="A23" s="124" t="s">
        <v>164</v>
      </c>
      <c r="B23" s="72">
        <f>'[6]6月動向(20)'!B22-'６月(上旬)'!B23</f>
        <v>1153</v>
      </c>
      <c r="C23" s="72">
        <f>'[6]6月動向(20)'!C22-'６月(上旬)'!C23</f>
        <v>1349</v>
      </c>
      <c r="D23" s="42">
        <f t="shared" si="0"/>
        <v>0.85470719051149002</v>
      </c>
      <c r="E23" s="36">
        <f t="shared" si="1"/>
        <v>-196</v>
      </c>
      <c r="F23" s="72">
        <f>'[6]6月動向(20)'!F22-'６月(上旬)'!F23</f>
        <v>1500</v>
      </c>
      <c r="G23" s="72">
        <f>'[6]6月動向(20)'!G22-'６月(上旬)'!G23</f>
        <v>1500</v>
      </c>
      <c r="H23" s="42">
        <f t="shared" si="2"/>
        <v>1</v>
      </c>
      <c r="I23" s="36">
        <f t="shared" si="3"/>
        <v>0</v>
      </c>
      <c r="J23" s="42">
        <f t="shared" si="4"/>
        <v>0.76866666666666672</v>
      </c>
      <c r="K23" s="42">
        <f t="shared" si="5"/>
        <v>0.89933333333333332</v>
      </c>
      <c r="L23" s="41">
        <f t="shared" si="6"/>
        <v>-0.1306666666666666</v>
      </c>
    </row>
    <row r="24" spans="1:12" x14ac:dyDescent="0.4">
      <c r="A24" s="125" t="s">
        <v>163</v>
      </c>
      <c r="B24" s="72">
        <f>'[6]6月動向(20)'!B23-'６月(上旬)'!B24</f>
        <v>393</v>
      </c>
      <c r="C24" s="72">
        <f>'[6]6月動向(20)'!C23-'６月(上旬)'!C24</f>
        <v>752</v>
      </c>
      <c r="D24" s="46">
        <f t="shared" si="0"/>
        <v>0.52260638297872342</v>
      </c>
      <c r="E24" s="37">
        <f t="shared" si="1"/>
        <v>-359</v>
      </c>
      <c r="F24" s="72">
        <f>'[6]6月動向(20)'!F23-'６月(上旬)'!F24</f>
        <v>1500</v>
      </c>
      <c r="G24" s="72">
        <f>'[6]6月動向(20)'!G23-'６月(上旬)'!G24</f>
        <v>1500</v>
      </c>
      <c r="H24" s="46">
        <f t="shared" si="2"/>
        <v>1</v>
      </c>
      <c r="I24" s="37">
        <f t="shared" si="3"/>
        <v>0</v>
      </c>
      <c r="J24" s="46">
        <f t="shared" si="4"/>
        <v>0.26200000000000001</v>
      </c>
      <c r="K24" s="46">
        <f t="shared" si="5"/>
        <v>0.5013333333333333</v>
      </c>
      <c r="L24" s="51">
        <f t="shared" si="6"/>
        <v>-0.23933333333333329</v>
      </c>
    </row>
    <row r="25" spans="1:12" x14ac:dyDescent="0.4">
      <c r="A25" s="125" t="s">
        <v>162</v>
      </c>
      <c r="B25" s="72">
        <f>'[6]6月動向(20)'!B24-'６月(上旬)'!B25</f>
        <v>746</v>
      </c>
      <c r="C25" s="72">
        <f>'[6]6月動向(20)'!C24-'６月(上旬)'!C25</f>
        <v>838</v>
      </c>
      <c r="D25" s="46">
        <f t="shared" si="0"/>
        <v>0.89021479713603824</v>
      </c>
      <c r="E25" s="37">
        <f t="shared" si="1"/>
        <v>-92</v>
      </c>
      <c r="F25" s="72">
        <f>'[6]6月動向(20)'!F24-'６月(上旬)'!F25</f>
        <v>1500</v>
      </c>
      <c r="G25" s="72">
        <f>'[6]6月動向(20)'!G24-'６月(上旬)'!G25</f>
        <v>1500</v>
      </c>
      <c r="H25" s="46">
        <f t="shared" si="2"/>
        <v>1</v>
      </c>
      <c r="I25" s="37">
        <f t="shared" si="3"/>
        <v>0</v>
      </c>
      <c r="J25" s="46">
        <f t="shared" si="4"/>
        <v>0.49733333333333335</v>
      </c>
      <c r="K25" s="46">
        <f t="shared" si="5"/>
        <v>0.55866666666666664</v>
      </c>
      <c r="L25" s="51">
        <f t="shared" si="6"/>
        <v>-6.1333333333333295E-2</v>
      </c>
    </row>
    <row r="26" spans="1:12" x14ac:dyDescent="0.4">
      <c r="A26" s="124" t="s">
        <v>161</v>
      </c>
      <c r="B26" s="72">
        <f>'[6]6月動向(20)'!B25-'６月(上旬)'!B26</f>
        <v>1206</v>
      </c>
      <c r="C26" s="72">
        <f>'[6]6月動向(20)'!C25-'６月(上旬)'!C26</f>
        <v>1312</v>
      </c>
      <c r="D26" s="46">
        <f t="shared" si="0"/>
        <v>0.91920731707317072</v>
      </c>
      <c r="E26" s="37">
        <f t="shared" si="1"/>
        <v>-106</v>
      </c>
      <c r="F26" s="72">
        <f>'[6]6月動向(20)'!F25-'６月(上旬)'!F26</f>
        <v>1500</v>
      </c>
      <c r="G26" s="72">
        <f>'[6]6月動向(20)'!G25-'６月(上旬)'!G26</f>
        <v>1500</v>
      </c>
      <c r="H26" s="46">
        <f t="shared" si="2"/>
        <v>1</v>
      </c>
      <c r="I26" s="37">
        <f t="shared" si="3"/>
        <v>0</v>
      </c>
      <c r="J26" s="46">
        <f t="shared" si="4"/>
        <v>0.80400000000000005</v>
      </c>
      <c r="K26" s="46">
        <f t="shared" si="5"/>
        <v>0.8746666666666667</v>
      </c>
      <c r="L26" s="51">
        <f t="shared" si="6"/>
        <v>-7.0666666666666655E-2</v>
      </c>
    </row>
    <row r="27" spans="1:12" x14ac:dyDescent="0.4">
      <c r="A27" s="124" t="s">
        <v>160</v>
      </c>
      <c r="B27" s="72">
        <f>'[6]6月動向(20)'!B26-'６月(上旬)'!B27</f>
        <v>621</v>
      </c>
      <c r="C27" s="72">
        <f>'[6]6月動向(20)'!C26-'６月(上旬)'!C27</f>
        <v>453</v>
      </c>
      <c r="D27" s="42">
        <f t="shared" si="0"/>
        <v>1.3708609271523178</v>
      </c>
      <c r="E27" s="36">
        <f t="shared" si="1"/>
        <v>168</v>
      </c>
      <c r="F27" s="72">
        <f>'[6]6月動向(20)'!F26-'６月(上旬)'!F27</f>
        <v>900</v>
      </c>
      <c r="G27" s="72">
        <f>'[6]6月動向(20)'!G26-'６月(上旬)'!G27</f>
        <v>750</v>
      </c>
      <c r="H27" s="42">
        <f t="shared" si="2"/>
        <v>1.2</v>
      </c>
      <c r="I27" s="36">
        <f t="shared" si="3"/>
        <v>150</v>
      </c>
      <c r="J27" s="42">
        <f t="shared" si="4"/>
        <v>0.69</v>
      </c>
      <c r="K27" s="42">
        <f t="shared" si="5"/>
        <v>0.60399999999999998</v>
      </c>
      <c r="L27" s="41">
        <f t="shared" si="6"/>
        <v>8.5999999999999965E-2</v>
      </c>
    </row>
    <row r="28" spans="1:12" x14ac:dyDescent="0.4">
      <c r="A28" s="125" t="s">
        <v>159</v>
      </c>
      <c r="B28" s="72">
        <f>'[6]6月動向(20)'!B27-'６月(上旬)'!B28</f>
        <v>240</v>
      </c>
      <c r="C28" s="72">
        <f>'[6]6月動向(20)'!C27-'６月(上旬)'!C28</f>
        <v>356</v>
      </c>
      <c r="D28" s="46">
        <f t="shared" si="0"/>
        <v>0.6741573033707865</v>
      </c>
      <c r="E28" s="37">
        <f t="shared" si="1"/>
        <v>-116</v>
      </c>
      <c r="F28" s="72">
        <f>'[6]6月動向(20)'!F27-'６月(上旬)'!F28</f>
        <v>450</v>
      </c>
      <c r="G28" s="72">
        <f>'[6]6月動向(20)'!G27-'６月(上旬)'!G28</f>
        <v>750</v>
      </c>
      <c r="H28" s="46">
        <f t="shared" si="2"/>
        <v>0.6</v>
      </c>
      <c r="I28" s="37">
        <f t="shared" si="3"/>
        <v>-300</v>
      </c>
      <c r="J28" s="46">
        <f t="shared" si="4"/>
        <v>0.53333333333333333</v>
      </c>
      <c r="K28" s="46">
        <f t="shared" si="5"/>
        <v>0.47466666666666668</v>
      </c>
      <c r="L28" s="51">
        <f t="shared" si="6"/>
        <v>5.8666666666666645E-2</v>
      </c>
    </row>
    <row r="29" spans="1:12" x14ac:dyDescent="0.4">
      <c r="A29" s="124" t="s">
        <v>158</v>
      </c>
      <c r="B29" s="72">
        <f>'[6]6月動向(20)'!B28-'６月(上旬)'!B29</f>
        <v>1384</v>
      </c>
      <c r="C29" s="72">
        <f>'[6]6月動向(20)'!C28-'６月(上旬)'!C29</f>
        <v>1470</v>
      </c>
      <c r="D29" s="46">
        <f t="shared" si="0"/>
        <v>0.94149659863945578</v>
      </c>
      <c r="E29" s="37">
        <f t="shared" si="1"/>
        <v>-86</v>
      </c>
      <c r="F29" s="72">
        <f>'[6]6月動向(20)'!F28-'６月(上旬)'!F29</f>
        <v>1650</v>
      </c>
      <c r="G29" s="72">
        <f>'[6]6月動向(20)'!G28-'６月(上旬)'!G29</f>
        <v>1650</v>
      </c>
      <c r="H29" s="46">
        <f t="shared" si="2"/>
        <v>1</v>
      </c>
      <c r="I29" s="37">
        <f t="shared" si="3"/>
        <v>0</v>
      </c>
      <c r="J29" s="46">
        <f t="shared" si="4"/>
        <v>0.83878787878787875</v>
      </c>
      <c r="K29" s="46">
        <f t="shared" si="5"/>
        <v>0.89090909090909087</v>
      </c>
      <c r="L29" s="51">
        <f t="shared" si="6"/>
        <v>-5.2121212121212124E-2</v>
      </c>
    </row>
    <row r="30" spans="1:12" x14ac:dyDescent="0.4">
      <c r="A30" s="125" t="s">
        <v>157</v>
      </c>
      <c r="B30" s="72">
        <f>'[6]6月動向(20)'!B29-'６月(上旬)'!B30</f>
        <v>908</v>
      </c>
      <c r="C30" s="72">
        <f>'[6]6月動向(20)'!C29-'６月(上旬)'!C30</f>
        <v>1038</v>
      </c>
      <c r="D30" s="42">
        <f t="shared" si="0"/>
        <v>0.87475915221579958</v>
      </c>
      <c r="E30" s="36">
        <f t="shared" si="1"/>
        <v>-130</v>
      </c>
      <c r="F30" s="72">
        <f>'[6]6月動向(20)'!F29-'６月(上旬)'!F30</f>
        <v>1500</v>
      </c>
      <c r="G30" s="72">
        <f>'[6]6月動向(20)'!G29-'６月(上旬)'!G30</f>
        <v>1500</v>
      </c>
      <c r="H30" s="42">
        <f t="shared" si="2"/>
        <v>1</v>
      </c>
      <c r="I30" s="36">
        <f t="shared" si="3"/>
        <v>0</v>
      </c>
      <c r="J30" s="42">
        <f t="shared" si="4"/>
        <v>0.60533333333333328</v>
      </c>
      <c r="K30" s="42">
        <f t="shared" si="5"/>
        <v>0.69199999999999995</v>
      </c>
      <c r="L30" s="41">
        <f t="shared" si="6"/>
        <v>-8.666666666666667E-2</v>
      </c>
    </row>
    <row r="31" spans="1:12" x14ac:dyDescent="0.4">
      <c r="A31" s="125" t="s">
        <v>156</v>
      </c>
      <c r="B31" s="72">
        <f>'[6]6月動向(20)'!B30-'６月(上旬)'!B31</f>
        <v>1161</v>
      </c>
      <c r="C31" s="72">
        <f>'[6]6月動向(20)'!C30-'６月(上旬)'!C31</f>
        <v>1321</v>
      </c>
      <c r="D31" s="42">
        <f t="shared" si="0"/>
        <v>0.87887963663890989</v>
      </c>
      <c r="E31" s="36">
        <f t="shared" si="1"/>
        <v>-160</v>
      </c>
      <c r="F31" s="72">
        <f>'[6]6月動向(20)'!F30-'６月(上旬)'!F31</f>
        <v>1650</v>
      </c>
      <c r="G31" s="72">
        <f>'[6]6月動向(20)'!G30-'６月(上旬)'!G31</f>
        <v>1650</v>
      </c>
      <c r="H31" s="42">
        <f t="shared" si="2"/>
        <v>1</v>
      </c>
      <c r="I31" s="36">
        <f t="shared" si="3"/>
        <v>0</v>
      </c>
      <c r="J31" s="42">
        <f t="shared" si="4"/>
        <v>0.70363636363636362</v>
      </c>
      <c r="K31" s="42">
        <f t="shared" si="5"/>
        <v>0.80060606060606065</v>
      </c>
      <c r="L31" s="41">
        <f t="shared" si="6"/>
        <v>-9.6969696969697039E-2</v>
      </c>
    </row>
    <row r="32" spans="1:12" x14ac:dyDescent="0.4">
      <c r="A32" s="124" t="s">
        <v>155</v>
      </c>
      <c r="B32" s="72">
        <f>'[6]6月動向(20)'!B31-'６月(上旬)'!B32</f>
        <v>0</v>
      </c>
      <c r="C32" s="72">
        <f>'[6]6月動向(20)'!C31-'６月(上旬)'!C32</f>
        <v>0</v>
      </c>
      <c r="D32" s="46" t="e">
        <f t="shared" si="0"/>
        <v>#DIV/0!</v>
      </c>
      <c r="E32" s="37">
        <f t="shared" si="1"/>
        <v>0</v>
      </c>
      <c r="F32" s="72">
        <f>'[6]6月動向(20)'!F31-'６月(上旬)'!F32</f>
        <v>0</v>
      </c>
      <c r="G32" s="72">
        <f>'[6]6月動向(20)'!G31-'６月(上旬)'!G32</f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190</v>
      </c>
      <c r="B33" s="72">
        <f>'[6]6月動向(20)'!B32-'６月(上旬)'!B33</f>
        <v>979</v>
      </c>
      <c r="C33" s="72">
        <f>'[6]6月動向(20)'!C32-'６月(上旬)'!C33</f>
        <v>0</v>
      </c>
      <c r="D33" s="46" t="e">
        <f t="shared" si="0"/>
        <v>#DIV/0!</v>
      </c>
      <c r="E33" s="37">
        <f t="shared" si="1"/>
        <v>979</v>
      </c>
      <c r="F33" s="72">
        <f>'[6]6月動向(20)'!F32-'６月(上旬)'!F33</f>
        <v>1500</v>
      </c>
      <c r="G33" s="72">
        <f>'[6]6月動向(20)'!G32-'６月(上旬)'!G33</f>
        <v>0</v>
      </c>
      <c r="H33" s="46" t="e">
        <f t="shared" si="2"/>
        <v>#DIV/0!</v>
      </c>
      <c r="I33" s="37">
        <f t="shared" si="3"/>
        <v>1500</v>
      </c>
      <c r="J33" s="46">
        <f t="shared" si="4"/>
        <v>0.65266666666666662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73">
        <f>SUM(B35:B36)</f>
        <v>719</v>
      </c>
      <c r="C34" s="73">
        <f>SUM(C35:C36)</f>
        <v>859</v>
      </c>
      <c r="D34" s="50">
        <f t="shared" si="0"/>
        <v>0.83701979045401631</v>
      </c>
      <c r="E34" s="38">
        <f t="shared" si="1"/>
        <v>-140</v>
      </c>
      <c r="F34" s="73">
        <f>SUM(F35:F36)</f>
        <v>1404</v>
      </c>
      <c r="G34" s="73">
        <f>SUM(G35:G36)</f>
        <v>1443</v>
      </c>
      <c r="H34" s="50">
        <f t="shared" si="2"/>
        <v>0.97297297297297303</v>
      </c>
      <c r="I34" s="38">
        <f t="shared" si="3"/>
        <v>-39</v>
      </c>
      <c r="J34" s="50">
        <f t="shared" si="4"/>
        <v>0.5121082621082621</v>
      </c>
      <c r="K34" s="50">
        <f t="shared" si="5"/>
        <v>0.59528759528759534</v>
      </c>
      <c r="L34" s="49">
        <f t="shared" si="6"/>
        <v>-8.3179333179333237E-2</v>
      </c>
    </row>
    <row r="35" spans="1:12" x14ac:dyDescent="0.4">
      <c r="A35" s="126" t="s">
        <v>154</v>
      </c>
      <c r="B35" s="72">
        <f>'[6]6月動向(20)'!B34-'６月(上旬)'!B35</f>
        <v>489</v>
      </c>
      <c r="C35" s="72">
        <f>'[6]6月動向(20)'!C34-'６月(上旬)'!C35</f>
        <v>546</v>
      </c>
      <c r="D35" s="44">
        <f t="shared" si="0"/>
        <v>0.89560439560439564</v>
      </c>
      <c r="E35" s="45">
        <f t="shared" si="1"/>
        <v>-57</v>
      </c>
      <c r="F35" s="72">
        <f>'[6]6月動向(20)'!F34-'６月(上旬)'!F35</f>
        <v>1053</v>
      </c>
      <c r="G35" s="72">
        <f>'[6]6月動向(20)'!G34-'６月(上旬)'!G35</f>
        <v>1053</v>
      </c>
      <c r="H35" s="44">
        <f t="shared" si="2"/>
        <v>1</v>
      </c>
      <c r="I35" s="45">
        <f t="shared" si="3"/>
        <v>0</v>
      </c>
      <c r="J35" s="44">
        <f t="shared" si="4"/>
        <v>0.46438746438746437</v>
      </c>
      <c r="K35" s="44">
        <f t="shared" si="5"/>
        <v>0.51851851851851849</v>
      </c>
      <c r="L35" s="43">
        <f t="shared" si="6"/>
        <v>-5.4131054131054124E-2</v>
      </c>
    </row>
    <row r="36" spans="1:12" x14ac:dyDescent="0.4">
      <c r="A36" s="124" t="s">
        <v>153</v>
      </c>
      <c r="B36" s="72">
        <f>'[6]6月動向(20)'!B35-'６月(上旬)'!B36</f>
        <v>230</v>
      </c>
      <c r="C36" s="72">
        <f>'[6]6月動向(20)'!C35-'６月(上旬)'!C36</f>
        <v>313</v>
      </c>
      <c r="D36" s="46">
        <f t="shared" si="0"/>
        <v>0.73482428115015974</v>
      </c>
      <c r="E36" s="37">
        <f t="shared" si="1"/>
        <v>-83</v>
      </c>
      <c r="F36" s="72">
        <f>'[6]6月動向(20)'!F35-'６月(上旬)'!F36</f>
        <v>351</v>
      </c>
      <c r="G36" s="72">
        <f>'[6]6月動向(20)'!G35-'６月(上旬)'!G36</f>
        <v>390</v>
      </c>
      <c r="H36" s="46">
        <f t="shared" si="2"/>
        <v>0.9</v>
      </c>
      <c r="I36" s="37">
        <f t="shared" si="3"/>
        <v>-39</v>
      </c>
      <c r="J36" s="46">
        <f t="shared" si="4"/>
        <v>0.65527065527065531</v>
      </c>
      <c r="K36" s="46">
        <f t="shared" si="5"/>
        <v>0.8025641025641026</v>
      </c>
      <c r="L36" s="51">
        <f t="shared" si="6"/>
        <v>-0.14729344729344729</v>
      </c>
    </row>
    <row r="37" spans="1:12" s="30" customFormat="1" x14ac:dyDescent="0.4">
      <c r="A37" s="122" t="s">
        <v>94</v>
      </c>
      <c r="B37" s="67">
        <f>SUM(B38:B57)</f>
        <v>68125</v>
      </c>
      <c r="C37" s="67">
        <f>SUM(C38:C57)</f>
        <v>81326</v>
      </c>
      <c r="D37" s="39">
        <f t="shared" si="0"/>
        <v>0.83767798735951604</v>
      </c>
      <c r="E37" s="40">
        <f t="shared" si="1"/>
        <v>-13201</v>
      </c>
      <c r="F37" s="67">
        <f>SUM(F38:F57)</f>
        <v>119337</v>
      </c>
      <c r="G37" s="67">
        <f>SUM(G38:G57)</f>
        <v>114823</v>
      </c>
      <c r="H37" s="39">
        <f t="shared" si="2"/>
        <v>1.0393126812572393</v>
      </c>
      <c r="I37" s="40">
        <f t="shared" si="3"/>
        <v>4514</v>
      </c>
      <c r="J37" s="39">
        <f t="shared" si="4"/>
        <v>0.57086234780495571</v>
      </c>
      <c r="K37" s="39">
        <f t="shared" si="5"/>
        <v>0.70827273281485414</v>
      </c>
      <c r="L37" s="52">
        <f t="shared" si="6"/>
        <v>-0.13741038500989844</v>
      </c>
    </row>
    <row r="38" spans="1:12" x14ac:dyDescent="0.4">
      <c r="A38" s="124" t="s">
        <v>82</v>
      </c>
      <c r="B38" s="66">
        <f>'[6]6月動向(20)'!B37-'６月(上旬)'!B38</f>
        <v>23035</v>
      </c>
      <c r="C38" s="71">
        <f>'[6]6月動向(20)'!C37-'６月(上旬)'!C38</f>
        <v>29738</v>
      </c>
      <c r="D38" s="60">
        <f t="shared" ref="D38:D69" si="7">+B38/C38</f>
        <v>0.77459815723989511</v>
      </c>
      <c r="E38" s="36">
        <f t="shared" ref="E38:E57" si="8">+B38-C38</f>
        <v>-6703</v>
      </c>
      <c r="F38" s="66">
        <f>'[6]6月動向(20)'!F37-'６月(上旬)'!F38</f>
        <v>41795</v>
      </c>
      <c r="G38" s="66">
        <f>'[6]6月動向(20)'!G37-'６月(上旬)'!G38</f>
        <v>41032</v>
      </c>
      <c r="H38" s="42">
        <f t="shared" ref="H38:H69" si="9">+F38/G38</f>
        <v>1.0185952427373757</v>
      </c>
      <c r="I38" s="37">
        <f t="shared" ref="I38:I57" si="10">+F38-G38</f>
        <v>763</v>
      </c>
      <c r="J38" s="46">
        <f t="shared" ref="J38:J57" si="11">+B38/F38</f>
        <v>0.55114248115803322</v>
      </c>
      <c r="K38" s="46">
        <f t="shared" ref="K38:K57" si="12">+C38/G38</f>
        <v>0.72475141353090267</v>
      </c>
      <c r="L38" s="51">
        <f t="shared" ref="L38:L69" si="13">+J38-K38</f>
        <v>-0.17360893237286945</v>
      </c>
    </row>
    <row r="39" spans="1:12" x14ac:dyDescent="0.4">
      <c r="A39" s="124" t="s">
        <v>152</v>
      </c>
      <c r="B39" s="68">
        <f>'[6]6月動向(20)'!B38-'６月(上旬)'!B39</f>
        <v>3887</v>
      </c>
      <c r="C39" s="68">
        <f>'[6]6月動向(20)'!C38-'６月(上旬)'!C39</f>
        <v>9952</v>
      </c>
      <c r="D39" s="46">
        <f t="shared" si="7"/>
        <v>0.39057475884244375</v>
      </c>
      <c r="E39" s="173">
        <f t="shared" si="8"/>
        <v>-6065</v>
      </c>
      <c r="F39" s="172">
        <f>'[6]6月動向(20)'!F38-'６月(上旬)'!F39</f>
        <v>5240</v>
      </c>
      <c r="G39" s="68">
        <f>'[6]6月動向(20)'!G38-'６月(上旬)'!G39</f>
        <v>14260</v>
      </c>
      <c r="H39" s="81">
        <f t="shared" si="9"/>
        <v>0.36746143057503505</v>
      </c>
      <c r="I39" s="37">
        <f t="shared" si="10"/>
        <v>-9020</v>
      </c>
      <c r="J39" s="46">
        <f t="shared" si="11"/>
        <v>0.74179389312977095</v>
      </c>
      <c r="K39" s="46">
        <f t="shared" si="12"/>
        <v>0.69789621318373074</v>
      </c>
      <c r="L39" s="51">
        <f t="shared" si="13"/>
        <v>4.3897679946040213E-2</v>
      </c>
    </row>
    <row r="40" spans="1:12" x14ac:dyDescent="0.4">
      <c r="A40" s="124" t="s">
        <v>151</v>
      </c>
      <c r="B40" s="68">
        <f>'[6]6月動向(20)'!B39-'６月(上旬)'!B40</f>
        <v>8305</v>
      </c>
      <c r="C40" s="68">
        <f>'[6]6月動向(20)'!C39-'６月(上旬)'!C40</f>
        <v>3565</v>
      </c>
      <c r="D40" s="80">
        <f t="shared" si="7"/>
        <v>2.329593267882188</v>
      </c>
      <c r="E40" s="53">
        <f t="shared" si="8"/>
        <v>4740</v>
      </c>
      <c r="F40" s="68">
        <f>'[6]6月動向(20)'!F39-'６月(上旬)'!F40</f>
        <v>12564</v>
      </c>
      <c r="G40" s="68">
        <f>'[6]6月動向(20)'!G39-'６月(上旬)'!G40</f>
        <v>5760</v>
      </c>
      <c r="H40" s="81">
        <f t="shared" si="9"/>
        <v>2.1812499999999999</v>
      </c>
      <c r="I40" s="37">
        <f t="shared" si="10"/>
        <v>6804</v>
      </c>
      <c r="J40" s="46">
        <f t="shared" si="11"/>
        <v>0.66101560012734795</v>
      </c>
      <c r="K40" s="46">
        <f t="shared" si="12"/>
        <v>0.61892361111111116</v>
      </c>
      <c r="L40" s="51">
        <f t="shared" si="13"/>
        <v>4.2091989016236786E-2</v>
      </c>
    </row>
    <row r="41" spans="1:12" x14ac:dyDescent="0.4">
      <c r="A41" s="124" t="s">
        <v>177</v>
      </c>
      <c r="B41" s="68">
        <f>'[6]6月動向(20)'!B40-'６月(上旬)'!B41</f>
        <v>2630</v>
      </c>
      <c r="C41" s="68">
        <f>'[6]6月動向(20)'!C40-'６月(上旬)'!C41</f>
        <v>0</v>
      </c>
      <c r="D41" s="80" t="e">
        <f t="shared" si="7"/>
        <v>#DIV/0!</v>
      </c>
      <c r="E41" s="53">
        <f t="shared" si="8"/>
        <v>2630</v>
      </c>
      <c r="F41" s="68">
        <f>'[6]6月動向(20)'!F40-'６月(上旬)'!F41</f>
        <v>6610</v>
      </c>
      <c r="G41" s="68">
        <f>'[6]6月動向(20)'!G40-'６月(上旬)'!G41</f>
        <v>0</v>
      </c>
      <c r="H41" s="81" t="e">
        <f t="shared" si="9"/>
        <v>#DIV/0!</v>
      </c>
      <c r="I41" s="37">
        <f t="shared" si="10"/>
        <v>6610</v>
      </c>
      <c r="J41" s="46">
        <f t="shared" si="11"/>
        <v>0.39788199697428139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68">
        <f>'[6]6月動向(20)'!B41-'６月(上旬)'!B42</f>
        <v>10184</v>
      </c>
      <c r="C42" s="68">
        <f>'[6]6月動向(20)'!C41-'６月(上旬)'!C42</f>
        <v>12380</v>
      </c>
      <c r="D42" s="80">
        <f t="shared" si="7"/>
        <v>0.82261712439418422</v>
      </c>
      <c r="E42" s="53">
        <f t="shared" si="8"/>
        <v>-2196</v>
      </c>
      <c r="F42" s="72">
        <f>'[6]6月動向(20)'!F41-'６月(上旬)'!F42</f>
        <v>17704</v>
      </c>
      <c r="G42" s="72">
        <f>'[6]6月動向(20)'!G41-'６月(上旬)'!G42</f>
        <v>18011</v>
      </c>
      <c r="H42" s="81">
        <f t="shared" si="9"/>
        <v>0.98295486091832773</v>
      </c>
      <c r="I42" s="37">
        <f t="shared" si="10"/>
        <v>-307</v>
      </c>
      <c r="J42" s="46">
        <f t="shared" si="11"/>
        <v>0.57523723452327158</v>
      </c>
      <c r="K42" s="46">
        <f t="shared" si="12"/>
        <v>0.6873577258342124</v>
      </c>
      <c r="L42" s="51">
        <f t="shared" si="13"/>
        <v>-0.11212049131094082</v>
      </c>
    </row>
    <row r="43" spans="1:12" x14ac:dyDescent="0.4">
      <c r="A43" s="124" t="s">
        <v>81</v>
      </c>
      <c r="B43" s="68">
        <f>'[6]6月動向(20)'!B42-'６月(上旬)'!B43</f>
        <v>4763</v>
      </c>
      <c r="C43" s="68">
        <f>'[6]6月動向(20)'!C42-'６月(上旬)'!C43</f>
        <v>7447</v>
      </c>
      <c r="D43" s="80">
        <f t="shared" si="7"/>
        <v>0.63958641063515509</v>
      </c>
      <c r="E43" s="36">
        <f t="shared" si="8"/>
        <v>-2684</v>
      </c>
      <c r="F43" s="75">
        <f>'[6]6月動向(20)'!F42-'６月(上旬)'!F43</f>
        <v>10030</v>
      </c>
      <c r="G43" s="68">
        <f>'[6]6月動向(20)'!G42-'６月(上旬)'!G43</f>
        <v>9370</v>
      </c>
      <c r="H43" s="81">
        <f t="shared" si="9"/>
        <v>1.0704375667022412</v>
      </c>
      <c r="I43" s="37">
        <f t="shared" si="10"/>
        <v>660</v>
      </c>
      <c r="J43" s="46">
        <f t="shared" si="11"/>
        <v>0.47487537387836493</v>
      </c>
      <c r="K43" s="46">
        <f t="shared" si="12"/>
        <v>0.79477054429028815</v>
      </c>
      <c r="L43" s="51">
        <f t="shared" si="13"/>
        <v>-0.31989517041192322</v>
      </c>
    </row>
    <row r="44" spans="1:12" x14ac:dyDescent="0.4">
      <c r="A44" s="124" t="s">
        <v>79</v>
      </c>
      <c r="B44" s="68">
        <f>'[6]6月動向(20)'!B43-'６月(上旬)'!B44</f>
        <v>1465</v>
      </c>
      <c r="C44" s="68">
        <f>'[6]6月動向(20)'!C43-'６月(上旬)'!C44</f>
        <v>1709</v>
      </c>
      <c r="D44" s="80">
        <f t="shared" si="7"/>
        <v>0.85722644821533056</v>
      </c>
      <c r="E44" s="36">
        <f t="shared" si="8"/>
        <v>-244</v>
      </c>
      <c r="F44" s="77">
        <f>'[6]6月動向(20)'!F43-'６月(上旬)'!F44</f>
        <v>2790</v>
      </c>
      <c r="G44" s="76">
        <f>'[6]6月動向(20)'!G43-'６月(上旬)'!G44</f>
        <v>2880</v>
      </c>
      <c r="H44" s="78">
        <f t="shared" si="9"/>
        <v>0.96875</v>
      </c>
      <c r="I44" s="37">
        <f t="shared" si="10"/>
        <v>-90</v>
      </c>
      <c r="J44" s="46">
        <f t="shared" si="11"/>
        <v>0.52508960573476704</v>
      </c>
      <c r="K44" s="46">
        <f t="shared" si="12"/>
        <v>0.59340277777777772</v>
      </c>
      <c r="L44" s="51">
        <f t="shared" si="13"/>
        <v>-6.8313172043010684E-2</v>
      </c>
    </row>
    <row r="45" spans="1:12" x14ac:dyDescent="0.4">
      <c r="A45" s="124" t="s">
        <v>150</v>
      </c>
      <c r="B45" s="68">
        <f>'[6]6月動向(20)'!B44-'６月(上旬)'!B45</f>
        <v>0</v>
      </c>
      <c r="C45" s="68">
        <f>'[6]6月動向(20)'!C44-'６月(上旬)'!C45</f>
        <v>0</v>
      </c>
      <c r="D45" s="80" t="e">
        <f t="shared" si="7"/>
        <v>#DIV/0!</v>
      </c>
      <c r="E45" s="36">
        <f t="shared" si="8"/>
        <v>0</v>
      </c>
      <c r="F45" s="75">
        <f>'[6]6月動向(20)'!F44-'６月(上旬)'!F45</f>
        <v>0</v>
      </c>
      <c r="G45" s="68">
        <f>'[6]6月動向(20)'!G44-'６月(上旬)'!G45</f>
        <v>0</v>
      </c>
      <c r="H45" s="82" t="e">
        <f t="shared" si="9"/>
        <v>#DIV/0!</v>
      </c>
      <c r="I45" s="37">
        <f t="shared" si="10"/>
        <v>0</v>
      </c>
      <c r="J45" s="46" t="e">
        <f t="shared" si="11"/>
        <v>#DIV/0!</v>
      </c>
      <c r="K45" s="46" t="e">
        <f t="shared" si="12"/>
        <v>#DIV/0!</v>
      </c>
      <c r="L45" s="51" t="e">
        <f t="shared" si="13"/>
        <v>#DIV/0!</v>
      </c>
    </row>
    <row r="46" spans="1:12" x14ac:dyDescent="0.4">
      <c r="A46" s="124" t="s">
        <v>78</v>
      </c>
      <c r="B46" s="68">
        <f>'[6]6月動向(20)'!B45-'６月(上旬)'!B46</f>
        <v>1855</v>
      </c>
      <c r="C46" s="68">
        <f>'[6]6月動向(20)'!C45-'６月(上旬)'!C46</f>
        <v>2454</v>
      </c>
      <c r="D46" s="80">
        <f t="shared" si="7"/>
        <v>0.75590872045639768</v>
      </c>
      <c r="E46" s="36">
        <f t="shared" si="8"/>
        <v>-599</v>
      </c>
      <c r="F46" s="75">
        <f>'[6]6月動向(20)'!F45-'６月(上旬)'!F46</f>
        <v>2790</v>
      </c>
      <c r="G46" s="68">
        <f>'[6]6月動向(20)'!G45-'６月(上旬)'!G46</f>
        <v>2880</v>
      </c>
      <c r="H46" s="81">
        <f t="shared" si="9"/>
        <v>0.96875</v>
      </c>
      <c r="I46" s="37">
        <f t="shared" si="10"/>
        <v>-90</v>
      </c>
      <c r="J46" s="46">
        <f t="shared" si="11"/>
        <v>0.66487455197132617</v>
      </c>
      <c r="K46" s="46">
        <f t="shared" si="12"/>
        <v>0.8520833333333333</v>
      </c>
      <c r="L46" s="51">
        <f t="shared" si="13"/>
        <v>-0.18720878136200714</v>
      </c>
    </row>
    <row r="47" spans="1:12" x14ac:dyDescent="0.4">
      <c r="A47" s="125" t="s">
        <v>77</v>
      </c>
      <c r="B47" s="68">
        <f>'[6]6月動向(20)'!B46-'６月(上旬)'!B47</f>
        <v>1255</v>
      </c>
      <c r="C47" s="68">
        <f>'[6]6月動向(20)'!C46-'６月(上旬)'!C47</f>
        <v>1597</v>
      </c>
      <c r="D47" s="80">
        <f t="shared" si="7"/>
        <v>0.78584846587351287</v>
      </c>
      <c r="E47" s="36">
        <f t="shared" si="8"/>
        <v>-342</v>
      </c>
      <c r="F47" s="77">
        <f>'[6]6月動向(20)'!F46-'６月(上旬)'!F47</f>
        <v>2790</v>
      </c>
      <c r="G47" s="76">
        <f>'[6]6月動向(20)'!G46-'６月(上旬)'!G47</f>
        <v>2880</v>
      </c>
      <c r="H47" s="81">
        <f t="shared" si="9"/>
        <v>0.96875</v>
      </c>
      <c r="I47" s="37">
        <f t="shared" si="10"/>
        <v>-90</v>
      </c>
      <c r="J47" s="46">
        <f t="shared" si="11"/>
        <v>0.44982078853046598</v>
      </c>
      <c r="K47" s="42">
        <f t="shared" si="12"/>
        <v>0.55451388888888886</v>
      </c>
      <c r="L47" s="41">
        <f t="shared" si="13"/>
        <v>-0.10469310035842289</v>
      </c>
    </row>
    <row r="48" spans="1:12" x14ac:dyDescent="0.4">
      <c r="A48" s="132" t="s">
        <v>96</v>
      </c>
      <c r="B48" s="172">
        <f>'[6]6月動向(20)'!B47-'６月(上旬)'!B48</f>
        <v>609</v>
      </c>
      <c r="C48" s="68">
        <f>'[6]6月動向(20)'!C47-'６月(上旬)'!C48</f>
        <v>988</v>
      </c>
      <c r="D48" s="80">
        <f t="shared" si="7"/>
        <v>0.6163967611336032</v>
      </c>
      <c r="E48" s="37">
        <f t="shared" si="8"/>
        <v>-379</v>
      </c>
      <c r="F48" s="75">
        <f>'[6]6月動向(20)'!F47-'６月(上旬)'!F48</f>
        <v>1494</v>
      </c>
      <c r="G48" s="68">
        <f>'[6]6月動向(20)'!G47-'６月(上旬)'!G48</f>
        <v>1660</v>
      </c>
      <c r="H48" s="81">
        <f t="shared" si="9"/>
        <v>0.9</v>
      </c>
      <c r="I48" s="37">
        <f t="shared" si="10"/>
        <v>-166</v>
      </c>
      <c r="J48" s="46">
        <f t="shared" si="11"/>
        <v>0.40763052208835343</v>
      </c>
      <c r="K48" s="46">
        <f t="shared" si="12"/>
        <v>0.59518072289156632</v>
      </c>
      <c r="L48" s="51">
        <f t="shared" si="13"/>
        <v>-0.18755020080321289</v>
      </c>
    </row>
    <row r="49" spans="1:12" x14ac:dyDescent="0.4">
      <c r="A49" s="124" t="s">
        <v>93</v>
      </c>
      <c r="B49" s="68">
        <f>'[6]6月動向(20)'!B48-'６月(上旬)'!B49</f>
        <v>1856</v>
      </c>
      <c r="C49" s="68">
        <f>'[6]6月動向(20)'!C48-'６月(上旬)'!C49</f>
        <v>1593</v>
      </c>
      <c r="D49" s="80">
        <f t="shared" si="7"/>
        <v>1.165097300690521</v>
      </c>
      <c r="E49" s="37">
        <f t="shared" si="8"/>
        <v>263</v>
      </c>
      <c r="F49" s="75">
        <f>'[6]6月動向(20)'!F48-'６月(上旬)'!F49</f>
        <v>2790</v>
      </c>
      <c r="G49" s="76">
        <f>'[6]6月動向(20)'!G48-'６月(上旬)'!G49</f>
        <v>2880</v>
      </c>
      <c r="H49" s="78">
        <f t="shared" si="9"/>
        <v>0.96875</v>
      </c>
      <c r="I49" s="37">
        <f t="shared" si="10"/>
        <v>-90</v>
      </c>
      <c r="J49" s="46">
        <f t="shared" si="11"/>
        <v>0.66523297491039424</v>
      </c>
      <c r="K49" s="46">
        <f t="shared" si="12"/>
        <v>0.55312499999999998</v>
      </c>
      <c r="L49" s="51">
        <f t="shared" si="13"/>
        <v>0.11210797491039426</v>
      </c>
    </row>
    <row r="50" spans="1:12" x14ac:dyDescent="0.4">
      <c r="A50" s="124" t="s">
        <v>74</v>
      </c>
      <c r="B50" s="68">
        <f>'[6]6月動向(20)'!B49-'６月(上旬)'!B50</f>
        <v>2287</v>
      </c>
      <c r="C50" s="68">
        <f>'[6]6月動向(20)'!C49-'６月(上旬)'!C50</f>
        <v>2772</v>
      </c>
      <c r="D50" s="80">
        <f t="shared" si="7"/>
        <v>0.82503607503607501</v>
      </c>
      <c r="E50" s="37">
        <f t="shared" si="8"/>
        <v>-485</v>
      </c>
      <c r="F50" s="79">
        <f>'[6]6月動向(20)'!F49-'６月(上旬)'!F50</f>
        <v>3850</v>
      </c>
      <c r="G50" s="68">
        <f>'[6]6月動向(20)'!G49-'６月(上旬)'!G50</f>
        <v>3857</v>
      </c>
      <c r="H50" s="78">
        <f t="shared" si="9"/>
        <v>0.99818511796733211</v>
      </c>
      <c r="I50" s="37">
        <f t="shared" si="10"/>
        <v>-7</v>
      </c>
      <c r="J50" s="46">
        <f t="shared" si="11"/>
        <v>0.59402597402597401</v>
      </c>
      <c r="K50" s="46">
        <f t="shared" si="12"/>
        <v>0.7186932849364791</v>
      </c>
      <c r="L50" s="51">
        <f t="shared" si="13"/>
        <v>-0.12466731091050509</v>
      </c>
    </row>
    <row r="51" spans="1:12" x14ac:dyDescent="0.4">
      <c r="A51" s="124" t="s">
        <v>76</v>
      </c>
      <c r="B51" s="68">
        <f>'[6]6月動向(20)'!B50-'６月(上旬)'!B51</f>
        <v>644</v>
      </c>
      <c r="C51" s="68">
        <f>'[6]6月動向(20)'!C50-'６月(上旬)'!C51</f>
        <v>925</v>
      </c>
      <c r="D51" s="44">
        <f t="shared" si="7"/>
        <v>0.69621621621621621</v>
      </c>
      <c r="E51" s="37">
        <f t="shared" si="8"/>
        <v>-281</v>
      </c>
      <c r="F51" s="77">
        <f>'[6]6月動向(20)'!F50-'６月(上旬)'!F51</f>
        <v>1260</v>
      </c>
      <c r="G51" s="76">
        <f>'[6]6月動向(20)'!G50-'６月(上旬)'!G51</f>
        <v>1316</v>
      </c>
      <c r="H51" s="46">
        <f t="shared" si="9"/>
        <v>0.95744680851063835</v>
      </c>
      <c r="I51" s="37">
        <f t="shared" si="10"/>
        <v>-56</v>
      </c>
      <c r="J51" s="46">
        <f t="shared" si="11"/>
        <v>0.51111111111111107</v>
      </c>
      <c r="K51" s="46">
        <f t="shared" si="12"/>
        <v>0.70288753799392101</v>
      </c>
      <c r="L51" s="51">
        <f t="shared" si="13"/>
        <v>-0.19177642688280994</v>
      </c>
    </row>
    <row r="52" spans="1:12" x14ac:dyDescent="0.4">
      <c r="A52" s="124" t="s">
        <v>75</v>
      </c>
      <c r="B52" s="68">
        <f>'[6]6月動向(20)'!B51-'６月(上旬)'!B52</f>
        <v>1029</v>
      </c>
      <c r="C52" s="76">
        <f>'[6]6月動向(20)'!C51-'６月(上旬)'!C52</f>
        <v>1110</v>
      </c>
      <c r="D52" s="44">
        <f t="shared" si="7"/>
        <v>0.927027027027027</v>
      </c>
      <c r="E52" s="37">
        <f t="shared" si="8"/>
        <v>-81</v>
      </c>
      <c r="F52" s="75">
        <f>'[6]6月動向(20)'!F51-'６月(上旬)'!F52</f>
        <v>1260</v>
      </c>
      <c r="G52" s="68">
        <f>'[6]6月動向(20)'!G51-'６月(上旬)'!G52</f>
        <v>1330</v>
      </c>
      <c r="H52" s="46">
        <f t="shared" si="9"/>
        <v>0.94736842105263153</v>
      </c>
      <c r="I52" s="37">
        <f t="shared" si="10"/>
        <v>-70</v>
      </c>
      <c r="J52" s="46">
        <f t="shared" si="11"/>
        <v>0.81666666666666665</v>
      </c>
      <c r="K52" s="46">
        <f t="shared" si="12"/>
        <v>0.83458646616541354</v>
      </c>
      <c r="L52" s="51">
        <f t="shared" si="13"/>
        <v>-1.7919799498746891E-2</v>
      </c>
    </row>
    <row r="53" spans="1:12" x14ac:dyDescent="0.4">
      <c r="A53" s="124" t="s">
        <v>149</v>
      </c>
      <c r="B53" s="68">
        <f>'[6]6月動向(20)'!B52-'６月(上旬)'!B53</f>
        <v>621</v>
      </c>
      <c r="C53" s="68">
        <f>'[6]6月動向(20)'!C52-'６月(上旬)'!C53</f>
        <v>973</v>
      </c>
      <c r="D53" s="44">
        <f t="shared" si="7"/>
        <v>0.63823227132579652</v>
      </c>
      <c r="E53" s="37">
        <f t="shared" si="8"/>
        <v>-352</v>
      </c>
      <c r="F53" s="76">
        <f>'[6]6月動向(20)'!F52-'６月(上旬)'!F53</f>
        <v>1260</v>
      </c>
      <c r="G53" s="76">
        <f>'[6]6月動向(20)'!G52-'６月(上旬)'!G53</f>
        <v>1660</v>
      </c>
      <c r="H53" s="46">
        <f t="shared" si="9"/>
        <v>0.75903614457831325</v>
      </c>
      <c r="I53" s="37">
        <f t="shared" si="10"/>
        <v>-400</v>
      </c>
      <c r="J53" s="46">
        <f t="shared" si="11"/>
        <v>0.49285714285714288</v>
      </c>
      <c r="K53" s="46">
        <f t="shared" si="12"/>
        <v>0.58614457831325306</v>
      </c>
      <c r="L53" s="51">
        <f t="shared" si="13"/>
        <v>-9.3287435456110179E-2</v>
      </c>
    </row>
    <row r="54" spans="1:12" x14ac:dyDescent="0.4">
      <c r="A54" s="124" t="s">
        <v>132</v>
      </c>
      <c r="B54" s="68">
        <f>'[6]6月動向(20)'!B53-'６月(上旬)'!B54</f>
        <v>948</v>
      </c>
      <c r="C54" s="76">
        <f>'[6]6月動向(20)'!C53-'６月(上旬)'!C54</f>
        <v>851</v>
      </c>
      <c r="D54" s="44">
        <f t="shared" si="7"/>
        <v>1.1139835487661576</v>
      </c>
      <c r="E54" s="37">
        <f t="shared" si="8"/>
        <v>97</v>
      </c>
      <c r="F54" s="68">
        <f>'[6]6月動向(20)'!F53-'６月(上旬)'!F54</f>
        <v>1260</v>
      </c>
      <c r="G54" s="69">
        <f>'[6]6月動向(20)'!G53-'６月(上旬)'!G54</f>
        <v>1267</v>
      </c>
      <c r="H54" s="46">
        <f t="shared" si="9"/>
        <v>0.99447513812154698</v>
      </c>
      <c r="I54" s="37">
        <f t="shared" si="10"/>
        <v>-7</v>
      </c>
      <c r="J54" s="46">
        <f t="shared" si="11"/>
        <v>0.75238095238095237</v>
      </c>
      <c r="K54" s="46">
        <f t="shared" si="12"/>
        <v>0.67166535122336224</v>
      </c>
      <c r="L54" s="51">
        <f t="shared" si="13"/>
        <v>8.0715601157590133E-2</v>
      </c>
    </row>
    <row r="55" spans="1:12" x14ac:dyDescent="0.4">
      <c r="A55" s="124" t="s">
        <v>148</v>
      </c>
      <c r="B55" s="68">
        <f>'[6]6月動向(20)'!B54-'６月(上旬)'!B55</f>
        <v>904</v>
      </c>
      <c r="C55" s="69">
        <f>'[6]6月動向(20)'!C54-'６月(上旬)'!C55</f>
        <v>1096</v>
      </c>
      <c r="D55" s="44">
        <f t="shared" si="7"/>
        <v>0.82481751824817517</v>
      </c>
      <c r="E55" s="37">
        <f t="shared" si="8"/>
        <v>-192</v>
      </c>
      <c r="F55" s="76">
        <f>'[6]6月動向(20)'!F54-'６月(上旬)'!F55</f>
        <v>1330</v>
      </c>
      <c r="G55" s="69">
        <f>'[6]6月動向(20)'!G54-'６月(上旬)'!G55</f>
        <v>1260</v>
      </c>
      <c r="H55" s="46">
        <f t="shared" si="9"/>
        <v>1.0555555555555556</v>
      </c>
      <c r="I55" s="37">
        <f t="shared" si="10"/>
        <v>70</v>
      </c>
      <c r="J55" s="46">
        <f t="shared" si="11"/>
        <v>0.6796992481203008</v>
      </c>
      <c r="K55" s="46">
        <f t="shared" si="12"/>
        <v>0.86984126984126986</v>
      </c>
      <c r="L55" s="51">
        <f t="shared" si="13"/>
        <v>-0.19014202172096906</v>
      </c>
    </row>
    <row r="56" spans="1:12" x14ac:dyDescent="0.4">
      <c r="A56" s="124" t="s">
        <v>147</v>
      </c>
      <c r="B56" s="68">
        <f>'[6]6月動向(20)'!B55-'６月(上旬)'!B56</f>
        <v>733</v>
      </c>
      <c r="C56" s="68">
        <f>'[6]6月動向(20)'!C55-'６月(上旬)'!C56</f>
        <v>1015</v>
      </c>
      <c r="D56" s="44">
        <f t="shared" si="7"/>
        <v>0.72216748768472905</v>
      </c>
      <c r="E56" s="37">
        <f t="shared" si="8"/>
        <v>-282</v>
      </c>
      <c r="F56" s="69">
        <f>'[6]6月動向(20)'!F55-'６月(上旬)'!F56</f>
        <v>1260</v>
      </c>
      <c r="G56" s="69">
        <f>'[6]6月動向(20)'!G55-'６月(上旬)'!G56</f>
        <v>1260</v>
      </c>
      <c r="H56" s="46">
        <f t="shared" si="9"/>
        <v>1</v>
      </c>
      <c r="I56" s="37">
        <f t="shared" si="10"/>
        <v>0</v>
      </c>
      <c r="J56" s="46">
        <f t="shared" si="11"/>
        <v>0.58174603174603179</v>
      </c>
      <c r="K56" s="46">
        <f t="shared" si="12"/>
        <v>0.80555555555555558</v>
      </c>
      <c r="L56" s="51">
        <f t="shared" si="13"/>
        <v>-0.22380952380952379</v>
      </c>
    </row>
    <row r="57" spans="1:12" x14ac:dyDescent="0.4">
      <c r="A57" s="123" t="s">
        <v>146</v>
      </c>
      <c r="B57" s="63">
        <f>'[6]6月動向(20)'!B56-'６月(上旬)'!B57</f>
        <v>1115</v>
      </c>
      <c r="C57" s="63">
        <f>'[6]6月動向(20)'!C56-'６月(上旬)'!C57</f>
        <v>1161</v>
      </c>
      <c r="D57" s="90">
        <f t="shared" si="7"/>
        <v>0.96037898363479757</v>
      </c>
      <c r="E57" s="35">
        <f t="shared" si="8"/>
        <v>-46</v>
      </c>
      <c r="F57" s="63">
        <f>'[6]6月動向(20)'!F56-'６月(上旬)'!F57</f>
        <v>1260</v>
      </c>
      <c r="G57" s="63">
        <f>'[6]6月動向(20)'!G56-'６月(上旬)'!G57</f>
        <v>1260</v>
      </c>
      <c r="H57" s="57">
        <f t="shared" si="9"/>
        <v>1</v>
      </c>
      <c r="I57" s="35">
        <f t="shared" si="10"/>
        <v>0</v>
      </c>
      <c r="J57" s="57">
        <f t="shared" si="11"/>
        <v>0.88492063492063489</v>
      </c>
      <c r="K57" s="57">
        <f t="shared" si="12"/>
        <v>0.92142857142857137</v>
      </c>
      <c r="L57" s="56">
        <f t="shared" si="13"/>
        <v>-3.6507936507936489E-2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2006年6月中旬航空旅客輸送実績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６月(下旬)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108</v>
      </c>
      <c r="C4" s="187" t="s">
        <v>211</v>
      </c>
      <c r="D4" s="190" t="s">
        <v>87</v>
      </c>
      <c r="E4" s="190"/>
      <c r="F4" s="187" t="str">
        <f>+B4</f>
        <v>(06'6/21～30)</v>
      </c>
      <c r="G4" s="187" t="str">
        <f>+C4</f>
        <v>(05'6/21～30)</v>
      </c>
      <c r="H4" s="190" t="s">
        <v>87</v>
      </c>
      <c r="I4" s="190"/>
      <c r="J4" s="187" t="str">
        <f>+B4</f>
        <v>(06'6/21～30)</v>
      </c>
      <c r="K4" s="187" t="str">
        <f>+C4</f>
        <v>(05'6/21～30)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f>+B7+B37</f>
        <v>162075</v>
      </c>
      <c r="C6" s="67">
        <f>+C7+C37</f>
        <v>150455</v>
      </c>
      <c r="D6" s="39">
        <f t="shared" ref="D6:D37" si="0">+B6/C6</f>
        <v>1.0772323950682929</v>
      </c>
      <c r="E6" s="40">
        <f t="shared" ref="E6:E37" si="1">+B6-C6</f>
        <v>11620</v>
      </c>
      <c r="F6" s="67">
        <f>+F7+F37</f>
        <v>233338</v>
      </c>
      <c r="G6" s="67">
        <f>+G7+G37</f>
        <v>215818</v>
      </c>
      <c r="H6" s="39">
        <f t="shared" ref="H6:H37" si="2">+F6/G6</f>
        <v>1.0811795123669017</v>
      </c>
      <c r="I6" s="87">
        <f t="shared" ref="I6:I37" si="3">+F6-G6</f>
        <v>17520</v>
      </c>
      <c r="J6" s="39">
        <f t="shared" ref="J6:J37" si="4">+B6/F6</f>
        <v>0.69459325099212299</v>
      </c>
      <c r="K6" s="39">
        <f t="shared" ref="K6:K37" si="5">+C6/G6</f>
        <v>0.6971383295183905</v>
      </c>
      <c r="L6" s="52">
        <f t="shared" ref="L6:L37" si="6">+J6-K6</f>
        <v>-2.545078526267508E-3</v>
      </c>
    </row>
    <row r="7" spans="1:12" s="30" customFormat="1" x14ac:dyDescent="0.4">
      <c r="A7" s="122" t="s">
        <v>84</v>
      </c>
      <c r="B7" s="88">
        <f>+B8+B18+B34</f>
        <v>80436</v>
      </c>
      <c r="C7" s="67">
        <f>+C8+C18+C34</f>
        <v>71829</v>
      </c>
      <c r="D7" s="39">
        <f t="shared" si="0"/>
        <v>1.1198262540199642</v>
      </c>
      <c r="E7" s="40">
        <f t="shared" si="1"/>
        <v>8607</v>
      </c>
      <c r="F7" s="67">
        <f>+F8+F18+F34</f>
        <v>112724</v>
      </c>
      <c r="G7" s="67">
        <f>+G8+G18+G34</f>
        <v>99382</v>
      </c>
      <c r="H7" s="39">
        <f t="shared" si="2"/>
        <v>1.1342496629168259</v>
      </c>
      <c r="I7" s="87">
        <f t="shared" si="3"/>
        <v>13342</v>
      </c>
      <c r="J7" s="39">
        <f t="shared" si="4"/>
        <v>0.71356587771903057</v>
      </c>
      <c r="K7" s="39">
        <f t="shared" si="5"/>
        <v>0.72275663601054518</v>
      </c>
      <c r="L7" s="52">
        <f t="shared" si="6"/>
        <v>-9.1907582915146113E-3</v>
      </c>
    </row>
    <row r="8" spans="1:12" x14ac:dyDescent="0.4">
      <c r="A8" s="138" t="s">
        <v>91</v>
      </c>
      <c r="B8" s="89">
        <f>SUM(B9:B17)</f>
        <v>64003</v>
      </c>
      <c r="C8" s="73">
        <f>SUM(C9:C17)</f>
        <v>57474</v>
      </c>
      <c r="D8" s="50">
        <f t="shared" si="0"/>
        <v>1.1135991926784286</v>
      </c>
      <c r="E8" s="55">
        <f t="shared" si="1"/>
        <v>6529</v>
      </c>
      <c r="F8" s="73">
        <f>SUM(F9:F17)</f>
        <v>90528</v>
      </c>
      <c r="G8" s="73">
        <f>SUM(G9:G17)</f>
        <v>79171</v>
      </c>
      <c r="H8" s="50">
        <f t="shared" si="2"/>
        <v>1.1434489901605387</v>
      </c>
      <c r="I8" s="55">
        <f t="shared" si="3"/>
        <v>11357</v>
      </c>
      <c r="J8" s="50">
        <f t="shared" si="4"/>
        <v>0.70699673029338994</v>
      </c>
      <c r="K8" s="50">
        <f t="shared" si="5"/>
        <v>0.72594763234012449</v>
      </c>
      <c r="L8" s="49">
        <f t="shared" si="6"/>
        <v>-1.8950902046734552E-2</v>
      </c>
    </row>
    <row r="9" spans="1:12" x14ac:dyDescent="0.4">
      <c r="A9" s="126" t="s">
        <v>82</v>
      </c>
      <c r="B9" s="79">
        <f>'６月(月間)'!B9-'[6]6月動向(20)'!B8</f>
        <v>39836</v>
      </c>
      <c r="C9" s="72">
        <f>'６月(月間)'!C9-'[6]6月動向(20)'!C8</f>
        <v>34279</v>
      </c>
      <c r="D9" s="44">
        <f t="shared" si="0"/>
        <v>1.162110913387205</v>
      </c>
      <c r="E9" s="54">
        <f t="shared" si="1"/>
        <v>5557</v>
      </c>
      <c r="F9" s="72">
        <f>'６月(月間)'!F9-'[6]6月動向(20)'!F8</f>
        <v>51078</v>
      </c>
      <c r="G9" s="72">
        <f>'６月(月間)'!G9-'[6]6月動向(20)'!G8</f>
        <v>46061</v>
      </c>
      <c r="H9" s="44">
        <f t="shared" si="2"/>
        <v>1.1089207789670219</v>
      </c>
      <c r="I9" s="54">
        <f t="shared" si="3"/>
        <v>5017</v>
      </c>
      <c r="J9" s="44">
        <f t="shared" si="4"/>
        <v>0.77990524296174479</v>
      </c>
      <c r="K9" s="44">
        <f t="shared" si="5"/>
        <v>0.74420876663554847</v>
      </c>
      <c r="L9" s="43">
        <f t="shared" si="6"/>
        <v>3.5696476326196325E-2</v>
      </c>
    </row>
    <row r="10" spans="1:12" x14ac:dyDescent="0.4">
      <c r="A10" s="124" t="s">
        <v>83</v>
      </c>
      <c r="B10" s="79">
        <f>'６月(月間)'!B10-'[6]6月動向(20)'!B9</f>
        <v>3594</v>
      </c>
      <c r="C10" s="72">
        <f>'６月(月間)'!C10-'[6]6月動向(20)'!C9</f>
        <v>9184</v>
      </c>
      <c r="D10" s="46">
        <f t="shared" si="0"/>
        <v>0.39133275261324041</v>
      </c>
      <c r="E10" s="53">
        <f t="shared" si="1"/>
        <v>-5590</v>
      </c>
      <c r="F10" s="72">
        <f>'６月(月間)'!F10-'[6]6月動向(20)'!F9</f>
        <v>3800</v>
      </c>
      <c r="G10" s="72">
        <f>'６月(月間)'!G10-'[6]6月動向(20)'!G9</f>
        <v>13132</v>
      </c>
      <c r="H10" s="46">
        <f t="shared" si="2"/>
        <v>0.28936947913493755</v>
      </c>
      <c r="I10" s="53">
        <f t="shared" si="3"/>
        <v>-9332</v>
      </c>
      <c r="J10" s="46">
        <f t="shared" si="4"/>
        <v>0.94578947368421051</v>
      </c>
      <c r="K10" s="46">
        <f t="shared" si="5"/>
        <v>0.6993603411513859</v>
      </c>
      <c r="L10" s="51">
        <f t="shared" si="6"/>
        <v>0.24642913253282461</v>
      </c>
    </row>
    <row r="11" spans="1:12" x14ac:dyDescent="0.4">
      <c r="A11" s="124" t="s">
        <v>97</v>
      </c>
      <c r="B11" s="79">
        <f>'６月(月間)'!B11-'[6]6月動向(20)'!B10</f>
        <v>3365</v>
      </c>
      <c r="C11" s="72">
        <f>'６月(月間)'!C11-'[6]6月動向(20)'!C10</f>
        <v>2070</v>
      </c>
      <c r="D11" s="46">
        <f t="shared" si="0"/>
        <v>1.6256038647342994</v>
      </c>
      <c r="E11" s="53">
        <f t="shared" si="1"/>
        <v>1295</v>
      </c>
      <c r="F11" s="72">
        <f>'６月(月間)'!F11-'[6]6月動向(20)'!F10</f>
        <v>5220</v>
      </c>
      <c r="G11" s="72">
        <f>'６月(月間)'!G11-'[6]6月動向(20)'!G10</f>
        <v>2628</v>
      </c>
      <c r="H11" s="46">
        <f t="shared" si="2"/>
        <v>1.9863013698630136</v>
      </c>
      <c r="I11" s="53">
        <f t="shared" si="3"/>
        <v>2592</v>
      </c>
      <c r="J11" s="46">
        <f t="shared" si="4"/>
        <v>0.6446360153256705</v>
      </c>
      <c r="K11" s="46">
        <f t="shared" si="5"/>
        <v>0.78767123287671237</v>
      </c>
      <c r="L11" s="51">
        <f t="shared" si="6"/>
        <v>-0.14303521755104187</v>
      </c>
    </row>
    <row r="12" spans="1:12" x14ac:dyDescent="0.4">
      <c r="A12" s="124" t="s">
        <v>80</v>
      </c>
      <c r="B12" s="79">
        <f>'６月(月間)'!B12-'[6]6月動向(20)'!B11</f>
        <v>6351</v>
      </c>
      <c r="C12" s="72">
        <f>'６月(月間)'!C12-'[6]6月動向(20)'!C11</f>
        <v>6252</v>
      </c>
      <c r="D12" s="46">
        <f t="shared" si="0"/>
        <v>1.0158349328214971</v>
      </c>
      <c r="E12" s="53">
        <f t="shared" si="1"/>
        <v>99</v>
      </c>
      <c r="F12" s="72">
        <f>'６月(月間)'!F12-'[6]6月動向(20)'!F11</f>
        <v>9300</v>
      </c>
      <c r="G12" s="72">
        <f>'６月(月間)'!G12-'[6]6月動向(20)'!G11</f>
        <v>9339</v>
      </c>
      <c r="H12" s="46">
        <f t="shared" si="2"/>
        <v>0.99582396402184392</v>
      </c>
      <c r="I12" s="53">
        <f t="shared" si="3"/>
        <v>-39</v>
      </c>
      <c r="J12" s="46">
        <f t="shared" si="4"/>
        <v>0.68290322580645157</v>
      </c>
      <c r="K12" s="46">
        <f t="shared" si="5"/>
        <v>0.66945069065210405</v>
      </c>
      <c r="L12" s="51">
        <f t="shared" si="6"/>
        <v>1.3452535154347522E-2</v>
      </c>
    </row>
    <row r="13" spans="1:12" x14ac:dyDescent="0.4">
      <c r="A13" s="124" t="s">
        <v>81</v>
      </c>
      <c r="B13" s="79">
        <f>'６月(月間)'!B13-'[6]6月動向(20)'!B12</f>
        <v>6774</v>
      </c>
      <c r="C13" s="72">
        <f>'６月(月間)'!C13-'[6]6月動向(20)'!C12</f>
        <v>5689</v>
      </c>
      <c r="D13" s="46">
        <f t="shared" si="0"/>
        <v>1.1907189312708737</v>
      </c>
      <c r="E13" s="53">
        <f t="shared" si="1"/>
        <v>1085</v>
      </c>
      <c r="F13" s="72">
        <f>'６月(月間)'!F13-'[6]6月動向(20)'!F12</f>
        <v>10920</v>
      </c>
      <c r="G13" s="72">
        <f>'６月(月間)'!G13-'[6]6月動向(20)'!G12</f>
        <v>8011</v>
      </c>
      <c r="H13" s="46">
        <f t="shared" si="2"/>
        <v>1.3631257021595307</v>
      </c>
      <c r="I13" s="53">
        <f t="shared" si="3"/>
        <v>2909</v>
      </c>
      <c r="J13" s="46">
        <f t="shared" si="4"/>
        <v>0.62032967032967035</v>
      </c>
      <c r="K13" s="46">
        <f t="shared" si="5"/>
        <v>0.7101485457495943</v>
      </c>
      <c r="L13" s="51">
        <f t="shared" si="6"/>
        <v>-8.9818875419923949E-2</v>
      </c>
    </row>
    <row r="14" spans="1:12" x14ac:dyDescent="0.4">
      <c r="A14" s="124" t="s">
        <v>170</v>
      </c>
      <c r="B14" s="79">
        <f>'６月(月間)'!B14-'[6]6月動向(20)'!B13</f>
        <v>0</v>
      </c>
      <c r="C14" s="72">
        <f>'６月(月間)'!C14-'[6]6月動向(20)'!C13</f>
        <v>0</v>
      </c>
      <c r="D14" s="46" t="e">
        <f t="shared" si="0"/>
        <v>#DIV/0!</v>
      </c>
      <c r="E14" s="53">
        <f t="shared" si="1"/>
        <v>0</v>
      </c>
      <c r="F14" s="72">
        <f>'６月(月間)'!F14-'[6]6月動向(20)'!F13</f>
        <v>0</v>
      </c>
      <c r="G14" s="72">
        <f>'６月(月間)'!G14-'[6]6月動向(20)'!G13</f>
        <v>0</v>
      </c>
      <c r="H14" s="46" t="e">
        <f t="shared" si="2"/>
        <v>#DIV/0!</v>
      </c>
      <c r="I14" s="53">
        <f t="shared" si="3"/>
        <v>0</v>
      </c>
      <c r="J14" s="46" t="e">
        <f t="shared" si="4"/>
        <v>#DIV/0!</v>
      </c>
      <c r="K14" s="46" t="e">
        <f t="shared" si="5"/>
        <v>#DIV/0!</v>
      </c>
      <c r="L14" s="51" t="e">
        <f t="shared" si="6"/>
        <v>#DIV/0!</v>
      </c>
    </row>
    <row r="15" spans="1:12" x14ac:dyDescent="0.4">
      <c r="A15" s="127" t="s">
        <v>169</v>
      </c>
      <c r="B15" s="79">
        <f>'６月(月間)'!B15-'[6]6月動向(20)'!B14</f>
        <v>0</v>
      </c>
      <c r="C15" s="72">
        <f>'６月(月間)'!C15-'[6]6月動向(20)'!C14</f>
        <v>0</v>
      </c>
      <c r="D15" s="17" t="e">
        <f t="shared" si="0"/>
        <v>#DIV/0!</v>
      </c>
      <c r="E15" s="24">
        <f t="shared" si="1"/>
        <v>0</v>
      </c>
      <c r="F15" s="72">
        <f>'６月(月間)'!F15-'[6]6月動向(20)'!F14</f>
        <v>0</v>
      </c>
      <c r="G15" s="72">
        <f>'６月(月間)'!G15-'[6]6月動向(20)'!G14</f>
        <v>0</v>
      </c>
      <c r="H15" s="46" t="e">
        <f t="shared" si="2"/>
        <v>#DIV/0!</v>
      </c>
      <c r="I15" s="53">
        <f t="shared" si="3"/>
        <v>0</v>
      </c>
      <c r="J15" s="46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19" t="s">
        <v>177</v>
      </c>
      <c r="B16" s="79">
        <f>'６月(月間)'!B16-'[6]6月動向(20)'!B15</f>
        <v>3498</v>
      </c>
      <c r="C16" s="72">
        <f>'６月(月間)'!C16-'[6]6月動向(20)'!C15</f>
        <v>0</v>
      </c>
      <c r="D16" s="46" t="e">
        <f t="shared" si="0"/>
        <v>#DIV/0!</v>
      </c>
      <c r="E16" s="53">
        <f t="shared" si="1"/>
        <v>3498</v>
      </c>
      <c r="F16" s="72">
        <f>'６月(月間)'!F16-'[6]6月動向(20)'!F15</f>
        <v>7600</v>
      </c>
      <c r="G16" s="72">
        <f>'６月(月間)'!G16-'[6]6月動向(20)'!G15</f>
        <v>0</v>
      </c>
      <c r="H16" s="17" t="e">
        <f t="shared" si="2"/>
        <v>#DIV/0!</v>
      </c>
      <c r="I16" s="24">
        <f t="shared" si="3"/>
        <v>7600</v>
      </c>
      <c r="J16" s="17">
        <f t="shared" si="4"/>
        <v>0.46026315789473682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61" t="s">
        <v>195</v>
      </c>
      <c r="B17" s="79">
        <f>'６月(月間)'!B17-'[6]6月動向(20)'!B16</f>
        <v>585</v>
      </c>
      <c r="C17" s="72">
        <f>'６月(月間)'!C17-'[6]6月動向(20)'!C16</f>
        <v>0</v>
      </c>
      <c r="D17" s="17" t="e">
        <f t="shared" si="0"/>
        <v>#DIV/0!</v>
      </c>
      <c r="E17" s="24">
        <f t="shared" si="1"/>
        <v>585</v>
      </c>
      <c r="F17" s="72">
        <f>'６月(月間)'!F17-'[6]6月動向(20)'!F16</f>
        <v>2610</v>
      </c>
      <c r="G17" s="72">
        <f>'６月(月間)'!G17-'[6]6月動向(20)'!G16</f>
        <v>0</v>
      </c>
      <c r="H17" s="22" t="e">
        <f t="shared" si="2"/>
        <v>#DIV/0!</v>
      </c>
      <c r="I17" s="24">
        <f t="shared" si="3"/>
        <v>2610</v>
      </c>
      <c r="J17" s="17">
        <f t="shared" si="4"/>
        <v>0.22413793103448276</v>
      </c>
      <c r="K17" s="17" t="e">
        <f t="shared" si="5"/>
        <v>#DIV/0!</v>
      </c>
      <c r="L17" s="16" t="e">
        <f t="shared" si="6"/>
        <v>#DIV/0!</v>
      </c>
    </row>
    <row r="18" spans="1:12" x14ac:dyDescent="0.4">
      <c r="A18" s="138" t="s">
        <v>90</v>
      </c>
      <c r="B18" s="89">
        <f>SUM(B19:B33)</f>
        <v>15713</v>
      </c>
      <c r="C18" s="89">
        <f>SUM(C19:C33)</f>
        <v>13523</v>
      </c>
      <c r="D18" s="50">
        <f t="shared" si="0"/>
        <v>1.1619463136877912</v>
      </c>
      <c r="E18" s="55">
        <f t="shared" si="1"/>
        <v>2190</v>
      </c>
      <c r="F18" s="73">
        <f>SUM(F19:F33)</f>
        <v>20675</v>
      </c>
      <c r="G18" s="73">
        <f>SUM(G19:G33)</f>
        <v>18651</v>
      </c>
      <c r="H18" s="50">
        <f t="shared" si="2"/>
        <v>1.108519650420889</v>
      </c>
      <c r="I18" s="55">
        <f t="shared" si="3"/>
        <v>2024</v>
      </c>
      <c r="J18" s="50">
        <f t="shared" si="4"/>
        <v>0.76</v>
      </c>
      <c r="K18" s="50">
        <f t="shared" si="5"/>
        <v>0.72505495683877541</v>
      </c>
      <c r="L18" s="49">
        <f t="shared" si="6"/>
        <v>3.4945043161224598E-2</v>
      </c>
    </row>
    <row r="19" spans="1:12" x14ac:dyDescent="0.4">
      <c r="A19" s="126" t="s">
        <v>168</v>
      </c>
      <c r="B19" s="79">
        <f>'６月(月間)'!B19-'[6]6月動向(20)'!B18</f>
        <v>1104</v>
      </c>
      <c r="C19" s="72">
        <f>'６月(月間)'!C19-'[6]6月動向(20)'!C18</f>
        <v>1122</v>
      </c>
      <c r="D19" s="44">
        <f t="shared" si="0"/>
        <v>0.98395721925133695</v>
      </c>
      <c r="E19" s="54">
        <f t="shared" si="1"/>
        <v>-18</v>
      </c>
      <c r="F19" s="72">
        <f>'６月(月間)'!F19-'[6]6月動向(20)'!F18</f>
        <v>1500</v>
      </c>
      <c r="G19" s="72">
        <f>'６月(月間)'!G19-'[6]6月動向(20)'!G18</f>
        <v>1500</v>
      </c>
      <c r="H19" s="44">
        <f t="shared" si="2"/>
        <v>1</v>
      </c>
      <c r="I19" s="54">
        <f t="shared" si="3"/>
        <v>0</v>
      </c>
      <c r="J19" s="44">
        <f t="shared" si="4"/>
        <v>0.73599999999999999</v>
      </c>
      <c r="K19" s="44">
        <f t="shared" si="5"/>
        <v>0.748</v>
      </c>
      <c r="L19" s="43">
        <f t="shared" si="6"/>
        <v>-1.2000000000000011E-2</v>
      </c>
    </row>
    <row r="20" spans="1:12" x14ac:dyDescent="0.4">
      <c r="A20" s="124" t="s">
        <v>167</v>
      </c>
      <c r="B20" s="79">
        <f>'６月(月間)'!B20-'[6]6月動向(20)'!B19</f>
        <v>1289</v>
      </c>
      <c r="C20" s="72">
        <f>'６月(月間)'!C20-'[6]6月動向(20)'!C19</f>
        <v>1131</v>
      </c>
      <c r="D20" s="46">
        <f t="shared" si="0"/>
        <v>1.1396993810786915</v>
      </c>
      <c r="E20" s="53">
        <f t="shared" si="1"/>
        <v>158</v>
      </c>
      <c r="F20" s="72">
        <f>'６月(月間)'!F20-'[6]6月動向(20)'!F19</f>
        <v>1500</v>
      </c>
      <c r="G20" s="72">
        <f>'６月(月間)'!G20-'[6]6月動向(20)'!G19</f>
        <v>1500</v>
      </c>
      <c r="H20" s="46">
        <f t="shared" si="2"/>
        <v>1</v>
      </c>
      <c r="I20" s="53">
        <f t="shared" si="3"/>
        <v>0</v>
      </c>
      <c r="J20" s="46">
        <f t="shared" si="4"/>
        <v>0.85933333333333328</v>
      </c>
      <c r="K20" s="46">
        <f t="shared" si="5"/>
        <v>0.754</v>
      </c>
      <c r="L20" s="51">
        <f t="shared" si="6"/>
        <v>0.10533333333333328</v>
      </c>
    </row>
    <row r="21" spans="1:12" x14ac:dyDescent="0.4">
      <c r="A21" s="124" t="s">
        <v>166</v>
      </c>
      <c r="B21" s="79">
        <f>'６月(月間)'!B21-'[6]6月動向(20)'!B20</f>
        <v>766</v>
      </c>
      <c r="C21" s="72">
        <f>'６月(月間)'!C21-'[6]6月動向(20)'!C20</f>
        <v>739</v>
      </c>
      <c r="D21" s="46">
        <f t="shared" si="0"/>
        <v>1.0365358592692828</v>
      </c>
      <c r="E21" s="53">
        <f t="shared" si="1"/>
        <v>27</v>
      </c>
      <c r="F21" s="72">
        <f>'６月(月間)'!F21-'[6]6月動向(20)'!F20</f>
        <v>1475</v>
      </c>
      <c r="G21" s="72">
        <f>'６月(月間)'!G21-'[6]6月動向(20)'!G20</f>
        <v>1500</v>
      </c>
      <c r="H21" s="46">
        <f t="shared" si="2"/>
        <v>0.98333333333333328</v>
      </c>
      <c r="I21" s="53">
        <f t="shared" si="3"/>
        <v>-25</v>
      </c>
      <c r="J21" s="46">
        <f t="shared" si="4"/>
        <v>0.51932203389830511</v>
      </c>
      <c r="K21" s="46">
        <f t="shared" si="5"/>
        <v>0.49266666666666664</v>
      </c>
      <c r="L21" s="51">
        <f t="shared" si="6"/>
        <v>2.6655367231638472E-2</v>
      </c>
    </row>
    <row r="22" spans="1:12" x14ac:dyDescent="0.4">
      <c r="A22" s="124" t="s">
        <v>165</v>
      </c>
      <c r="B22" s="79">
        <f>'６月(月間)'!B22-'[6]6月動向(20)'!B21</f>
        <v>1480</v>
      </c>
      <c r="C22" s="72">
        <f>'６月(月間)'!C22-'[6]6月動向(20)'!C21</f>
        <v>1451</v>
      </c>
      <c r="D22" s="46">
        <f t="shared" si="0"/>
        <v>1.0199862164024811</v>
      </c>
      <c r="E22" s="53">
        <f t="shared" si="1"/>
        <v>29</v>
      </c>
      <c r="F22" s="72">
        <f>'６月(月間)'!F22-'[6]6月動向(20)'!F21</f>
        <v>1500</v>
      </c>
      <c r="G22" s="72">
        <f>'６月(月間)'!G22-'[6]6月動向(20)'!G21</f>
        <v>1500</v>
      </c>
      <c r="H22" s="46">
        <f t="shared" si="2"/>
        <v>1</v>
      </c>
      <c r="I22" s="53">
        <f t="shared" si="3"/>
        <v>0</v>
      </c>
      <c r="J22" s="46">
        <f t="shared" si="4"/>
        <v>0.98666666666666669</v>
      </c>
      <c r="K22" s="46">
        <f t="shared" si="5"/>
        <v>0.96733333333333338</v>
      </c>
      <c r="L22" s="51">
        <f t="shared" si="6"/>
        <v>1.9333333333333313E-2</v>
      </c>
    </row>
    <row r="23" spans="1:12" x14ac:dyDescent="0.4">
      <c r="A23" s="124" t="s">
        <v>164</v>
      </c>
      <c r="B23" s="79">
        <f>'６月(月間)'!B23-'[6]6月動向(20)'!B22</f>
        <v>1439</v>
      </c>
      <c r="C23" s="72">
        <f>'６月(月間)'!C23-'[6]6月動向(20)'!C22</f>
        <v>1451</v>
      </c>
      <c r="D23" s="42">
        <f t="shared" si="0"/>
        <v>0.99172984148862853</v>
      </c>
      <c r="E23" s="59">
        <f t="shared" si="1"/>
        <v>-12</v>
      </c>
      <c r="F23" s="72">
        <f>'６月(月間)'!F23-'[6]6月動向(20)'!F22</f>
        <v>1500</v>
      </c>
      <c r="G23" s="72">
        <f>'６月(月間)'!G23-'[6]6月動向(20)'!G22</f>
        <v>1500</v>
      </c>
      <c r="H23" s="42">
        <f t="shared" si="2"/>
        <v>1</v>
      </c>
      <c r="I23" s="59">
        <f t="shared" si="3"/>
        <v>0</v>
      </c>
      <c r="J23" s="42">
        <f t="shared" si="4"/>
        <v>0.95933333333333337</v>
      </c>
      <c r="K23" s="42">
        <f t="shared" si="5"/>
        <v>0.96733333333333338</v>
      </c>
      <c r="L23" s="41">
        <f t="shared" si="6"/>
        <v>-8.0000000000000071E-3</v>
      </c>
    </row>
    <row r="24" spans="1:12" x14ac:dyDescent="0.4">
      <c r="A24" s="125" t="s">
        <v>163</v>
      </c>
      <c r="B24" s="79">
        <f>'６月(月間)'!B24-'[6]6月動向(20)'!B23</f>
        <v>956</v>
      </c>
      <c r="C24" s="72">
        <f>'６月(月間)'!C24-'[6]6月動向(20)'!C23</f>
        <v>738</v>
      </c>
      <c r="D24" s="46">
        <f t="shared" si="0"/>
        <v>1.2953929539295392</v>
      </c>
      <c r="E24" s="53">
        <f t="shared" si="1"/>
        <v>218</v>
      </c>
      <c r="F24" s="72">
        <f>'６月(月間)'!F24-'[6]6月動向(20)'!F23</f>
        <v>1500</v>
      </c>
      <c r="G24" s="72">
        <f>'６月(月間)'!G24-'[6]6月動向(20)'!G23</f>
        <v>1500</v>
      </c>
      <c r="H24" s="46">
        <f t="shared" si="2"/>
        <v>1</v>
      </c>
      <c r="I24" s="53">
        <f t="shared" si="3"/>
        <v>0</v>
      </c>
      <c r="J24" s="46">
        <f t="shared" si="4"/>
        <v>0.63733333333333331</v>
      </c>
      <c r="K24" s="46">
        <f t="shared" si="5"/>
        <v>0.49199999999999999</v>
      </c>
      <c r="L24" s="51">
        <f t="shared" si="6"/>
        <v>0.14533333333333331</v>
      </c>
    </row>
    <row r="25" spans="1:12" x14ac:dyDescent="0.4">
      <c r="A25" s="125" t="s">
        <v>162</v>
      </c>
      <c r="B25" s="79">
        <f>'６月(月間)'!B25-'[6]6月動向(20)'!B24</f>
        <v>1127</v>
      </c>
      <c r="C25" s="72">
        <f>'６月(月間)'!C25-'[6]6月動向(20)'!C24</f>
        <v>968</v>
      </c>
      <c r="D25" s="46">
        <f t="shared" si="0"/>
        <v>1.1642561983471074</v>
      </c>
      <c r="E25" s="53">
        <f t="shared" si="1"/>
        <v>159</v>
      </c>
      <c r="F25" s="72">
        <f>'６月(月間)'!F25-'[6]6月動向(20)'!F24</f>
        <v>1500</v>
      </c>
      <c r="G25" s="72">
        <f>'６月(月間)'!G25-'[6]6月動向(20)'!G24</f>
        <v>1500</v>
      </c>
      <c r="H25" s="46">
        <f t="shared" si="2"/>
        <v>1</v>
      </c>
      <c r="I25" s="53">
        <f t="shared" si="3"/>
        <v>0</v>
      </c>
      <c r="J25" s="46">
        <f t="shared" si="4"/>
        <v>0.7513333333333333</v>
      </c>
      <c r="K25" s="46">
        <f t="shared" si="5"/>
        <v>0.64533333333333331</v>
      </c>
      <c r="L25" s="51">
        <f t="shared" si="6"/>
        <v>0.10599999999999998</v>
      </c>
    </row>
    <row r="26" spans="1:12" x14ac:dyDescent="0.4">
      <c r="A26" s="124" t="s">
        <v>161</v>
      </c>
      <c r="B26" s="79">
        <f>'６月(月間)'!B26-'[6]6月動向(20)'!B25</f>
        <v>1342</v>
      </c>
      <c r="C26" s="72">
        <f>'６月(月間)'!C26-'[6]6月動向(20)'!C25</f>
        <v>1249</v>
      </c>
      <c r="D26" s="46">
        <f t="shared" si="0"/>
        <v>1.0744595676541233</v>
      </c>
      <c r="E26" s="53">
        <f t="shared" si="1"/>
        <v>93</v>
      </c>
      <c r="F26" s="72">
        <f>'６月(月間)'!F26-'[6]6月動向(20)'!F25</f>
        <v>1500</v>
      </c>
      <c r="G26" s="72">
        <f>'６月(月間)'!G26-'[6]6月動向(20)'!G25</f>
        <v>1500</v>
      </c>
      <c r="H26" s="46">
        <f t="shared" si="2"/>
        <v>1</v>
      </c>
      <c r="I26" s="53">
        <f t="shared" si="3"/>
        <v>0</v>
      </c>
      <c r="J26" s="46">
        <f t="shared" si="4"/>
        <v>0.89466666666666672</v>
      </c>
      <c r="K26" s="46">
        <f t="shared" si="5"/>
        <v>0.83266666666666667</v>
      </c>
      <c r="L26" s="51">
        <f t="shared" si="6"/>
        <v>6.2000000000000055E-2</v>
      </c>
    </row>
    <row r="27" spans="1:12" x14ac:dyDescent="0.4">
      <c r="A27" s="124" t="s">
        <v>160</v>
      </c>
      <c r="B27" s="79">
        <f>'６月(月間)'!B27-'[6]6月動向(20)'!B26</f>
        <v>506</v>
      </c>
      <c r="C27" s="72">
        <f>'６月(月間)'!C27-'[6]6月動向(20)'!C26</f>
        <v>627</v>
      </c>
      <c r="D27" s="42">
        <f t="shared" si="0"/>
        <v>0.80701754385964908</v>
      </c>
      <c r="E27" s="59">
        <f t="shared" si="1"/>
        <v>-121</v>
      </c>
      <c r="F27" s="72">
        <f>'６月(月間)'!F27-'[6]6月動向(20)'!F26</f>
        <v>900</v>
      </c>
      <c r="G27" s="72">
        <f>'６月(月間)'!G27-'[6]6月動向(20)'!G26</f>
        <v>900</v>
      </c>
      <c r="H27" s="42">
        <f t="shared" si="2"/>
        <v>1</v>
      </c>
      <c r="I27" s="59">
        <f t="shared" si="3"/>
        <v>0</v>
      </c>
      <c r="J27" s="42">
        <f t="shared" si="4"/>
        <v>0.56222222222222218</v>
      </c>
      <c r="K27" s="42">
        <f t="shared" si="5"/>
        <v>0.69666666666666666</v>
      </c>
      <c r="L27" s="41">
        <f t="shared" si="6"/>
        <v>-0.13444444444444448</v>
      </c>
    </row>
    <row r="28" spans="1:12" x14ac:dyDescent="0.4">
      <c r="A28" s="125" t="s">
        <v>159</v>
      </c>
      <c r="B28" s="79">
        <f>'６月(月間)'!B28-'[6]6月動向(20)'!B27</f>
        <v>416</v>
      </c>
      <c r="C28" s="72">
        <f>'６月(月間)'!C28-'[6]6月動向(20)'!C27</f>
        <v>232</v>
      </c>
      <c r="D28" s="46">
        <f t="shared" si="0"/>
        <v>1.7931034482758621</v>
      </c>
      <c r="E28" s="53">
        <f t="shared" si="1"/>
        <v>184</v>
      </c>
      <c r="F28" s="72">
        <f>'６月(月間)'!F28-'[6]6月動向(20)'!F27</f>
        <v>600</v>
      </c>
      <c r="G28" s="72">
        <f>'６月(月間)'!G28-'[6]6月動向(20)'!G27</f>
        <v>600</v>
      </c>
      <c r="H28" s="46">
        <f t="shared" si="2"/>
        <v>1</v>
      </c>
      <c r="I28" s="53">
        <f t="shared" si="3"/>
        <v>0</v>
      </c>
      <c r="J28" s="46">
        <f t="shared" si="4"/>
        <v>0.69333333333333336</v>
      </c>
      <c r="K28" s="46">
        <f t="shared" si="5"/>
        <v>0.38666666666666666</v>
      </c>
      <c r="L28" s="51">
        <f t="shared" si="6"/>
        <v>0.3066666666666667</v>
      </c>
    </row>
    <row r="29" spans="1:12" x14ac:dyDescent="0.4">
      <c r="A29" s="124" t="s">
        <v>158</v>
      </c>
      <c r="B29" s="79">
        <f>'６月(月間)'!B29-'[6]6月動向(20)'!B28</f>
        <v>1946</v>
      </c>
      <c r="C29" s="72">
        <f>'６月(月間)'!C29-'[6]6月動向(20)'!C28</f>
        <v>1707</v>
      </c>
      <c r="D29" s="46">
        <f t="shared" si="0"/>
        <v>1.1400117164616286</v>
      </c>
      <c r="E29" s="53">
        <f t="shared" si="1"/>
        <v>239</v>
      </c>
      <c r="F29" s="72">
        <f>'６月(月間)'!F29-'[6]6月動向(20)'!F28</f>
        <v>2400</v>
      </c>
      <c r="G29" s="72">
        <f>'６月(月間)'!G29-'[6]6月動向(20)'!G28</f>
        <v>2134</v>
      </c>
      <c r="H29" s="46">
        <f t="shared" si="2"/>
        <v>1.1246485473289598</v>
      </c>
      <c r="I29" s="53">
        <f t="shared" si="3"/>
        <v>266</v>
      </c>
      <c r="J29" s="46">
        <f t="shared" si="4"/>
        <v>0.81083333333333329</v>
      </c>
      <c r="K29" s="46">
        <f t="shared" si="5"/>
        <v>0.79990627928772262</v>
      </c>
      <c r="L29" s="51">
        <f t="shared" si="6"/>
        <v>1.0927054045610674E-2</v>
      </c>
    </row>
    <row r="30" spans="1:12" x14ac:dyDescent="0.4">
      <c r="A30" s="125" t="s">
        <v>157</v>
      </c>
      <c r="B30" s="79">
        <f>'６月(月間)'!B30-'[6]6月動向(20)'!B29</f>
        <v>1030</v>
      </c>
      <c r="C30" s="72">
        <f>'６月(月間)'!C30-'[6]6月動向(20)'!C29</f>
        <v>864</v>
      </c>
      <c r="D30" s="42">
        <f t="shared" si="0"/>
        <v>1.1921296296296295</v>
      </c>
      <c r="E30" s="59">
        <f t="shared" si="1"/>
        <v>166</v>
      </c>
      <c r="F30" s="72">
        <f>'６月(月間)'!F30-'[6]6月動向(20)'!F29</f>
        <v>1500</v>
      </c>
      <c r="G30" s="72">
        <f>'６月(月間)'!G30-'[6]6月動向(20)'!G29</f>
        <v>1517</v>
      </c>
      <c r="H30" s="42">
        <f t="shared" si="2"/>
        <v>0.98879367172050103</v>
      </c>
      <c r="I30" s="59">
        <f t="shared" si="3"/>
        <v>-17</v>
      </c>
      <c r="J30" s="42">
        <f t="shared" si="4"/>
        <v>0.68666666666666665</v>
      </c>
      <c r="K30" s="42">
        <f t="shared" si="5"/>
        <v>0.56954515491100854</v>
      </c>
      <c r="L30" s="41">
        <f t="shared" si="6"/>
        <v>0.1171215117556581</v>
      </c>
    </row>
    <row r="31" spans="1:12" x14ac:dyDescent="0.4">
      <c r="A31" s="125" t="s">
        <v>156</v>
      </c>
      <c r="B31" s="79">
        <f>'６月(月間)'!B31-'[6]6月動向(20)'!B30</f>
        <v>1450</v>
      </c>
      <c r="C31" s="72">
        <f>'６月(月間)'!C31-'[6]6月動向(20)'!C30</f>
        <v>1244</v>
      </c>
      <c r="D31" s="42">
        <f t="shared" si="0"/>
        <v>1.1655948553054662</v>
      </c>
      <c r="E31" s="59">
        <f t="shared" si="1"/>
        <v>206</v>
      </c>
      <c r="F31" s="72">
        <f>'６月(月間)'!F31-'[6]6月動向(20)'!F30</f>
        <v>1800</v>
      </c>
      <c r="G31" s="72">
        <f>'６月(月間)'!G31-'[6]6月動向(20)'!G30</f>
        <v>1500</v>
      </c>
      <c r="H31" s="42">
        <f t="shared" si="2"/>
        <v>1.2</v>
      </c>
      <c r="I31" s="59">
        <f t="shared" si="3"/>
        <v>300</v>
      </c>
      <c r="J31" s="42">
        <f t="shared" si="4"/>
        <v>0.80555555555555558</v>
      </c>
      <c r="K31" s="42">
        <f t="shared" si="5"/>
        <v>0.82933333333333337</v>
      </c>
      <c r="L31" s="41">
        <f t="shared" si="6"/>
        <v>-2.3777777777777787E-2</v>
      </c>
    </row>
    <row r="32" spans="1:12" x14ac:dyDescent="0.4">
      <c r="A32" s="124" t="s">
        <v>155</v>
      </c>
      <c r="B32" s="79">
        <f>'６月(月間)'!B32-'[6]6月動向(20)'!B31</f>
        <v>0</v>
      </c>
      <c r="C32" s="72">
        <f>'６月(月間)'!C32-'[6]6月動向(20)'!C31</f>
        <v>0</v>
      </c>
      <c r="D32" s="46" t="e">
        <f t="shared" si="0"/>
        <v>#DIV/0!</v>
      </c>
      <c r="E32" s="53">
        <f t="shared" si="1"/>
        <v>0</v>
      </c>
      <c r="F32" s="72">
        <f>'６月(月間)'!F32-'[6]6月動向(20)'!F31</f>
        <v>0</v>
      </c>
      <c r="G32" s="72">
        <f>'６月(月間)'!G32-'[6]6月動向(20)'!G31</f>
        <v>0</v>
      </c>
      <c r="H32" s="46" t="e">
        <f t="shared" si="2"/>
        <v>#DIV/0!</v>
      </c>
      <c r="I32" s="53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27" t="s">
        <v>188</v>
      </c>
      <c r="B33" s="79">
        <f>'６月(月間)'!B33-'[6]6月動向(20)'!B32</f>
        <v>862</v>
      </c>
      <c r="C33" s="72">
        <f>'６月(月間)'!C33-'[6]6月動向(20)'!C32</f>
        <v>0</v>
      </c>
      <c r="D33" s="46" t="e">
        <f t="shared" si="0"/>
        <v>#DIV/0!</v>
      </c>
      <c r="E33" s="53">
        <f t="shared" si="1"/>
        <v>862</v>
      </c>
      <c r="F33" s="72">
        <f>'６月(月間)'!F33-'[6]6月動向(20)'!F32</f>
        <v>1500</v>
      </c>
      <c r="G33" s="72">
        <f>'６月(月間)'!G33-'[6]6月動向(20)'!G32</f>
        <v>0</v>
      </c>
      <c r="H33" s="46" t="e">
        <f t="shared" si="2"/>
        <v>#DIV/0!</v>
      </c>
      <c r="I33" s="53">
        <f t="shared" si="3"/>
        <v>1500</v>
      </c>
      <c r="J33" s="46">
        <f t="shared" si="4"/>
        <v>0.57466666666666666</v>
      </c>
      <c r="K33" s="46" t="e">
        <f t="shared" si="5"/>
        <v>#DIV/0!</v>
      </c>
      <c r="L33" s="51" t="e">
        <f t="shared" si="6"/>
        <v>#DIV/0!</v>
      </c>
    </row>
    <row r="34" spans="1:12" x14ac:dyDescent="0.4">
      <c r="A34" s="138" t="s">
        <v>89</v>
      </c>
      <c r="B34" s="89">
        <f>SUM(B35:B36)</f>
        <v>720</v>
      </c>
      <c r="C34" s="73">
        <f>SUM(C35:C36)</f>
        <v>832</v>
      </c>
      <c r="D34" s="50">
        <f t="shared" si="0"/>
        <v>0.86538461538461542</v>
      </c>
      <c r="E34" s="55">
        <f t="shared" si="1"/>
        <v>-112</v>
      </c>
      <c r="F34" s="73">
        <f>SUM(F35:F36)</f>
        <v>1521</v>
      </c>
      <c r="G34" s="73">
        <f>SUM(G35:G36)</f>
        <v>1560</v>
      </c>
      <c r="H34" s="50">
        <f t="shared" si="2"/>
        <v>0.97499999999999998</v>
      </c>
      <c r="I34" s="55">
        <f t="shared" si="3"/>
        <v>-39</v>
      </c>
      <c r="J34" s="50">
        <f t="shared" si="4"/>
        <v>0.47337278106508873</v>
      </c>
      <c r="K34" s="50">
        <f t="shared" si="5"/>
        <v>0.53333333333333333</v>
      </c>
      <c r="L34" s="49">
        <f t="shared" si="6"/>
        <v>-5.9960552268244593E-2</v>
      </c>
    </row>
    <row r="35" spans="1:12" x14ac:dyDescent="0.4">
      <c r="A35" s="126" t="s">
        <v>154</v>
      </c>
      <c r="B35" s="79">
        <f>'６月(月間)'!B35-'[6]6月動向(20)'!B34</f>
        <v>475</v>
      </c>
      <c r="C35" s="72">
        <f>'６月(月間)'!C35-'[6]6月動向(20)'!C34</f>
        <v>649</v>
      </c>
      <c r="D35" s="44">
        <f t="shared" si="0"/>
        <v>0.73189522342064717</v>
      </c>
      <c r="E35" s="54">
        <f t="shared" si="1"/>
        <v>-174</v>
      </c>
      <c r="F35" s="72">
        <f>'６月(月間)'!F35-'[6]6月動向(20)'!F34</f>
        <v>1131</v>
      </c>
      <c r="G35" s="72">
        <f>'６月(月間)'!G35-'[6]6月動向(20)'!G34</f>
        <v>1170</v>
      </c>
      <c r="H35" s="44">
        <f t="shared" si="2"/>
        <v>0.96666666666666667</v>
      </c>
      <c r="I35" s="54">
        <f t="shared" si="3"/>
        <v>-39</v>
      </c>
      <c r="J35" s="44">
        <f t="shared" si="4"/>
        <v>0.41998231653404067</v>
      </c>
      <c r="K35" s="44">
        <f t="shared" si="5"/>
        <v>0.55470085470085473</v>
      </c>
      <c r="L35" s="43">
        <f t="shared" si="6"/>
        <v>-0.13471853816681406</v>
      </c>
    </row>
    <row r="36" spans="1:12" x14ac:dyDescent="0.4">
      <c r="A36" s="124" t="s">
        <v>153</v>
      </c>
      <c r="B36" s="79">
        <f>'６月(月間)'!B36-'[6]6月動向(20)'!B35</f>
        <v>245</v>
      </c>
      <c r="C36" s="72">
        <f>'６月(月間)'!C36-'[6]6月動向(20)'!C35</f>
        <v>183</v>
      </c>
      <c r="D36" s="46">
        <f t="shared" si="0"/>
        <v>1.3387978142076502</v>
      </c>
      <c r="E36" s="53">
        <f t="shared" si="1"/>
        <v>62</v>
      </c>
      <c r="F36" s="72">
        <f>'６月(月間)'!F36-'[6]6月動向(20)'!F35</f>
        <v>390</v>
      </c>
      <c r="G36" s="72">
        <f>'６月(月間)'!G36-'[6]6月動向(20)'!G35</f>
        <v>390</v>
      </c>
      <c r="H36" s="46">
        <f t="shared" si="2"/>
        <v>1</v>
      </c>
      <c r="I36" s="53">
        <f t="shared" si="3"/>
        <v>0</v>
      </c>
      <c r="J36" s="46">
        <f t="shared" si="4"/>
        <v>0.62820512820512819</v>
      </c>
      <c r="K36" s="46">
        <f t="shared" si="5"/>
        <v>0.46923076923076923</v>
      </c>
      <c r="L36" s="51">
        <f t="shared" si="6"/>
        <v>0.15897435897435896</v>
      </c>
    </row>
    <row r="37" spans="1:12" s="30" customFormat="1" x14ac:dyDescent="0.4">
      <c r="A37" s="122" t="s">
        <v>94</v>
      </c>
      <c r="B37" s="88">
        <f>SUM(B38:B57)</f>
        <v>81639</v>
      </c>
      <c r="C37" s="67">
        <f>SUM(C38:C57)</f>
        <v>78626</v>
      </c>
      <c r="D37" s="39">
        <f t="shared" si="0"/>
        <v>1.0383206572889374</v>
      </c>
      <c r="E37" s="87">
        <f t="shared" si="1"/>
        <v>3013</v>
      </c>
      <c r="F37" s="88">
        <f>SUM(F38:F57)</f>
        <v>120614</v>
      </c>
      <c r="G37" s="67">
        <f>SUM(G38:G57)</f>
        <v>116436</v>
      </c>
      <c r="H37" s="39">
        <f t="shared" si="2"/>
        <v>1.0358823731491977</v>
      </c>
      <c r="I37" s="87">
        <f t="shared" si="3"/>
        <v>4178</v>
      </c>
      <c r="J37" s="39">
        <f t="shared" si="4"/>
        <v>0.67686172417795609</v>
      </c>
      <c r="K37" s="39">
        <f t="shared" si="5"/>
        <v>0.67527225256793433</v>
      </c>
      <c r="L37" s="52">
        <f t="shared" si="6"/>
        <v>1.5894716100217643E-3</v>
      </c>
    </row>
    <row r="38" spans="1:12" x14ac:dyDescent="0.4">
      <c r="A38" s="124" t="s">
        <v>82</v>
      </c>
      <c r="B38" s="86">
        <f>'６月(月間)'!B38-'[6]6月動向(20)'!B37</f>
        <v>33931</v>
      </c>
      <c r="C38" s="71">
        <f>'６月(月間)'!C38-'[6]6月動向(20)'!C37</f>
        <v>32493</v>
      </c>
      <c r="D38" s="60">
        <f t="shared" ref="D38:D69" si="7">+B38/C38</f>
        <v>1.0442556858400271</v>
      </c>
      <c r="E38" s="59">
        <f t="shared" ref="E38:E57" si="8">+B38-C38</f>
        <v>1438</v>
      </c>
      <c r="F38" s="85">
        <f>'６月(月間)'!F38-'[6]6月動向(20)'!F37</f>
        <v>43165</v>
      </c>
      <c r="G38" s="85">
        <f>'６月(月間)'!G38-'[6]6月動向(20)'!G37</f>
        <v>42341</v>
      </c>
      <c r="H38" s="42">
        <f t="shared" ref="H38:H69" si="9">+F38/G38</f>
        <v>1.0194610424883683</v>
      </c>
      <c r="I38" s="53">
        <f t="shared" ref="I38:I57" si="10">+F38-G38</f>
        <v>824</v>
      </c>
      <c r="J38" s="46">
        <f t="shared" ref="J38:J57" si="11">+B38/F38</f>
        <v>0.78607668249739371</v>
      </c>
      <c r="K38" s="46">
        <f t="shared" ref="K38:K57" si="12">+C38/G38</f>
        <v>0.7674122009399873</v>
      </c>
      <c r="L38" s="51">
        <f t="shared" ref="L38:L69" si="13">+J38-K38</f>
        <v>1.8664481557406409E-2</v>
      </c>
    </row>
    <row r="39" spans="1:12" x14ac:dyDescent="0.4">
      <c r="A39" s="124" t="s">
        <v>152</v>
      </c>
      <c r="B39" s="75">
        <f>'６月(月間)'!B39-'[6]6月動向(20)'!B38</f>
        <v>3863</v>
      </c>
      <c r="C39" s="68">
        <f>'６月(月間)'!C39-'[6]6月動向(20)'!C38</f>
        <v>10409</v>
      </c>
      <c r="D39" s="44">
        <f t="shared" si="7"/>
        <v>0.37112114516283984</v>
      </c>
      <c r="E39" s="59">
        <f t="shared" si="8"/>
        <v>-6546</v>
      </c>
      <c r="F39" s="75">
        <f>'６月(月間)'!F39-'[6]6月動向(20)'!F38</f>
        <v>5240</v>
      </c>
      <c r="G39" s="75">
        <f>'６月(月間)'!G39-'[6]6月動向(20)'!G38</f>
        <v>14260</v>
      </c>
      <c r="H39" s="42">
        <f t="shared" si="9"/>
        <v>0.36746143057503505</v>
      </c>
      <c r="I39" s="53">
        <f t="shared" si="10"/>
        <v>-9020</v>
      </c>
      <c r="J39" s="46">
        <f t="shared" si="11"/>
        <v>0.73721374045801524</v>
      </c>
      <c r="K39" s="46">
        <f t="shared" si="12"/>
        <v>0.72994389901823287</v>
      </c>
      <c r="L39" s="51">
        <f t="shared" si="13"/>
        <v>7.2698414397823763E-3</v>
      </c>
    </row>
    <row r="40" spans="1:12" x14ac:dyDescent="0.4">
      <c r="A40" s="124" t="s">
        <v>151</v>
      </c>
      <c r="B40" s="75">
        <f>'６月(月間)'!B40-'[6]6月動向(20)'!B39</f>
        <v>8508</v>
      </c>
      <c r="C40" s="68">
        <f>'６月(月間)'!C40-'[6]6月動向(20)'!C39</f>
        <v>3110</v>
      </c>
      <c r="D40" s="44">
        <f t="shared" si="7"/>
        <v>2.7356913183279743</v>
      </c>
      <c r="E40" s="59">
        <f t="shared" si="8"/>
        <v>5398</v>
      </c>
      <c r="F40" s="77">
        <f>'６月(月間)'!F40-'[6]6月動向(20)'!F39</f>
        <v>12563</v>
      </c>
      <c r="G40" s="77">
        <f>'６月(月間)'!G40-'[6]6月動向(20)'!G39</f>
        <v>5760</v>
      </c>
      <c r="H40" s="42">
        <f t="shared" si="9"/>
        <v>2.1810763888888891</v>
      </c>
      <c r="I40" s="53">
        <f t="shared" si="10"/>
        <v>6803</v>
      </c>
      <c r="J40" s="46">
        <f t="shared" si="11"/>
        <v>0.67722677704369971</v>
      </c>
      <c r="K40" s="46">
        <f t="shared" si="12"/>
        <v>0.53993055555555558</v>
      </c>
      <c r="L40" s="51">
        <f t="shared" si="13"/>
        <v>0.13729622148814413</v>
      </c>
    </row>
    <row r="41" spans="1:12" x14ac:dyDescent="0.4">
      <c r="A41" s="124" t="s">
        <v>177</v>
      </c>
      <c r="B41" s="77">
        <f>'６月(月間)'!B41-'[6]6月動向(20)'!B40</f>
        <v>2807</v>
      </c>
      <c r="C41" s="76">
        <f>'６月(月間)'!C41-'[6]6月動向(20)'!C40</f>
        <v>0</v>
      </c>
      <c r="D41" s="44" t="e">
        <f t="shared" si="7"/>
        <v>#DIV/0!</v>
      </c>
      <c r="E41" s="59">
        <f t="shared" si="8"/>
        <v>2807</v>
      </c>
      <c r="F41" s="84">
        <f>'６月(月間)'!F41-'[6]6月動向(20)'!F40</f>
        <v>6610</v>
      </c>
      <c r="G41" s="84">
        <f>'６月(月間)'!G41-'[6]6月動向(20)'!G40</f>
        <v>0</v>
      </c>
      <c r="H41" s="42" t="e">
        <f t="shared" si="9"/>
        <v>#DIV/0!</v>
      </c>
      <c r="I41" s="53">
        <f t="shared" si="10"/>
        <v>6610</v>
      </c>
      <c r="J41" s="46">
        <f t="shared" si="11"/>
        <v>0.42465960665658092</v>
      </c>
      <c r="K41" s="46" t="e">
        <f t="shared" si="12"/>
        <v>#DIV/0!</v>
      </c>
      <c r="L41" s="51" t="e">
        <f t="shared" si="13"/>
        <v>#DIV/0!</v>
      </c>
    </row>
    <row r="42" spans="1:12" x14ac:dyDescent="0.4">
      <c r="A42" s="124" t="s">
        <v>80</v>
      </c>
      <c r="B42" s="75">
        <f>'６月(月間)'!B42-'[6]6月動向(20)'!B41</f>
        <v>10420</v>
      </c>
      <c r="C42" s="68">
        <f>'６月(月間)'!C42-'[6]6月動向(20)'!C41</f>
        <v>10727</v>
      </c>
      <c r="D42" s="44">
        <f t="shared" si="7"/>
        <v>0.97138062832105898</v>
      </c>
      <c r="E42" s="59">
        <f t="shared" si="8"/>
        <v>-307</v>
      </c>
      <c r="F42" s="75">
        <f>'６月(月間)'!F42-'[6]6月動向(20)'!F41</f>
        <v>17704</v>
      </c>
      <c r="G42" s="75">
        <f>'６月(月間)'!G42-'[6]6月動向(20)'!G41</f>
        <v>18316</v>
      </c>
      <c r="H42" s="42">
        <f t="shared" si="9"/>
        <v>0.96658659095872457</v>
      </c>
      <c r="I42" s="53">
        <f t="shared" si="10"/>
        <v>-612</v>
      </c>
      <c r="J42" s="46">
        <f t="shared" si="11"/>
        <v>0.58856755535472205</v>
      </c>
      <c r="K42" s="46">
        <f t="shared" si="12"/>
        <v>0.58566280847346586</v>
      </c>
      <c r="L42" s="51">
        <f t="shared" si="13"/>
        <v>2.9047468812561927E-3</v>
      </c>
    </row>
    <row r="43" spans="1:12" x14ac:dyDescent="0.4">
      <c r="A43" s="124" t="s">
        <v>81</v>
      </c>
      <c r="B43" s="77">
        <f>'６月(月間)'!B43-'[6]6月動向(20)'!B42</f>
        <v>6608</v>
      </c>
      <c r="C43" s="76">
        <f>'６月(月間)'!C43-'[6]6月動向(20)'!C42</f>
        <v>6272</v>
      </c>
      <c r="D43" s="48">
        <f t="shared" si="7"/>
        <v>1.0535714285714286</v>
      </c>
      <c r="E43" s="59">
        <f t="shared" si="8"/>
        <v>336</v>
      </c>
      <c r="F43" s="75">
        <f>'６月(月間)'!F43-'[6]6月動向(20)'!F42</f>
        <v>9744</v>
      </c>
      <c r="G43" s="75">
        <f>'６月(月間)'!G43-'[6]6月動向(20)'!G42</f>
        <v>9370</v>
      </c>
      <c r="H43" s="42">
        <f t="shared" si="9"/>
        <v>1.03991462113127</v>
      </c>
      <c r="I43" s="53">
        <f t="shared" si="10"/>
        <v>374</v>
      </c>
      <c r="J43" s="46">
        <f t="shared" si="11"/>
        <v>0.67816091954022983</v>
      </c>
      <c r="K43" s="46">
        <f t="shared" si="12"/>
        <v>0.66937033084311637</v>
      </c>
      <c r="L43" s="51">
        <f t="shared" si="13"/>
        <v>8.7905886971134661E-3</v>
      </c>
    </row>
    <row r="44" spans="1:12" x14ac:dyDescent="0.4">
      <c r="A44" s="124" t="s">
        <v>79</v>
      </c>
      <c r="B44" s="75">
        <f>'６月(月間)'!B44-'[6]6月動向(20)'!B43</f>
        <v>1053</v>
      </c>
      <c r="C44" s="68">
        <f>'６月(月間)'!C44-'[6]6月動向(20)'!C43</f>
        <v>1288</v>
      </c>
      <c r="D44" s="46">
        <f t="shared" si="7"/>
        <v>0.81754658385093171</v>
      </c>
      <c r="E44" s="59">
        <f t="shared" si="8"/>
        <v>-235</v>
      </c>
      <c r="F44" s="79">
        <f>'６月(月間)'!F44-'[6]6月動向(20)'!F43</f>
        <v>2790</v>
      </c>
      <c r="G44" s="79">
        <f>'６月(月間)'!G44-'[6]6月動向(20)'!G43</f>
        <v>2880</v>
      </c>
      <c r="H44" s="42">
        <f t="shared" si="9"/>
        <v>0.96875</v>
      </c>
      <c r="I44" s="53">
        <f t="shared" si="10"/>
        <v>-90</v>
      </c>
      <c r="J44" s="46">
        <f t="shared" si="11"/>
        <v>0.3774193548387097</v>
      </c>
      <c r="K44" s="46">
        <f t="shared" si="12"/>
        <v>0.44722222222222224</v>
      </c>
      <c r="L44" s="51">
        <f t="shared" si="13"/>
        <v>-6.9802867383512546E-2</v>
      </c>
    </row>
    <row r="45" spans="1:12" x14ac:dyDescent="0.4">
      <c r="A45" s="124" t="s">
        <v>150</v>
      </c>
      <c r="B45" s="77">
        <f>'６月(月間)'!B45-'[6]6月動向(20)'!B44</f>
        <v>0</v>
      </c>
      <c r="C45" s="76">
        <f>'６月(月間)'!C45-'[6]6月動向(20)'!C44</f>
        <v>0</v>
      </c>
      <c r="D45" s="44" t="e">
        <f t="shared" si="7"/>
        <v>#DIV/0!</v>
      </c>
      <c r="E45" s="59">
        <f t="shared" si="8"/>
        <v>0</v>
      </c>
      <c r="F45" s="77">
        <f>'６月(月間)'!F45-'[6]6月動向(20)'!F44</f>
        <v>0</v>
      </c>
      <c r="G45" s="75">
        <f>'６月(月間)'!G45-'[6]6月動向(20)'!G44</f>
        <v>0</v>
      </c>
      <c r="H45" s="42" t="e">
        <f t="shared" si="9"/>
        <v>#DIV/0!</v>
      </c>
      <c r="I45" s="53">
        <f t="shared" si="10"/>
        <v>0</v>
      </c>
      <c r="J45" s="46" t="e">
        <f t="shared" si="11"/>
        <v>#DIV/0!</v>
      </c>
      <c r="K45" s="46" t="e">
        <f t="shared" si="12"/>
        <v>#DIV/0!</v>
      </c>
      <c r="L45" s="51" t="e">
        <f t="shared" si="13"/>
        <v>#DIV/0!</v>
      </c>
    </row>
    <row r="46" spans="1:12" x14ac:dyDescent="0.4">
      <c r="A46" s="124" t="s">
        <v>78</v>
      </c>
      <c r="B46" s="75">
        <f>'６月(月間)'!B46-'[6]6月動向(20)'!B45</f>
        <v>2111</v>
      </c>
      <c r="C46" s="68">
        <f>'６月(月間)'!C46-'[6]6月動向(20)'!C45</f>
        <v>2239</v>
      </c>
      <c r="D46" s="44">
        <f t="shared" si="7"/>
        <v>0.94283162125949083</v>
      </c>
      <c r="E46" s="59">
        <f t="shared" si="8"/>
        <v>-128</v>
      </c>
      <c r="F46" s="75">
        <f>'６月(月間)'!F46-'[6]6月動向(20)'!F45</f>
        <v>2790</v>
      </c>
      <c r="G46" s="75">
        <f>'６月(月間)'!G46-'[6]6月動向(20)'!G45</f>
        <v>2880</v>
      </c>
      <c r="H46" s="42">
        <f t="shared" si="9"/>
        <v>0.96875</v>
      </c>
      <c r="I46" s="53">
        <f t="shared" si="10"/>
        <v>-90</v>
      </c>
      <c r="J46" s="46">
        <f t="shared" si="11"/>
        <v>0.75663082437275986</v>
      </c>
      <c r="K46" s="46">
        <f t="shared" si="12"/>
        <v>0.77743055555555551</v>
      </c>
      <c r="L46" s="51">
        <f t="shared" si="13"/>
        <v>-2.0799731182795655E-2</v>
      </c>
    </row>
    <row r="47" spans="1:12" x14ac:dyDescent="0.4">
      <c r="A47" s="125" t="s">
        <v>77</v>
      </c>
      <c r="B47" s="77">
        <f>'６月(月間)'!B47-'[6]6月動向(20)'!B46</f>
        <v>1073</v>
      </c>
      <c r="C47" s="76">
        <f>'６月(月間)'!C47-'[6]6月動向(20)'!C46</f>
        <v>894</v>
      </c>
      <c r="D47" s="44">
        <f t="shared" si="7"/>
        <v>1.2002237136465324</v>
      </c>
      <c r="E47" s="59">
        <f t="shared" si="8"/>
        <v>179</v>
      </c>
      <c r="F47" s="75">
        <f>'６月(月間)'!F47-'[6]6月動向(20)'!F46</f>
        <v>2790</v>
      </c>
      <c r="G47" s="75">
        <f>'６月(月間)'!G47-'[6]6月動向(20)'!G46</f>
        <v>2880</v>
      </c>
      <c r="H47" s="42">
        <f t="shared" si="9"/>
        <v>0.96875</v>
      </c>
      <c r="I47" s="53">
        <f t="shared" si="10"/>
        <v>-90</v>
      </c>
      <c r="J47" s="46">
        <f t="shared" si="11"/>
        <v>0.38458781362007166</v>
      </c>
      <c r="K47" s="42">
        <f t="shared" si="12"/>
        <v>0.31041666666666667</v>
      </c>
      <c r="L47" s="41">
        <f t="shared" si="13"/>
        <v>7.4171146953404987E-2</v>
      </c>
    </row>
    <row r="48" spans="1:12" x14ac:dyDescent="0.4">
      <c r="A48" s="124" t="s">
        <v>96</v>
      </c>
      <c r="B48" s="75">
        <f>'６月(月間)'!B48-'[6]6月動向(20)'!B47</f>
        <v>732</v>
      </c>
      <c r="C48" s="68">
        <f>'６月(月間)'!C48-'[6]6月動向(20)'!C47</f>
        <v>599</v>
      </c>
      <c r="D48" s="44">
        <f t="shared" si="7"/>
        <v>1.2220367278797997</v>
      </c>
      <c r="E48" s="53">
        <f t="shared" si="8"/>
        <v>133</v>
      </c>
      <c r="F48" s="79">
        <f>'６月(月間)'!F48-'[6]6月動向(20)'!F47</f>
        <v>1688</v>
      </c>
      <c r="G48" s="79">
        <f>'６月(月間)'!G48-'[6]6月動向(20)'!G47</f>
        <v>1660</v>
      </c>
      <c r="H48" s="42">
        <f t="shared" si="9"/>
        <v>1.0168674698795181</v>
      </c>
      <c r="I48" s="53">
        <f t="shared" si="10"/>
        <v>28</v>
      </c>
      <c r="J48" s="46">
        <f t="shared" si="11"/>
        <v>0.43364928909952605</v>
      </c>
      <c r="K48" s="46">
        <f t="shared" si="12"/>
        <v>0.36084337349397588</v>
      </c>
      <c r="L48" s="51">
        <f t="shared" si="13"/>
        <v>7.2805915605550164E-2</v>
      </c>
    </row>
    <row r="49" spans="1:12" x14ac:dyDescent="0.4">
      <c r="A49" s="124" t="s">
        <v>93</v>
      </c>
      <c r="B49" s="77">
        <f>'６月(月間)'!B49-'[6]6月動向(20)'!B48</f>
        <v>1539</v>
      </c>
      <c r="C49" s="76">
        <f>'６月(月間)'!C49-'[6]6月動向(20)'!C48</f>
        <v>1802</v>
      </c>
      <c r="D49" s="44">
        <f t="shared" si="7"/>
        <v>0.85405105438401774</v>
      </c>
      <c r="E49" s="53">
        <f t="shared" si="8"/>
        <v>-263</v>
      </c>
      <c r="F49" s="77">
        <f>'６月(月間)'!F49-'[6]6月動向(20)'!F48</f>
        <v>2790</v>
      </c>
      <c r="G49" s="77">
        <f>'６月(月間)'!G49-'[6]6月動向(20)'!G48</f>
        <v>2879</v>
      </c>
      <c r="H49" s="46">
        <f t="shared" si="9"/>
        <v>0.96908648836401523</v>
      </c>
      <c r="I49" s="53">
        <f t="shared" si="10"/>
        <v>-89</v>
      </c>
      <c r="J49" s="46">
        <f t="shared" si="11"/>
        <v>0.55161290322580647</v>
      </c>
      <c r="K49" s="46">
        <f t="shared" si="12"/>
        <v>0.62591177492184791</v>
      </c>
      <c r="L49" s="51">
        <f t="shared" si="13"/>
        <v>-7.4298871696041435E-2</v>
      </c>
    </row>
    <row r="50" spans="1:12" x14ac:dyDescent="0.4">
      <c r="A50" s="124" t="s">
        <v>74</v>
      </c>
      <c r="B50" s="75">
        <f>'６月(月間)'!B50-'[6]6月動向(20)'!B49</f>
        <v>2092</v>
      </c>
      <c r="C50" s="68">
        <f>'６月(月間)'!C50-'[6]6月動向(20)'!C49</f>
        <v>2388</v>
      </c>
      <c r="D50" s="44">
        <f t="shared" si="7"/>
        <v>0.87604690117252937</v>
      </c>
      <c r="E50" s="53">
        <f t="shared" si="8"/>
        <v>-296</v>
      </c>
      <c r="F50" s="75">
        <f>'６月(月間)'!F50-'[6]6月動向(20)'!F49</f>
        <v>3850</v>
      </c>
      <c r="G50" s="75">
        <f>'６月(月間)'!G50-'[6]6月動向(20)'!G49</f>
        <v>3850</v>
      </c>
      <c r="H50" s="46">
        <f t="shared" si="9"/>
        <v>1</v>
      </c>
      <c r="I50" s="53">
        <f t="shared" si="10"/>
        <v>0</v>
      </c>
      <c r="J50" s="46">
        <f t="shared" si="11"/>
        <v>0.5433766233766234</v>
      </c>
      <c r="K50" s="46">
        <f t="shared" si="12"/>
        <v>0.62025974025974029</v>
      </c>
      <c r="L50" s="51">
        <f t="shared" si="13"/>
        <v>-7.6883116883116887E-2</v>
      </c>
    </row>
    <row r="51" spans="1:12" x14ac:dyDescent="0.4">
      <c r="A51" s="124" t="s">
        <v>76</v>
      </c>
      <c r="B51" s="77">
        <f>'６月(月間)'!B51-'[6]6月動向(20)'!B50</f>
        <v>756</v>
      </c>
      <c r="C51" s="76">
        <f>'６月(月間)'!C51-'[6]6月動向(20)'!C50</f>
        <v>765</v>
      </c>
      <c r="D51" s="44">
        <f t="shared" si="7"/>
        <v>0.9882352941176471</v>
      </c>
      <c r="E51" s="53">
        <f t="shared" si="8"/>
        <v>-9</v>
      </c>
      <c r="F51" s="75">
        <f>'６月(月間)'!F51-'[6]6月動向(20)'!F50</f>
        <v>1260</v>
      </c>
      <c r="G51" s="75">
        <f>'６月(月間)'!G51-'[6]6月動向(20)'!G50</f>
        <v>1323</v>
      </c>
      <c r="H51" s="46">
        <f t="shared" si="9"/>
        <v>0.95238095238095233</v>
      </c>
      <c r="I51" s="53">
        <f t="shared" si="10"/>
        <v>-63</v>
      </c>
      <c r="J51" s="46">
        <f t="shared" si="11"/>
        <v>0.6</v>
      </c>
      <c r="K51" s="46">
        <f t="shared" si="12"/>
        <v>0.57823129251700678</v>
      </c>
      <c r="L51" s="51">
        <f t="shared" si="13"/>
        <v>2.1768707482993199E-2</v>
      </c>
    </row>
    <row r="52" spans="1:12" x14ac:dyDescent="0.4">
      <c r="A52" s="124" t="s">
        <v>75</v>
      </c>
      <c r="B52" s="75">
        <f>'６月(月間)'!B52-'[6]6月動向(20)'!B51</f>
        <v>884</v>
      </c>
      <c r="C52" s="68">
        <f>'６月(月間)'!C52-'[6]6月動向(20)'!C51</f>
        <v>830</v>
      </c>
      <c r="D52" s="44">
        <f t="shared" si="7"/>
        <v>1.0650602409638554</v>
      </c>
      <c r="E52" s="53">
        <f t="shared" si="8"/>
        <v>54</v>
      </c>
      <c r="F52" s="77">
        <f>'６月(月間)'!F52-'[6]6月動向(20)'!F51</f>
        <v>1260</v>
      </c>
      <c r="G52" s="77">
        <f>'６月(月間)'!G52-'[6]6月動向(20)'!G51</f>
        <v>1330</v>
      </c>
      <c r="H52" s="46">
        <f t="shared" si="9"/>
        <v>0.94736842105263153</v>
      </c>
      <c r="I52" s="53">
        <f t="shared" si="10"/>
        <v>-70</v>
      </c>
      <c r="J52" s="46">
        <f t="shared" si="11"/>
        <v>0.70158730158730154</v>
      </c>
      <c r="K52" s="46">
        <f t="shared" si="12"/>
        <v>0.62406015037593987</v>
      </c>
      <c r="L52" s="51">
        <f t="shared" si="13"/>
        <v>7.7527151211361667E-2</v>
      </c>
    </row>
    <row r="53" spans="1:12" x14ac:dyDescent="0.4">
      <c r="A53" s="124" t="s">
        <v>149</v>
      </c>
      <c r="B53" s="77">
        <f>'６月(月間)'!B53-'[6]6月動向(20)'!B52</f>
        <v>716</v>
      </c>
      <c r="C53" s="76">
        <f>'６月(月間)'!C53-'[6]6月動向(20)'!C52</f>
        <v>675</v>
      </c>
      <c r="D53" s="44">
        <f t="shared" si="7"/>
        <v>1.0607407407407408</v>
      </c>
      <c r="E53" s="53">
        <f t="shared" si="8"/>
        <v>41</v>
      </c>
      <c r="F53" s="75">
        <f>'６月(月間)'!F53-'[6]6月動向(20)'!F52</f>
        <v>1260</v>
      </c>
      <c r="G53" s="75">
        <f>'６月(月間)'!G53-'[6]6月動向(20)'!G52</f>
        <v>1660</v>
      </c>
      <c r="H53" s="46">
        <f t="shared" si="9"/>
        <v>0.75903614457831325</v>
      </c>
      <c r="I53" s="53">
        <f t="shared" si="10"/>
        <v>-400</v>
      </c>
      <c r="J53" s="46">
        <f t="shared" si="11"/>
        <v>0.56825396825396823</v>
      </c>
      <c r="K53" s="46">
        <f t="shared" si="12"/>
        <v>0.40662650602409639</v>
      </c>
      <c r="L53" s="51">
        <f t="shared" si="13"/>
        <v>0.16162746222987184</v>
      </c>
    </row>
    <row r="54" spans="1:12" x14ac:dyDescent="0.4">
      <c r="A54" s="124" t="s">
        <v>132</v>
      </c>
      <c r="B54" s="75">
        <f>'６月(月間)'!B54-'[6]6月動向(20)'!B53</f>
        <v>1095</v>
      </c>
      <c r="C54" s="68">
        <f>'６月(月間)'!C54-'[6]6月動向(20)'!C53</f>
        <v>1036</v>
      </c>
      <c r="D54" s="44">
        <f t="shared" si="7"/>
        <v>1.0569498069498069</v>
      </c>
      <c r="E54" s="53">
        <f t="shared" si="8"/>
        <v>59</v>
      </c>
      <c r="F54" s="75">
        <f>'６月(月間)'!F54-'[6]6月動向(20)'!F53</f>
        <v>1260</v>
      </c>
      <c r="G54" s="75">
        <f>'６月(月間)'!G54-'[6]6月動向(20)'!G53</f>
        <v>1267</v>
      </c>
      <c r="H54" s="46">
        <f t="shared" si="9"/>
        <v>0.99447513812154698</v>
      </c>
      <c r="I54" s="53">
        <f t="shared" si="10"/>
        <v>-7</v>
      </c>
      <c r="J54" s="46">
        <f t="shared" si="11"/>
        <v>0.86904761904761907</v>
      </c>
      <c r="K54" s="46">
        <f t="shared" si="12"/>
        <v>0.81767955801104975</v>
      </c>
      <c r="L54" s="51">
        <f t="shared" si="13"/>
        <v>5.1368061036569324E-2</v>
      </c>
    </row>
    <row r="55" spans="1:12" x14ac:dyDescent="0.4">
      <c r="A55" s="124" t="s">
        <v>148</v>
      </c>
      <c r="B55" s="75">
        <f>'６月(月間)'!B55-'[6]6月動向(20)'!B54</f>
        <v>1099</v>
      </c>
      <c r="C55" s="68">
        <f>'６月(月間)'!C55-'[6]6月動向(20)'!C54</f>
        <v>912</v>
      </c>
      <c r="D55" s="44">
        <f t="shared" si="7"/>
        <v>1.2050438596491229</v>
      </c>
      <c r="E55" s="53">
        <f t="shared" si="8"/>
        <v>187</v>
      </c>
      <c r="F55" s="79">
        <f>'６月(月間)'!F55-'[6]6月動向(20)'!F54</f>
        <v>1330</v>
      </c>
      <c r="G55" s="79">
        <f>'６月(月間)'!G55-'[6]6月動向(20)'!G54</f>
        <v>1260</v>
      </c>
      <c r="H55" s="46">
        <f t="shared" si="9"/>
        <v>1.0555555555555556</v>
      </c>
      <c r="I55" s="53">
        <f t="shared" si="10"/>
        <v>70</v>
      </c>
      <c r="J55" s="46">
        <f t="shared" si="11"/>
        <v>0.82631578947368423</v>
      </c>
      <c r="K55" s="46">
        <f t="shared" si="12"/>
        <v>0.72380952380952379</v>
      </c>
      <c r="L55" s="51">
        <f t="shared" si="13"/>
        <v>0.10250626566416043</v>
      </c>
    </row>
    <row r="56" spans="1:12" x14ac:dyDescent="0.4">
      <c r="A56" s="124" t="s">
        <v>147</v>
      </c>
      <c r="B56" s="75">
        <f>'６月(月間)'!B56-'[6]6月動向(20)'!B55</f>
        <v>1121</v>
      </c>
      <c r="C56" s="68">
        <f>'６月(月間)'!C56-'[6]6月動向(20)'!C55</f>
        <v>996</v>
      </c>
      <c r="D56" s="44">
        <f t="shared" si="7"/>
        <v>1.1255020080321285</v>
      </c>
      <c r="E56" s="53">
        <f t="shared" si="8"/>
        <v>125</v>
      </c>
      <c r="F56" s="75">
        <f>'６月(月間)'!F56-'[6]6月動向(20)'!F55</f>
        <v>1260</v>
      </c>
      <c r="G56" s="75">
        <f>'６月(月間)'!G56-'[6]6月動向(20)'!G55</f>
        <v>1260</v>
      </c>
      <c r="H56" s="44">
        <f t="shared" si="9"/>
        <v>1</v>
      </c>
      <c r="I56" s="53">
        <f t="shared" si="10"/>
        <v>0</v>
      </c>
      <c r="J56" s="46">
        <f t="shared" si="11"/>
        <v>0.88968253968253963</v>
      </c>
      <c r="K56" s="46">
        <f t="shared" si="12"/>
        <v>0.79047619047619044</v>
      </c>
      <c r="L56" s="51">
        <f t="shared" si="13"/>
        <v>9.9206349206349187E-2</v>
      </c>
    </row>
    <row r="57" spans="1:12" x14ac:dyDescent="0.4">
      <c r="A57" s="123" t="s">
        <v>146</v>
      </c>
      <c r="B57" s="133">
        <f>'６月(月間)'!B57-'[6]6月動向(20)'!B56</f>
        <v>1231</v>
      </c>
      <c r="C57" s="134">
        <f>'６月(月間)'!C57-'[6]6月動向(20)'!C56</f>
        <v>1191</v>
      </c>
      <c r="D57" s="90">
        <f t="shared" si="7"/>
        <v>1.0335852225020992</v>
      </c>
      <c r="E57" s="58">
        <f t="shared" si="8"/>
        <v>40</v>
      </c>
      <c r="F57" s="133">
        <f>'６月(月間)'!F57-'[6]6月動向(20)'!F56</f>
        <v>1260</v>
      </c>
      <c r="G57" s="133">
        <f>'６月(月間)'!G57-'[6]6月動向(20)'!G56</f>
        <v>1260</v>
      </c>
      <c r="H57" s="57">
        <f t="shared" si="9"/>
        <v>1</v>
      </c>
      <c r="I57" s="58">
        <f t="shared" si="10"/>
        <v>0</v>
      </c>
      <c r="J57" s="57">
        <f t="shared" si="11"/>
        <v>0.97698412698412695</v>
      </c>
      <c r="K57" s="57">
        <f t="shared" si="12"/>
        <v>0.94523809523809521</v>
      </c>
      <c r="L57" s="56">
        <f t="shared" si="13"/>
        <v>3.1746031746031744E-2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2006年6月下旬航空旅客輸送実績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７月(月間)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3" t="s">
        <v>109</v>
      </c>
      <c r="C4" s="193" t="s">
        <v>213</v>
      </c>
      <c r="D4" s="190" t="s">
        <v>87</v>
      </c>
      <c r="E4" s="190"/>
      <c r="F4" s="187" t="s">
        <v>109</v>
      </c>
      <c r="G4" s="187" t="s">
        <v>213</v>
      </c>
      <c r="H4" s="190" t="s">
        <v>87</v>
      </c>
      <c r="I4" s="190"/>
      <c r="J4" s="187" t="s">
        <v>109</v>
      </c>
      <c r="K4" s="187" t="s">
        <v>213</v>
      </c>
      <c r="L4" s="188" t="s">
        <v>85</v>
      </c>
    </row>
    <row r="5" spans="1:12" s="34" customFormat="1" x14ac:dyDescent="0.4">
      <c r="A5" s="190"/>
      <c r="B5" s="194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95</v>
      </c>
      <c r="B6" s="67">
        <v>494527</v>
      </c>
      <c r="C6" s="67">
        <v>504176</v>
      </c>
      <c r="D6" s="39">
        <v>0.98086184189648062</v>
      </c>
      <c r="E6" s="40">
        <v>-9649</v>
      </c>
      <c r="F6" s="67">
        <v>726832</v>
      </c>
      <c r="G6" s="67">
        <v>689042</v>
      </c>
      <c r="H6" s="39">
        <v>1.0548442620333738</v>
      </c>
      <c r="I6" s="40">
        <v>37790</v>
      </c>
      <c r="J6" s="39">
        <v>0.68038693948532813</v>
      </c>
      <c r="K6" s="39">
        <v>0.73170575959085227</v>
      </c>
      <c r="L6" s="52">
        <v>-5.1318820105524132E-2</v>
      </c>
    </row>
    <row r="7" spans="1:12" s="30" customFormat="1" x14ac:dyDescent="0.4">
      <c r="A7" s="122" t="s">
        <v>84</v>
      </c>
      <c r="B7" s="67">
        <v>248647</v>
      </c>
      <c r="C7" s="67">
        <v>240496</v>
      </c>
      <c r="D7" s="39">
        <v>1.033892455591777</v>
      </c>
      <c r="E7" s="40">
        <v>8151</v>
      </c>
      <c r="F7" s="67">
        <v>356665</v>
      </c>
      <c r="G7" s="67">
        <v>326506</v>
      </c>
      <c r="H7" s="39">
        <v>1.092368899805823</v>
      </c>
      <c r="I7" s="40">
        <v>30159</v>
      </c>
      <c r="J7" s="39">
        <v>0.69714437917934191</v>
      </c>
      <c r="K7" s="39">
        <v>0.73657451930439255</v>
      </c>
      <c r="L7" s="52">
        <v>-3.9430140125050639E-2</v>
      </c>
    </row>
    <row r="8" spans="1:12" x14ac:dyDescent="0.4">
      <c r="A8" s="138" t="s">
        <v>91</v>
      </c>
      <c r="B8" s="73">
        <v>200186</v>
      </c>
      <c r="C8" s="73">
        <v>192352</v>
      </c>
      <c r="D8" s="50">
        <v>1.0407274164032607</v>
      </c>
      <c r="E8" s="38">
        <v>7834</v>
      </c>
      <c r="F8" s="73">
        <v>288455</v>
      </c>
      <c r="G8" s="73">
        <v>259931</v>
      </c>
      <c r="H8" s="50">
        <v>1.1097368147700737</v>
      </c>
      <c r="I8" s="38">
        <v>28524</v>
      </c>
      <c r="J8" s="50">
        <v>0.69399386386091422</v>
      </c>
      <c r="K8" s="50">
        <v>0.74001177235497118</v>
      </c>
      <c r="L8" s="49">
        <v>-4.6017908494056958E-2</v>
      </c>
    </row>
    <row r="9" spans="1:12" x14ac:dyDescent="0.4">
      <c r="A9" s="126" t="s">
        <v>82</v>
      </c>
      <c r="B9" s="100">
        <v>122950</v>
      </c>
      <c r="C9" s="100">
        <v>114068</v>
      </c>
      <c r="D9" s="44">
        <v>1.07786583441456</v>
      </c>
      <c r="E9" s="45">
        <v>8882</v>
      </c>
      <c r="F9" s="100">
        <v>161748</v>
      </c>
      <c r="G9" s="100">
        <v>147881</v>
      </c>
      <c r="H9" s="44">
        <v>1.0937713431745795</v>
      </c>
      <c r="I9" s="45">
        <v>13867</v>
      </c>
      <c r="J9" s="44">
        <v>0.76013304646734425</v>
      </c>
      <c r="K9" s="44">
        <v>0.77134993677348684</v>
      </c>
      <c r="L9" s="43">
        <v>-1.1216890306142591E-2</v>
      </c>
    </row>
    <row r="10" spans="1:12" x14ac:dyDescent="0.4">
      <c r="A10" s="124" t="s">
        <v>83</v>
      </c>
      <c r="B10" s="94">
        <v>13914</v>
      </c>
      <c r="C10" s="94">
        <v>32331</v>
      </c>
      <c r="D10" s="46">
        <v>0.43036095388326995</v>
      </c>
      <c r="E10" s="37">
        <v>-18417</v>
      </c>
      <c r="F10" s="94">
        <v>16894</v>
      </c>
      <c r="G10" s="94">
        <v>44556</v>
      </c>
      <c r="H10" s="46">
        <v>0.37916330011670707</v>
      </c>
      <c r="I10" s="37">
        <v>-27662</v>
      </c>
      <c r="J10" s="46">
        <v>0.82360601396945665</v>
      </c>
      <c r="K10" s="46">
        <v>0.72562617829248588</v>
      </c>
      <c r="L10" s="51">
        <v>9.7979835676970772E-2</v>
      </c>
    </row>
    <row r="11" spans="1:12" x14ac:dyDescent="0.4">
      <c r="A11" s="124" t="s">
        <v>97</v>
      </c>
      <c r="B11" s="94">
        <v>12206</v>
      </c>
      <c r="C11" s="94">
        <v>6197</v>
      </c>
      <c r="D11" s="46">
        <v>1.9696627400355011</v>
      </c>
      <c r="E11" s="37">
        <v>6009</v>
      </c>
      <c r="F11" s="94">
        <v>16414</v>
      </c>
      <c r="G11" s="94">
        <v>8397</v>
      </c>
      <c r="H11" s="46">
        <v>1.9547457425270931</v>
      </c>
      <c r="I11" s="37">
        <v>8017</v>
      </c>
      <c r="J11" s="46">
        <v>0.74363348361155113</v>
      </c>
      <c r="K11" s="46">
        <v>0.73800166726211747</v>
      </c>
      <c r="L11" s="51">
        <v>5.6318163494336604E-3</v>
      </c>
    </row>
    <row r="12" spans="1:12" x14ac:dyDescent="0.4">
      <c r="A12" s="124" t="s">
        <v>80</v>
      </c>
      <c r="B12" s="94">
        <v>18223</v>
      </c>
      <c r="C12" s="94">
        <v>20142</v>
      </c>
      <c r="D12" s="46">
        <v>0.90472644225995436</v>
      </c>
      <c r="E12" s="37">
        <v>-1919</v>
      </c>
      <c r="F12" s="94">
        <v>28382</v>
      </c>
      <c r="G12" s="94">
        <v>29715</v>
      </c>
      <c r="H12" s="46">
        <v>0.95514050143025409</v>
      </c>
      <c r="I12" s="37">
        <v>-1333</v>
      </c>
      <c r="J12" s="46">
        <v>0.64206187019942218</v>
      </c>
      <c r="K12" s="46">
        <v>0.67783947501261987</v>
      </c>
      <c r="L12" s="51">
        <v>-3.5777604813197694E-2</v>
      </c>
    </row>
    <row r="13" spans="1:12" x14ac:dyDescent="0.4">
      <c r="A13" s="124" t="s">
        <v>81</v>
      </c>
      <c r="B13" s="94">
        <v>19394</v>
      </c>
      <c r="C13" s="94">
        <v>19614</v>
      </c>
      <c r="D13" s="46">
        <v>0.98878352197410013</v>
      </c>
      <c r="E13" s="37">
        <v>-220</v>
      </c>
      <c r="F13" s="94">
        <v>33852</v>
      </c>
      <c r="G13" s="94">
        <v>29382</v>
      </c>
      <c r="H13" s="46">
        <v>1.1521339595670819</v>
      </c>
      <c r="I13" s="37">
        <v>4470</v>
      </c>
      <c r="J13" s="46">
        <v>0.5729055890346213</v>
      </c>
      <c r="K13" s="46">
        <v>0.66755156218092715</v>
      </c>
      <c r="L13" s="51">
        <v>-9.4645973146305851E-2</v>
      </c>
    </row>
    <row r="14" spans="1:12" x14ac:dyDescent="0.4">
      <c r="A14" s="124" t="s">
        <v>170</v>
      </c>
      <c r="B14" s="94">
        <v>0</v>
      </c>
      <c r="C14" s="94">
        <v>0</v>
      </c>
      <c r="D14" s="46" t="e">
        <v>#DIV/0!</v>
      </c>
      <c r="E14" s="37">
        <v>0</v>
      </c>
      <c r="F14" s="94">
        <v>0</v>
      </c>
      <c r="G14" s="94">
        <v>0</v>
      </c>
      <c r="H14" s="46" t="e">
        <v>#DIV/0!</v>
      </c>
      <c r="I14" s="37">
        <v>0</v>
      </c>
      <c r="J14" s="46" t="e">
        <v>#DIV/0!</v>
      </c>
      <c r="K14" s="46" t="e">
        <v>#DIV/0!</v>
      </c>
      <c r="L14" s="51" t="e">
        <v>#DIV/0!</v>
      </c>
    </row>
    <row r="15" spans="1:12" x14ac:dyDescent="0.4">
      <c r="A15" s="127" t="s">
        <v>193</v>
      </c>
      <c r="B15" s="94">
        <v>0</v>
      </c>
      <c r="C15" s="94">
        <v>0</v>
      </c>
      <c r="D15" s="17" t="e">
        <v>#DIV/0!</v>
      </c>
      <c r="E15" s="18">
        <v>0</v>
      </c>
      <c r="F15" s="94">
        <v>0</v>
      </c>
      <c r="G15" s="94">
        <v>0</v>
      </c>
      <c r="H15" s="46" t="e">
        <v>#DIV/0!</v>
      </c>
      <c r="I15" s="37">
        <v>0</v>
      </c>
      <c r="J15" s="46" t="e">
        <v>#DIV/0!</v>
      </c>
      <c r="K15" s="46" t="e">
        <v>#DIV/0!</v>
      </c>
      <c r="L15" s="51" t="e">
        <v>#DIV/0!</v>
      </c>
    </row>
    <row r="16" spans="1:12" s="12" customFormat="1" x14ac:dyDescent="0.4">
      <c r="A16" s="21" t="s">
        <v>192</v>
      </c>
      <c r="B16" s="93">
        <v>11551</v>
      </c>
      <c r="C16" s="93">
        <v>0</v>
      </c>
      <c r="D16" s="17" t="e">
        <v>#DIV/0!</v>
      </c>
      <c r="E16" s="18">
        <v>11551</v>
      </c>
      <c r="F16" s="93">
        <v>23596</v>
      </c>
      <c r="G16" s="93">
        <v>0</v>
      </c>
      <c r="H16" s="17" t="e">
        <v>#DIV/0!</v>
      </c>
      <c r="I16" s="24">
        <v>23596</v>
      </c>
      <c r="J16" s="17">
        <v>0.48953212408882862</v>
      </c>
      <c r="K16" s="17" t="e">
        <v>#DIV/0!</v>
      </c>
      <c r="L16" s="16" t="e">
        <v>#DIV/0!</v>
      </c>
    </row>
    <row r="17" spans="1:12" s="12" customFormat="1" x14ac:dyDescent="0.4">
      <c r="A17" s="15" t="s">
        <v>191</v>
      </c>
      <c r="B17" s="101">
        <v>1948</v>
      </c>
      <c r="C17" s="101">
        <v>0</v>
      </c>
      <c r="D17" s="31" t="e">
        <v>#DIV/0!</v>
      </c>
      <c r="E17" s="33">
        <v>1948</v>
      </c>
      <c r="F17" s="101">
        <v>7569</v>
      </c>
      <c r="G17" s="101">
        <v>0</v>
      </c>
      <c r="H17" s="31" t="e">
        <v>#DIV/0!</v>
      </c>
      <c r="I17" s="33">
        <v>7569</v>
      </c>
      <c r="J17" s="31">
        <v>0.25736557008851896</v>
      </c>
      <c r="K17" s="31" t="e">
        <v>#DIV/0!</v>
      </c>
      <c r="L17" s="74" t="e">
        <v>#DIV/0!</v>
      </c>
    </row>
    <row r="18" spans="1:12" x14ac:dyDescent="0.4">
      <c r="A18" s="138" t="s">
        <v>90</v>
      </c>
      <c r="B18" s="73">
        <v>45290</v>
      </c>
      <c r="C18" s="73">
        <v>44952</v>
      </c>
      <c r="D18" s="50">
        <v>1.0075191315180636</v>
      </c>
      <c r="E18" s="38">
        <v>338</v>
      </c>
      <c r="F18" s="73">
        <v>62867</v>
      </c>
      <c r="G18" s="73">
        <v>61193</v>
      </c>
      <c r="H18" s="50">
        <v>1.0273560701387414</v>
      </c>
      <c r="I18" s="38">
        <v>1674</v>
      </c>
      <c r="J18" s="50">
        <v>0.72040975392495266</v>
      </c>
      <c r="K18" s="50">
        <v>0.73459382609121959</v>
      </c>
      <c r="L18" s="49">
        <v>-1.4184072166266937E-2</v>
      </c>
    </row>
    <row r="19" spans="1:12" x14ac:dyDescent="0.4">
      <c r="A19" s="126" t="s">
        <v>168</v>
      </c>
      <c r="B19" s="100">
        <v>3028</v>
      </c>
      <c r="C19" s="100">
        <v>3810</v>
      </c>
      <c r="D19" s="44">
        <v>0.79475065616797902</v>
      </c>
      <c r="E19" s="45">
        <v>-782</v>
      </c>
      <c r="F19" s="100">
        <v>4650</v>
      </c>
      <c r="G19" s="100">
        <v>5072</v>
      </c>
      <c r="H19" s="44">
        <v>0.91679810725552047</v>
      </c>
      <c r="I19" s="45">
        <v>-422</v>
      </c>
      <c r="J19" s="44">
        <v>0.65118279569892468</v>
      </c>
      <c r="K19" s="44">
        <v>0.75118296529968454</v>
      </c>
      <c r="L19" s="43">
        <v>-0.10000016960075986</v>
      </c>
    </row>
    <row r="20" spans="1:12" x14ac:dyDescent="0.4">
      <c r="A20" s="124" t="s">
        <v>167</v>
      </c>
      <c r="B20" s="94">
        <v>3487</v>
      </c>
      <c r="C20" s="94">
        <v>3307</v>
      </c>
      <c r="D20" s="46">
        <v>1.0544299969761113</v>
      </c>
      <c r="E20" s="37">
        <v>180</v>
      </c>
      <c r="F20" s="94">
        <v>4800</v>
      </c>
      <c r="G20" s="94">
        <v>4800</v>
      </c>
      <c r="H20" s="46">
        <v>1</v>
      </c>
      <c r="I20" s="37">
        <v>0</v>
      </c>
      <c r="J20" s="46">
        <v>0.72645833333333332</v>
      </c>
      <c r="K20" s="46">
        <v>0.68895833333333334</v>
      </c>
      <c r="L20" s="51">
        <v>3.7499999999999999E-2</v>
      </c>
    </row>
    <row r="21" spans="1:12" x14ac:dyDescent="0.4">
      <c r="A21" s="124" t="s">
        <v>166</v>
      </c>
      <c r="B21" s="94">
        <v>2415</v>
      </c>
      <c r="C21" s="94">
        <v>2750</v>
      </c>
      <c r="D21" s="46">
        <v>0.87818181818181817</v>
      </c>
      <c r="E21" s="37">
        <v>-335</v>
      </c>
      <c r="F21" s="94">
        <v>4365</v>
      </c>
      <c r="G21" s="94">
        <v>4650</v>
      </c>
      <c r="H21" s="46">
        <v>0.93870967741935485</v>
      </c>
      <c r="I21" s="37">
        <v>-285</v>
      </c>
      <c r="J21" s="46">
        <v>0.5532646048109966</v>
      </c>
      <c r="K21" s="46">
        <v>0.59139784946236562</v>
      </c>
      <c r="L21" s="51">
        <v>-3.8133244651369025E-2</v>
      </c>
    </row>
    <row r="22" spans="1:12" x14ac:dyDescent="0.4">
      <c r="A22" s="124" t="s">
        <v>165</v>
      </c>
      <c r="B22" s="94">
        <v>4250</v>
      </c>
      <c r="C22" s="94">
        <v>4083</v>
      </c>
      <c r="D22" s="46">
        <v>1.0409012980651482</v>
      </c>
      <c r="E22" s="37">
        <v>167</v>
      </c>
      <c r="F22" s="94">
        <v>4551</v>
      </c>
      <c r="G22" s="94">
        <v>4367</v>
      </c>
      <c r="H22" s="46">
        <v>1.0421341882299062</v>
      </c>
      <c r="I22" s="37">
        <v>184</v>
      </c>
      <c r="J22" s="46">
        <v>0.93386068995825089</v>
      </c>
      <c r="K22" s="46">
        <v>0.9349667964277536</v>
      </c>
      <c r="L22" s="51">
        <v>-1.1061064695027101E-3</v>
      </c>
    </row>
    <row r="23" spans="1:12" x14ac:dyDescent="0.4">
      <c r="A23" s="124" t="s">
        <v>164</v>
      </c>
      <c r="B23" s="96">
        <v>5671</v>
      </c>
      <c r="C23" s="96">
        <v>5588</v>
      </c>
      <c r="D23" s="42">
        <v>1.0148532569792412</v>
      </c>
      <c r="E23" s="36">
        <v>83</v>
      </c>
      <c r="F23" s="96">
        <v>6660</v>
      </c>
      <c r="G23" s="96">
        <v>6420</v>
      </c>
      <c r="H23" s="42">
        <v>1.0373831775700935</v>
      </c>
      <c r="I23" s="36">
        <v>240</v>
      </c>
      <c r="J23" s="42">
        <v>0.8515015015015015</v>
      </c>
      <c r="K23" s="42">
        <v>0.87040498442367598</v>
      </c>
      <c r="L23" s="41">
        <v>-1.8903482922174475E-2</v>
      </c>
    </row>
    <row r="24" spans="1:12" x14ac:dyDescent="0.4">
      <c r="A24" s="125" t="s">
        <v>163</v>
      </c>
      <c r="B24" s="94">
        <v>2515</v>
      </c>
      <c r="C24" s="94">
        <v>2520</v>
      </c>
      <c r="D24" s="46">
        <v>0.99801587301587302</v>
      </c>
      <c r="E24" s="37">
        <v>-5</v>
      </c>
      <c r="F24" s="94">
        <v>4495</v>
      </c>
      <c r="G24" s="94">
        <v>4500</v>
      </c>
      <c r="H24" s="46">
        <v>0.99888888888888894</v>
      </c>
      <c r="I24" s="37">
        <v>-5</v>
      </c>
      <c r="J24" s="46">
        <v>0.55951056729699666</v>
      </c>
      <c r="K24" s="46">
        <v>0.56000000000000005</v>
      </c>
      <c r="L24" s="51">
        <v>-4.8943270300338959E-4</v>
      </c>
    </row>
    <row r="25" spans="1:12" x14ac:dyDescent="0.4">
      <c r="A25" s="125" t="s">
        <v>162</v>
      </c>
      <c r="B25" s="94">
        <v>3319</v>
      </c>
      <c r="C25" s="94">
        <v>3247</v>
      </c>
      <c r="D25" s="46">
        <v>1.0221743147520788</v>
      </c>
      <c r="E25" s="37">
        <v>72</v>
      </c>
      <c r="F25" s="94">
        <v>4500</v>
      </c>
      <c r="G25" s="94">
        <v>4350</v>
      </c>
      <c r="H25" s="46">
        <v>1.0344827586206897</v>
      </c>
      <c r="I25" s="37">
        <v>150</v>
      </c>
      <c r="J25" s="46">
        <v>0.73755555555555552</v>
      </c>
      <c r="K25" s="46">
        <v>0.74643678160919535</v>
      </c>
      <c r="L25" s="51">
        <v>-8.8812260536398346E-3</v>
      </c>
    </row>
    <row r="26" spans="1:12" x14ac:dyDescent="0.4">
      <c r="A26" s="124" t="s">
        <v>161</v>
      </c>
      <c r="B26" s="94">
        <v>3956</v>
      </c>
      <c r="C26" s="94">
        <v>4087</v>
      </c>
      <c r="D26" s="46">
        <v>0.96794714949840954</v>
      </c>
      <c r="E26" s="37">
        <v>-131</v>
      </c>
      <c r="F26" s="94">
        <v>4500</v>
      </c>
      <c r="G26" s="94">
        <v>4350</v>
      </c>
      <c r="H26" s="46">
        <v>1.0344827586206897</v>
      </c>
      <c r="I26" s="37">
        <v>150</v>
      </c>
      <c r="J26" s="46">
        <v>0.87911111111111107</v>
      </c>
      <c r="K26" s="46">
        <v>0.93954022988505748</v>
      </c>
      <c r="L26" s="51">
        <v>-6.0429118773946411E-2</v>
      </c>
    </row>
    <row r="27" spans="1:12" x14ac:dyDescent="0.4">
      <c r="A27" s="124" t="s">
        <v>160</v>
      </c>
      <c r="B27" s="96">
        <v>1707</v>
      </c>
      <c r="C27" s="96">
        <v>2408</v>
      </c>
      <c r="D27" s="42">
        <v>0.70888704318936879</v>
      </c>
      <c r="E27" s="36">
        <v>-701</v>
      </c>
      <c r="F27" s="96">
        <v>2584</v>
      </c>
      <c r="G27" s="96">
        <v>4084</v>
      </c>
      <c r="H27" s="42">
        <v>0.6327130264446621</v>
      </c>
      <c r="I27" s="36">
        <v>-1500</v>
      </c>
      <c r="J27" s="42">
        <v>0.6606037151702786</v>
      </c>
      <c r="K27" s="42">
        <v>0.58961802154750242</v>
      </c>
      <c r="L27" s="41">
        <v>7.098569362277618E-2</v>
      </c>
    </row>
    <row r="28" spans="1:12" x14ac:dyDescent="0.4">
      <c r="A28" s="125" t="s">
        <v>159</v>
      </c>
      <c r="B28" s="94">
        <v>1202</v>
      </c>
      <c r="C28" s="94">
        <v>1014</v>
      </c>
      <c r="D28" s="46">
        <v>1.1854043392504932</v>
      </c>
      <c r="E28" s="37">
        <v>188</v>
      </c>
      <c r="F28" s="94">
        <v>2117</v>
      </c>
      <c r="G28" s="94">
        <v>1950</v>
      </c>
      <c r="H28" s="46">
        <v>1.0856410256410256</v>
      </c>
      <c r="I28" s="37">
        <v>167</v>
      </c>
      <c r="J28" s="46">
        <v>0.56778460085025984</v>
      </c>
      <c r="K28" s="46">
        <v>0.52</v>
      </c>
      <c r="L28" s="51">
        <v>4.7784600850259817E-2</v>
      </c>
    </row>
    <row r="29" spans="1:12" x14ac:dyDescent="0.4">
      <c r="A29" s="124" t="s">
        <v>158</v>
      </c>
      <c r="B29" s="94">
        <v>3828</v>
      </c>
      <c r="C29" s="94">
        <v>4113</v>
      </c>
      <c r="D29" s="46">
        <v>0.93070751276440555</v>
      </c>
      <c r="E29" s="37">
        <v>-285</v>
      </c>
      <c r="F29" s="94">
        <v>4795</v>
      </c>
      <c r="G29" s="94">
        <v>4650</v>
      </c>
      <c r="H29" s="46">
        <v>1.0311827956989248</v>
      </c>
      <c r="I29" s="37">
        <v>145</v>
      </c>
      <c r="J29" s="46">
        <v>0.79833159541188736</v>
      </c>
      <c r="K29" s="46">
        <v>0.88451612903225807</v>
      </c>
      <c r="L29" s="51">
        <v>-8.6184533620370707E-2</v>
      </c>
    </row>
    <row r="30" spans="1:12" x14ac:dyDescent="0.4">
      <c r="A30" s="125" t="s">
        <v>157</v>
      </c>
      <c r="B30" s="96">
        <v>2982</v>
      </c>
      <c r="C30" s="96">
        <v>3093</v>
      </c>
      <c r="D30" s="42">
        <v>0.96411251212415128</v>
      </c>
      <c r="E30" s="36">
        <v>-111</v>
      </c>
      <c r="F30" s="96">
        <v>4650</v>
      </c>
      <c r="G30" s="96">
        <v>4950</v>
      </c>
      <c r="H30" s="42">
        <v>0.93939393939393945</v>
      </c>
      <c r="I30" s="36">
        <v>-300</v>
      </c>
      <c r="J30" s="42">
        <v>0.64129032258064511</v>
      </c>
      <c r="K30" s="42">
        <v>0.62484848484848488</v>
      </c>
      <c r="L30" s="41">
        <v>1.6441837732160236E-2</v>
      </c>
    </row>
    <row r="31" spans="1:12" x14ac:dyDescent="0.4">
      <c r="A31" s="125" t="s">
        <v>156</v>
      </c>
      <c r="B31" s="96">
        <v>3937</v>
      </c>
      <c r="C31" s="96">
        <v>4095</v>
      </c>
      <c r="D31" s="42">
        <v>0.96141636141636144</v>
      </c>
      <c r="E31" s="36">
        <v>-158</v>
      </c>
      <c r="F31" s="96">
        <v>5550</v>
      </c>
      <c r="G31" s="96">
        <v>5550</v>
      </c>
      <c r="H31" s="42">
        <v>1</v>
      </c>
      <c r="I31" s="36">
        <v>0</v>
      </c>
      <c r="J31" s="42">
        <v>0.70936936936936934</v>
      </c>
      <c r="K31" s="42">
        <v>0.73783783783783785</v>
      </c>
      <c r="L31" s="41">
        <v>-2.8468468468468511E-2</v>
      </c>
    </row>
    <row r="32" spans="1:12" x14ac:dyDescent="0.4">
      <c r="A32" s="124" t="s">
        <v>155</v>
      </c>
      <c r="B32" s="94">
        <v>0</v>
      </c>
      <c r="C32" s="94">
        <v>837</v>
      </c>
      <c r="D32" s="46">
        <v>0</v>
      </c>
      <c r="E32" s="37">
        <v>-837</v>
      </c>
      <c r="F32" s="94">
        <v>0</v>
      </c>
      <c r="G32" s="94">
        <v>1500</v>
      </c>
      <c r="H32" s="46">
        <v>0</v>
      </c>
      <c r="I32" s="37">
        <v>-1500</v>
      </c>
      <c r="J32" s="46" t="e">
        <v>#DIV/0!</v>
      </c>
      <c r="K32" s="46">
        <v>0.55800000000000005</v>
      </c>
      <c r="L32" s="51" t="e">
        <v>#DIV/0!</v>
      </c>
    </row>
    <row r="33" spans="1:12" x14ac:dyDescent="0.4">
      <c r="A33" s="127" t="s">
        <v>190</v>
      </c>
      <c r="B33" s="105">
        <v>2993</v>
      </c>
      <c r="C33" s="105">
        <v>0</v>
      </c>
      <c r="D33" s="48" t="e">
        <v>#DIV/0!</v>
      </c>
      <c r="E33" s="37">
        <v>2993</v>
      </c>
      <c r="F33" s="94">
        <v>4650</v>
      </c>
      <c r="G33" s="105">
        <v>0</v>
      </c>
      <c r="H33" s="46" t="e">
        <v>#DIV/0!</v>
      </c>
      <c r="I33" s="37">
        <v>4650</v>
      </c>
      <c r="J33" s="46">
        <v>0.64365591397849464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3171</v>
      </c>
      <c r="C34" s="73">
        <v>3192</v>
      </c>
      <c r="D34" s="50">
        <v>0.99342105263157898</v>
      </c>
      <c r="E34" s="38">
        <v>-21</v>
      </c>
      <c r="F34" s="73">
        <v>5343</v>
      </c>
      <c r="G34" s="73">
        <v>5382</v>
      </c>
      <c r="H34" s="50">
        <v>0.99275362318840576</v>
      </c>
      <c r="I34" s="38">
        <v>-39</v>
      </c>
      <c r="J34" s="50">
        <v>0.59348680516563723</v>
      </c>
      <c r="K34" s="50">
        <v>0.59308807134894093</v>
      </c>
      <c r="L34" s="49">
        <v>3.9873381669630614E-4</v>
      </c>
    </row>
    <row r="35" spans="1:12" x14ac:dyDescent="0.4">
      <c r="A35" s="126" t="s">
        <v>154</v>
      </c>
      <c r="B35" s="100">
        <v>2386</v>
      </c>
      <c r="C35" s="100">
        <v>2332</v>
      </c>
      <c r="D35" s="44">
        <v>1.0231560891938249</v>
      </c>
      <c r="E35" s="45">
        <v>54</v>
      </c>
      <c r="F35" s="100">
        <v>4134</v>
      </c>
      <c r="G35" s="100">
        <v>4173</v>
      </c>
      <c r="H35" s="44">
        <v>0.99065420560747663</v>
      </c>
      <c r="I35" s="45">
        <v>-39</v>
      </c>
      <c r="J35" s="44">
        <v>0.5771649733913885</v>
      </c>
      <c r="K35" s="44">
        <v>0.55883057752216636</v>
      </c>
      <c r="L35" s="43">
        <v>1.8334395869222142E-2</v>
      </c>
    </row>
    <row r="36" spans="1:12" x14ac:dyDescent="0.4">
      <c r="A36" s="124" t="s">
        <v>153</v>
      </c>
      <c r="B36" s="94">
        <v>785</v>
      </c>
      <c r="C36" s="94">
        <v>860</v>
      </c>
      <c r="D36" s="46">
        <v>0.91279069767441856</v>
      </c>
      <c r="E36" s="37">
        <v>-75</v>
      </c>
      <c r="F36" s="94">
        <v>1209</v>
      </c>
      <c r="G36" s="94">
        <v>1209</v>
      </c>
      <c r="H36" s="46">
        <v>1</v>
      </c>
      <c r="I36" s="37">
        <v>0</v>
      </c>
      <c r="J36" s="46">
        <v>0.64929693961952029</v>
      </c>
      <c r="K36" s="46">
        <v>0.71133167907361461</v>
      </c>
      <c r="L36" s="51">
        <v>-6.2034739454094323E-2</v>
      </c>
    </row>
    <row r="37" spans="1:12" s="30" customFormat="1" x14ac:dyDescent="0.4">
      <c r="A37" s="122" t="s">
        <v>94</v>
      </c>
      <c r="B37" s="67">
        <v>243097</v>
      </c>
      <c r="C37" s="67">
        <v>258896</v>
      </c>
      <c r="D37" s="39">
        <v>0.93897549595204255</v>
      </c>
      <c r="E37" s="40">
        <v>-15799</v>
      </c>
      <c r="F37" s="67">
        <v>365424</v>
      </c>
      <c r="G37" s="67">
        <v>356733</v>
      </c>
      <c r="H37" s="39">
        <v>1.0243627587018862</v>
      </c>
      <c r="I37" s="40">
        <v>8691</v>
      </c>
      <c r="J37" s="39">
        <v>0.66524639870397129</v>
      </c>
      <c r="K37" s="39">
        <v>0.72574166113031313</v>
      </c>
      <c r="L37" s="52">
        <v>-6.0495262426341845E-2</v>
      </c>
    </row>
    <row r="38" spans="1:12" x14ac:dyDescent="0.4">
      <c r="A38" s="124" t="s">
        <v>82</v>
      </c>
      <c r="B38" s="99">
        <v>104117</v>
      </c>
      <c r="C38" s="99">
        <v>110512</v>
      </c>
      <c r="D38" s="60">
        <v>0.94213298103373389</v>
      </c>
      <c r="E38" s="36">
        <v>-6395</v>
      </c>
      <c r="F38" s="99">
        <v>133734</v>
      </c>
      <c r="G38" s="94">
        <v>134832</v>
      </c>
      <c r="H38" s="42">
        <v>0.99185653257386974</v>
      </c>
      <c r="I38" s="37">
        <v>-1098</v>
      </c>
      <c r="J38" s="46">
        <v>0.77853799333004325</v>
      </c>
      <c r="K38" s="46">
        <v>0.819627388157114</v>
      </c>
      <c r="L38" s="51">
        <v>-4.1089394827070747E-2</v>
      </c>
    </row>
    <row r="39" spans="1:12" x14ac:dyDescent="0.4">
      <c r="A39" s="124" t="s">
        <v>152</v>
      </c>
      <c r="B39" s="94">
        <v>15678</v>
      </c>
      <c r="C39" s="94">
        <v>30128</v>
      </c>
      <c r="D39" s="44">
        <v>0.52037971322357934</v>
      </c>
      <c r="E39" s="36">
        <v>-14450</v>
      </c>
      <c r="F39" s="94">
        <v>23110</v>
      </c>
      <c r="G39" s="94">
        <v>44200</v>
      </c>
      <c r="H39" s="42">
        <v>0.5228506787330317</v>
      </c>
      <c r="I39" s="37">
        <v>-21090</v>
      </c>
      <c r="J39" s="46">
        <v>0.67840761575075725</v>
      </c>
      <c r="K39" s="46">
        <v>0.68162895927601808</v>
      </c>
      <c r="L39" s="51">
        <v>-3.2213435252608225E-3</v>
      </c>
    </row>
    <row r="40" spans="1:12" x14ac:dyDescent="0.4">
      <c r="A40" s="124" t="s">
        <v>151</v>
      </c>
      <c r="B40" s="94">
        <v>21678</v>
      </c>
      <c r="C40" s="94">
        <v>14875</v>
      </c>
      <c r="D40" s="44">
        <v>1.457344537815126</v>
      </c>
      <c r="E40" s="36">
        <v>6803</v>
      </c>
      <c r="F40" s="94">
        <v>33046</v>
      </c>
      <c r="G40" s="94">
        <v>23060</v>
      </c>
      <c r="H40" s="42">
        <v>1.4330442324371206</v>
      </c>
      <c r="I40" s="37">
        <v>9986</v>
      </c>
      <c r="J40" s="46">
        <v>0.65599467409066148</v>
      </c>
      <c r="K40" s="46">
        <v>0.64505637467476151</v>
      </c>
      <c r="L40" s="51">
        <v>1.0938299415899966E-2</v>
      </c>
    </row>
    <row r="41" spans="1:12" x14ac:dyDescent="0.4">
      <c r="A41" s="21" t="s">
        <v>192</v>
      </c>
      <c r="B41" s="94">
        <v>9299</v>
      </c>
      <c r="C41" s="94">
        <v>0</v>
      </c>
      <c r="D41" s="44" t="e">
        <v>#DIV/0!</v>
      </c>
      <c r="E41" s="36">
        <v>9299</v>
      </c>
      <c r="F41" s="94">
        <v>20491</v>
      </c>
      <c r="G41" s="94">
        <v>0</v>
      </c>
      <c r="H41" s="42" t="e">
        <v>#DIV/0!</v>
      </c>
      <c r="I41" s="37">
        <v>20491</v>
      </c>
      <c r="J41" s="46">
        <v>0.45380898931238106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94">
        <v>30608</v>
      </c>
      <c r="C42" s="94">
        <v>34253</v>
      </c>
      <c r="D42" s="44">
        <v>0.89358596327328998</v>
      </c>
      <c r="E42" s="36">
        <v>-3645</v>
      </c>
      <c r="F42" s="94">
        <v>54868</v>
      </c>
      <c r="G42" s="94">
        <v>56823</v>
      </c>
      <c r="H42" s="42">
        <v>0.96559491755099169</v>
      </c>
      <c r="I42" s="37">
        <v>-1955</v>
      </c>
      <c r="J42" s="46">
        <v>0.55784792593132604</v>
      </c>
      <c r="K42" s="46">
        <v>0.60280168241733101</v>
      </c>
      <c r="L42" s="51">
        <v>-4.495375648600497E-2</v>
      </c>
    </row>
    <row r="43" spans="1:12" x14ac:dyDescent="0.4">
      <c r="A43" s="124" t="s">
        <v>81</v>
      </c>
      <c r="B43" s="98">
        <v>19718</v>
      </c>
      <c r="C43" s="94">
        <v>21560</v>
      </c>
      <c r="D43" s="44">
        <v>0.91456400742115029</v>
      </c>
      <c r="E43" s="36">
        <v>-1842</v>
      </c>
      <c r="F43" s="94">
        <v>31045</v>
      </c>
      <c r="G43" s="94">
        <v>26630</v>
      </c>
      <c r="H43" s="42">
        <v>1.1657904618850921</v>
      </c>
      <c r="I43" s="37">
        <v>4415</v>
      </c>
      <c r="J43" s="46">
        <v>0.63514253502979545</v>
      </c>
      <c r="K43" s="46">
        <v>0.80961321817499066</v>
      </c>
      <c r="L43" s="51">
        <v>-0.1744706831451952</v>
      </c>
    </row>
    <row r="44" spans="1:12" x14ac:dyDescent="0.4">
      <c r="A44" s="124" t="s">
        <v>79</v>
      </c>
      <c r="B44" s="97">
        <v>5055</v>
      </c>
      <c r="C44" s="94">
        <v>5124</v>
      </c>
      <c r="D44" s="44">
        <v>0.9865339578454333</v>
      </c>
      <c r="E44" s="36">
        <v>-69</v>
      </c>
      <c r="F44" s="94">
        <v>8649</v>
      </c>
      <c r="G44" s="94">
        <v>8928</v>
      </c>
      <c r="H44" s="42">
        <v>0.96875</v>
      </c>
      <c r="I44" s="37">
        <v>-279</v>
      </c>
      <c r="J44" s="46">
        <v>0.58446063128685399</v>
      </c>
      <c r="K44" s="46">
        <v>0.57392473118279574</v>
      </c>
      <c r="L44" s="51">
        <v>1.0535900104058249E-2</v>
      </c>
    </row>
    <row r="45" spans="1:12" x14ac:dyDescent="0.4">
      <c r="A45" s="124" t="s">
        <v>150</v>
      </c>
      <c r="B45" s="94">
        <v>0</v>
      </c>
      <c r="C45" s="100">
        <v>0</v>
      </c>
      <c r="D45" s="44" t="e">
        <v>#DIV/0!</v>
      </c>
      <c r="E45" s="36">
        <v>0</v>
      </c>
      <c r="F45" s="94">
        <v>0</v>
      </c>
      <c r="G45" s="94">
        <v>0</v>
      </c>
      <c r="H45" s="42" t="e">
        <v>#DIV/0!</v>
      </c>
      <c r="I45" s="37">
        <v>0</v>
      </c>
      <c r="J45" s="46" t="e">
        <v>#DIV/0!</v>
      </c>
      <c r="K45" s="46" t="e">
        <v>#DIV/0!</v>
      </c>
      <c r="L45" s="51" t="e">
        <v>#DIV/0!</v>
      </c>
    </row>
    <row r="46" spans="1:12" x14ac:dyDescent="0.4">
      <c r="A46" s="124" t="s">
        <v>78</v>
      </c>
      <c r="B46" s="96">
        <v>6173</v>
      </c>
      <c r="C46" s="94">
        <v>7176</v>
      </c>
      <c r="D46" s="44">
        <v>0.86022853957636569</v>
      </c>
      <c r="E46" s="36">
        <v>-1003</v>
      </c>
      <c r="F46" s="96">
        <v>8370</v>
      </c>
      <c r="G46" s="94">
        <v>8928</v>
      </c>
      <c r="H46" s="42">
        <v>0.9375</v>
      </c>
      <c r="I46" s="37">
        <v>-558</v>
      </c>
      <c r="J46" s="46">
        <v>0.73751493428912784</v>
      </c>
      <c r="K46" s="46">
        <v>0.80376344086021501</v>
      </c>
      <c r="L46" s="51">
        <v>-6.6248506571087162E-2</v>
      </c>
    </row>
    <row r="47" spans="1:12" x14ac:dyDescent="0.4">
      <c r="A47" s="125" t="s">
        <v>77</v>
      </c>
      <c r="B47" s="94">
        <v>3864</v>
      </c>
      <c r="C47" s="96">
        <v>4204</v>
      </c>
      <c r="D47" s="44">
        <v>0.9191246431969553</v>
      </c>
      <c r="E47" s="36">
        <v>-340</v>
      </c>
      <c r="F47" s="94">
        <v>8649</v>
      </c>
      <c r="G47" s="94">
        <v>8928</v>
      </c>
      <c r="H47" s="42">
        <v>0.96875</v>
      </c>
      <c r="I47" s="37">
        <v>-279</v>
      </c>
      <c r="J47" s="46">
        <v>0.44675685050294833</v>
      </c>
      <c r="K47" s="42">
        <v>0.47087813620071683</v>
      </c>
      <c r="L47" s="41">
        <v>-2.4121285697768502E-2</v>
      </c>
    </row>
    <row r="48" spans="1:12" x14ac:dyDescent="0.4">
      <c r="A48" s="124" t="s">
        <v>96</v>
      </c>
      <c r="B48" s="94">
        <v>2245</v>
      </c>
      <c r="C48" s="94">
        <v>2195</v>
      </c>
      <c r="D48" s="44">
        <v>1.0227790432801822</v>
      </c>
      <c r="E48" s="37">
        <v>50</v>
      </c>
      <c r="F48" s="94">
        <v>5146</v>
      </c>
      <c r="G48" s="96">
        <v>5146</v>
      </c>
      <c r="H48" s="42">
        <v>1</v>
      </c>
      <c r="I48" s="37">
        <v>0</v>
      </c>
      <c r="J48" s="46">
        <v>0.43626117372716672</v>
      </c>
      <c r="K48" s="46">
        <v>0.42654488923435679</v>
      </c>
      <c r="L48" s="51">
        <v>9.7162844928099235E-3</v>
      </c>
    </row>
    <row r="49" spans="1:12" x14ac:dyDescent="0.4">
      <c r="A49" s="124" t="s">
        <v>93</v>
      </c>
      <c r="B49" s="94">
        <v>0</v>
      </c>
      <c r="C49" s="94">
        <v>0</v>
      </c>
      <c r="D49" s="44" t="e">
        <v>#DIV/0!</v>
      </c>
      <c r="E49" s="37">
        <v>0</v>
      </c>
      <c r="F49" s="94">
        <v>0</v>
      </c>
      <c r="G49" s="94">
        <v>0</v>
      </c>
      <c r="H49" s="46" t="e">
        <v>#DIV/0!</v>
      </c>
      <c r="I49" s="37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94">
        <v>5906</v>
      </c>
      <c r="C50" s="94">
        <v>8136</v>
      </c>
      <c r="D50" s="44">
        <v>0.72590953785644052</v>
      </c>
      <c r="E50" s="37">
        <v>-2230</v>
      </c>
      <c r="F50" s="94">
        <v>11918</v>
      </c>
      <c r="G50" s="94">
        <v>11718</v>
      </c>
      <c r="H50" s="46">
        <v>1.0170677590032429</v>
      </c>
      <c r="I50" s="37">
        <v>200</v>
      </c>
      <c r="J50" s="46">
        <v>0.49555294512502096</v>
      </c>
      <c r="K50" s="46">
        <v>0.69431643625192008</v>
      </c>
      <c r="L50" s="51">
        <v>-0.19876349112689912</v>
      </c>
    </row>
    <row r="51" spans="1:12" x14ac:dyDescent="0.4">
      <c r="A51" s="124" t="s">
        <v>76</v>
      </c>
      <c r="B51" s="94">
        <v>2371</v>
      </c>
      <c r="C51" s="94">
        <v>2720</v>
      </c>
      <c r="D51" s="44">
        <v>0.87169117647058825</v>
      </c>
      <c r="E51" s="37">
        <v>-349</v>
      </c>
      <c r="F51" s="94">
        <v>3906</v>
      </c>
      <c r="G51" s="94">
        <v>3913</v>
      </c>
      <c r="H51" s="46">
        <v>0.99821109123434704</v>
      </c>
      <c r="I51" s="37">
        <v>-7</v>
      </c>
      <c r="J51" s="46">
        <v>0.60701484895033286</v>
      </c>
      <c r="K51" s="46">
        <v>0.69511883465371838</v>
      </c>
      <c r="L51" s="51">
        <v>-8.8103985703385512E-2</v>
      </c>
    </row>
    <row r="52" spans="1:12" x14ac:dyDescent="0.4">
      <c r="A52" s="124" t="s">
        <v>75</v>
      </c>
      <c r="B52" s="94">
        <v>2176</v>
      </c>
      <c r="C52" s="94">
        <v>2591</v>
      </c>
      <c r="D52" s="44">
        <v>0.83983018139714394</v>
      </c>
      <c r="E52" s="37">
        <v>-415</v>
      </c>
      <c r="F52" s="94">
        <v>3906</v>
      </c>
      <c r="G52" s="94">
        <v>3906</v>
      </c>
      <c r="H52" s="46">
        <v>1</v>
      </c>
      <c r="I52" s="37">
        <v>0</v>
      </c>
      <c r="J52" s="46">
        <v>0.55709165386584747</v>
      </c>
      <c r="K52" s="46">
        <v>0.66333845366103428</v>
      </c>
      <c r="L52" s="51">
        <v>-0.10624679979518681</v>
      </c>
    </row>
    <row r="53" spans="1:12" x14ac:dyDescent="0.4">
      <c r="A53" s="124" t="s">
        <v>149</v>
      </c>
      <c r="B53" s="94">
        <v>1929</v>
      </c>
      <c r="C53" s="94">
        <v>2594</v>
      </c>
      <c r="D53" s="44">
        <v>0.74363916730917501</v>
      </c>
      <c r="E53" s="37">
        <v>-665</v>
      </c>
      <c r="F53" s="94">
        <v>3654</v>
      </c>
      <c r="G53" s="94">
        <v>4980</v>
      </c>
      <c r="H53" s="46">
        <v>0.73373493975903614</v>
      </c>
      <c r="I53" s="37">
        <v>-1326</v>
      </c>
      <c r="J53" s="46">
        <v>0.52791461412151064</v>
      </c>
      <c r="K53" s="46">
        <v>0.5208835341365462</v>
      </c>
      <c r="L53" s="51">
        <v>7.031079984964439E-3</v>
      </c>
    </row>
    <row r="54" spans="1:12" x14ac:dyDescent="0.4">
      <c r="A54" s="124" t="s">
        <v>132</v>
      </c>
      <c r="B54" s="94">
        <v>2961</v>
      </c>
      <c r="C54" s="94">
        <v>3085</v>
      </c>
      <c r="D54" s="44">
        <v>0.95980551053484597</v>
      </c>
      <c r="E54" s="37">
        <v>-124</v>
      </c>
      <c r="F54" s="94">
        <v>3654</v>
      </c>
      <c r="G54" s="94">
        <v>3654</v>
      </c>
      <c r="H54" s="46">
        <v>1</v>
      </c>
      <c r="I54" s="37">
        <v>0</v>
      </c>
      <c r="J54" s="46">
        <v>0.81034482758620685</v>
      </c>
      <c r="K54" s="46">
        <v>0.84428024083196496</v>
      </c>
      <c r="L54" s="51">
        <v>-3.3935413245758106E-2</v>
      </c>
    </row>
    <row r="55" spans="1:12" x14ac:dyDescent="0.4">
      <c r="A55" s="124" t="s">
        <v>148</v>
      </c>
      <c r="B55" s="94">
        <v>2995</v>
      </c>
      <c r="C55" s="94">
        <v>3161</v>
      </c>
      <c r="D55" s="44">
        <v>0.94748497310977542</v>
      </c>
      <c r="E55" s="37">
        <v>-166</v>
      </c>
      <c r="F55" s="94">
        <v>3963</v>
      </c>
      <c r="G55" s="94">
        <v>3780</v>
      </c>
      <c r="H55" s="46">
        <v>1.0484126984126985</v>
      </c>
      <c r="I55" s="37">
        <v>183</v>
      </c>
      <c r="J55" s="46">
        <v>0.75574060055513503</v>
      </c>
      <c r="K55" s="46">
        <v>0.83624338624338623</v>
      </c>
      <c r="L55" s="51">
        <v>-8.0502785688251199E-2</v>
      </c>
    </row>
    <row r="56" spans="1:12" x14ac:dyDescent="0.4">
      <c r="A56" s="124" t="s">
        <v>147</v>
      </c>
      <c r="B56" s="96">
        <v>2975</v>
      </c>
      <c r="C56" s="94">
        <v>3266</v>
      </c>
      <c r="D56" s="44">
        <v>0.91090018371096138</v>
      </c>
      <c r="E56" s="37">
        <v>-291</v>
      </c>
      <c r="F56" s="96">
        <v>3654</v>
      </c>
      <c r="G56" s="94">
        <v>3654</v>
      </c>
      <c r="H56" s="46">
        <v>1</v>
      </c>
      <c r="I56" s="37">
        <v>0</v>
      </c>
      <c r="J56" s="46">
        <v>0.81417624521072796</v>
      </c>
      <c r="K56" s="46">
        <v>0.89381499726327307</v>
      </c>
      <c r="L56" s="51">
        <v>-7.9638752052545114E-2</v>
      </c>
    </row>
    <row r="57" spans="1:12" x14ac:dyDescent="0.4">
      <c r="A57" s="123" t="s">
        <v>146</v>
      </c>
      <c r="B57" s="91">
        <v>3349</v>
      </c>
      <c r="C57" s="91">
        <v>3316</v>
      </c>
      <c r="D57" s="90">
        <v>1.0099517490952956</v>
      </c>
      <c r="E57" s="35">
        <v>33</v>
      </c>
      <c r="F57" s="91">
        <v>3661</v>
      </c>
      <c r="G57" s="91">
        <v>3653</v>
      </c>
      <c r="H57" s="57">
        <v>1.0021899808376677</v>
      </c>
      <c r="I57" s="35">
        <v>8</v>
      </c>
      <c r="J57" s="57">
        <v>0.91477738322862601</v>
      </c>
      <c r="K57" s="57">
        <v>0.90774705721324933</v>
      </c>
      <c r="L57" s="56">
        <v>7.0303260153766756E-3</v>
      </c>
    </row>
    <row r="58" spans="1:12" x14ac:dyDescent="0.4">
      <c r="A58" s="122" t="s">
        <v>92</v>
      </c>
      <c r="B58" s="67">
        <v>2783</v>
      </c>
      <c r="C58" s="67">
        <v>4784</v>
      </c>
      <c r="D58" s="39">
        <v>0.58173076923076927</v>
      </c>
      <c r="E58" s="40">
        <v>-2001</v>
      </c>
      <c r="F58" s="67">
        <v>4743</v>
      </c>
      <c r="G58" s="67">
        <v>5803</v>
      </c>
      <c r="H58" s="39">
        <v>0.81733586076167497</v>
      </c>
      <c r="I58" s="40">
        <v>-1060</v>
      </c>
      <c r="J58" s="39">
        <v>0.5867594349567784</v>
      </c>
      <c r="K58" s="39">
        <v>0.82440117180768568</v>
      </c>
      <c r="L58" s="52">
        <v>-0.23764173685090728</v>
      </c>
    </row>
    <row r="59" spans="1:12" x14ac:dyDescent="0.4">
      <c r="A59" s="121" t="s">
        <v>212</v>
      </c>
      <c r="B59" s="73">
        <v>2783</v>
      </c>
      <c r="C59" s="121">
        <v>4784</v>
      </c>
      <c r="D59" s="50">
        <v>0.58173076923076927</v>
      </c>
      <c r="E59" s="38">
        <v>-2001</v>
      </c>
      <c r="F59" s="121">
        <v>4743</v>
      </c>
      <c r="G59" s="121">
        <v>5803</v>
      </c>
      <c r="H59" s="50">
        <v>0.81733586076167497</v>
      </c>
      <c r="I59" s="38">
        <v>-1060</v>
      </c>
      <c r="J59" s="118">
        <v>0.5867594349567784</v>
      </c>
      <c r="K59" s="118">
        <v>0.82440117180768568</v>
      </c>
      <c r="L59" s="117">
        <v>-0.23764173685090728</v>
      </c>
    </row>
    <row r="60" spans="1:12" x14ac:dyDescent="0.4"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2006年7月航空旅客輸送実績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７月(上旬)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110</v>
      </c>
      <c r="C4" s="193" t="s">
        <v>214</v>
      </c>
      <c r="D4" s="190" t="s">
        <v>87</v>
      </c>
      <c r="E4" s="190"/>
      <c r="F4" s="187" t="s">
        <v>110</v>
      </c>
      <c r="G4" s="187" t="s">
        <v>214</v>
      </c>
      <c r="H4" s="190" t="s">
        <v>87</v>
      </c>
      <c r="I4" s="190"/>
      <c r="J4" s="187" t="s">
        <v>110</v>
      </c>
      <c r="K4" s="187" t="s">
        <v>214</v>
      </c>
      <c r="L4" s="188" t="s">
        <v>85</v>
      </c>
    </row>
    <row r="5" spans="1:12" s="34" customFormat="1" x14ac:dyDescent="0.4">
      <c r="A5" s="190"/>
      <c r="B5" s="191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142744</v>
      </c>
      <c r="C6" s="67">
        <v>161710</v>
      </c>
      <c r="D6" s="39">
        <v>0.88271597303815474</v>
      </c>
      <c r="E6" s="40">
        <v>-18966</v>
      </c>
      <c r="F6" s="67">
        <v>227654</v>
      </c>
      <c r="G6" s="67">
        <v>216802</v>
      </c>
      <c r="H6" s="39">
        <v>1.0500548887925387</v>
      </c>
      <c r="I6" s="40">
        <v>10852</v>
      </c>
      <c r="J6" s="39">
        <v>0.62702170838201832</v>
      </c>
      <c r="K6" s="39">
        <v>0.74588795306316358</v>
      </c>
      <c r="L6" s="52">
        <v>-0.11886624468114526</v>
      </c>
    </row>
    <row r="7" spans="1:12" s="30" customFormat="1" x14ac:dyDescent="0.4">
      <c r="A7" s="122" t="s">
        <v>84</v>
      </c>
      <c r="B7" s="67">
        <v>71964</v>
      </c>
      <c r="C7" s="67">
        <v>77371</v>
      </c>
      <c r="D7" s="39">
        <v>0.93011593491101319</v>
      </c>
      <c r="E7" s="40">
        <v>-5407</v>
      </c>
      <c r="F7" s="67">
        <v>111521</v>
      </c>
      <c r="G7" s="67">
        <v>100946</v>
      </c>
      <c r="H7" s="39">
        <v>1.104758980048739</v>
      </c>
      <c r="I7" s="40">
        <v>10575</v>
      </c>
      <c r="J7" s="39">
        <v>0.64529550488248855</v>
      </c>
      <c r="K7" s="39">
        <v>0.76645929506865051</v>
      </c>
      <c r="L7" s="52">
        <v>-0.12116379018616197</v>
      </c>
    </row>
    <row r="8" spans="1:12" x14ac:dyDescent="0.4">
      <c r="A8" s="138" t="s">
        <v>91</v>
      </c>
      <c r="B8" s="73">
        <v>57770</v>
      </c>
      <c r="C8" s="73">
        <v>62347</v>
      </c>
      <c r="D8" s="50">
        <v>0.92658828812934058</v>
      </c>
      <c r="E8" s="38">
        <v>-4577</v>
      </c>
      <c r="F8" s="73">
        <v>90788</v>
      </c>
      <c r="G8" s="73">
        <v>81074</v>
      </c>
      <c r="H8" s="50">
        <v>1.1198164639711867</v>
      </c>
      <c r="I8" s="38">
        <v>9714</v>
      </c>
      <c r="J8" s="50">
        <v>0.63631757500991315</v>
      </c>
      <c r="K8" s="50">
        <v>0.76901349384512918</v>
      </c>
      <c r="L8" s="49">
        <v>-0.13269591883521603</v>
      </c>
    </row>
    <row r="9" spans="1:12" x14ac:dyDescent="0.4">
      <c r="A9" s="126" t="s">
        <v>82</v>
      </c>
      <c r="B9" s="100">
        <v>36641</v>
      </c>
      <c r="C9" s="100">
        <v>37676</v>
      </c>
      <c r="D9" s="44">
        <v>0.97252893088438264</v>
      </c>
      <c r="E9" s="45">
        <v>-1035</v>
      </c>
      <c r="F9" s="100">
        <v>51746</v>
      </c>
      <c r="G9" s="100">
        <v>48441</v>
      </c>
      <c r="H9" s="44">
        <v>1.0682273280898413</v>
      </c>
      <c r="I9" s="45">
        <v>3305</v>
      </c>
      <c r="J9" s="44">
        <v>0.7080933791983921</v>
      </c>
      <c r="K9" s="44">
        <v>0.77777089655457154</v>
      </c>
      <c r="L9" s="43">
        <v>-6.9677517356179441E-2</v>
      </c>
    </row>
    <row r="10" spans="1:12" x14ac:dyDescent="0.4">
      <c r="A10" s="124" t="s">
        <v>83</v>
      </c>
      <c r="B10" s="94">
        <v>3350</v>
      </c>
      <c r="C10" s="94">
        <v>9753</v>
      </c>
      <c r="D10" s="46">
        <v>0.34348405618783961</v>
      </c>
      <c r="E10" s="37">
        <v>-6403</v>
      </c>
      <c r="F10" s="94">
        <v>3928</v>
      </c>
      <c r="G10" s="94">
        <v>12524</v>
      </c>
      <c r="H10" s="46">
        <v>0.31363781539444269</v>
      </c>
      <c r="I10" s="37">
        <v>-8596</v>
      </c>
      <c r="J10" s="46">
        <v>0.85285132382892059</v>
      </c>
      <c r="K10" s="46">
        <v>0.7787448099648675</v>
      </c>
      <c r="L10" s="51">
        <v>7.4106513864053092E-2</v>
      </c>
    </row>
    <row r="11" spans="1:12" x14ac:dyDescent="0.4">
      <c r="A11" s="124" t="s">
        <v>97</v>
      </c>
      <c r="B11" s="94">
        <v>3582</v>
      </c>
      <c r="C11" s="94">
        <v>2085</v>
      </c>
      <c r="D11" s="46">
        <v>1.7179856115107914</v>
      </c>
      <c r="E11" s="37">
        <v>1497</v>
      </c>
      <c r="F11" s="94">
        <v>5220</v>
      </c>
      <c r="G11" s="94">
        <v>2637</v>
      </c>
      <c r="H11" s="46">
        <v>1.9795221843003412</v>
      </c>
      <c r="I11" s="37">
        <v>2583</v>
      </c>
      <c r="J11" s="46">
        <v>0.68620689655172418</v>
      </c>
      <c r="K11" s="46">
        <v>0.79067121729237766</v>
      </c>
      <c r="L11" s="51">
        <v>-0.10446432074065348</v>
      </c>
    </row>
    <row r="12" spans="1:12" x14ac:dyDescent="0.4">
      <c r="A12" s="124" t="s">
        <v>80</v>
      </c>
      <c r="B12" s="94">
        <v>5243</v>
      </c>
      <c r="C12" s="94">
        <v>6902</v>
      </c>
      <c r="D12" s="46">
        <v>0.75963488843813387</v>
      </c>
      <c r="E12" s="37">
        <v>-1659</v>
      </c>
      <c r="F12" s="94">
        <v>9285</v>
      </c>
      <c r="G12" s="94">
        <v>9582</v>
      </c>
      <c r="H12" s="46">
        <v>0.96900438321853477</v>
      </c>
      <c r="I12" s="37">
        <v>-297</v>
      </c>
      <c r="J12" s="46">
        <v>0.56467420570813143</v>
      </c>
      <c r="K12" s="46">
        <v>0.72030891254435403</v>
      </c>
      <c r="L12" s="51">
        <v>-0.1556347068362226</v>
      </c>
    </row>
    <row r="13" spans="1:12" x14ac:dyDescent="0.4">
      <c r="A13" s="124" t="s">
        <v>81</v>
      </c>
      <c r="B13" s="94">
        <v>5335</v>
      </c>
      <c r="C13" s="94">
        <v>5931</v>
      </c>
      <c r="D13" s="46">
        <v>0.89951104366885859</v>
      </c>
      <c r="E13" s="37">
        <v>-596</v>
      </c>
      <c r="F13" s="94">
        <v>10920</v>
      </c>
      <c r="G13" s="94">
        <v>7890</v>
      </c>
      <c r="H13" s="46">
        <v>1.3840304182509506</v>
      </c>
      <c r="I13" s="37">
        <v>3030</v>
      </c>
      <c r="J13" s="46">
        <v>0.48855311355311354</v>
      </c>
      <c r="K13" s="46">
        <v>0.75171102661596956</v>
      </c>
      <c r="L13" s="51">
        <v>-0.26315791306285602</v>
      </c>
    </row>
    <row r="14" spans="1:12" x14ac:dyDescent="0.4">
      <c r="A14" s="124" t="s">
        <v>170</v>
      </c>
      <c r="B14" s="94">
        <v>0</v>
      </c>
      <c r="C14" s="94">
        <v>0</v>
      </c>
      <c r="D14" s="46" t="e">
        <v>#DIV/0!</v>
      </c>
      <c r="E14" s="37">
        <v>0</v>
      </c>
      <c r="F14" s="94">
        <v>0</v>
      </c>
      <c r="G14" s="94">
        <v>0</v>
      </c>
      <c r="H14" s="46" t="e">
        <v>#DIV/0!</v>
      </c>
      <c r="I14" s="37">
        <v>0</v>
      </c>
      <c r="J14" s="46" t="e">
        <v>#DIV/0!</v>
      </c>
      <c r="K14" s="46" t="e">
        <v>#DIV/0!</v>
      </c>
      <c r="L14" s="51" t="e">
        <v>#DIV/0!</v>
      </c>
    </row>
    <row r="15" spans="1:12" x14ac:dyDescent="0.4">
      <c r="A15" s="127" t="s">
        <v>193</v>
      </c>
      <c r="B15" s="94">
        <v>0</v>
      </c>
      <c r="C15" s="94">
        <v>0</v>
      </c>
      <c r="D15" s="46" t="e">
        <v>#DIV/0!</v>
      </c>
      <c r="E15" s="47">
        <v>0</v>
      </c>
      <c r="F15" s="94">
        <v>0</v>
      </c>
      <c r="G15" s="105">
        <v>0</v>
      </c>
      <c r="H15" s="44" t="e">
        <v>#DIV/0!</v>
      </c>
      <c r="I15" s="45">
        <v>0</v>
      </c>
      <c r="J15" s="48" t="e">
        <v>#DIV/0!</v>
      </c>
      <c r="K15" s="46" t="e">
        <v>#DIV/0!</v>
      </c>
      <c r="L15" s="51" t="e">
        <v>#DIV/0!</v>
      </c>
    </row>
    <row r="16" spans="1:12" x14ac:dyDescent="0.4">
      <c r="A16" s="21" t="s">
        <v>192</v>
      </c>
      <c r="B16" s="101">
        <v>3160</v>
      </c>
      <c r="C16" s="101">
        <v>0</v>
      </c>
      <c r="D16" s="48" t="e">
        <v>#DIV/0!</v>
      </c>
      <c r="E16" s="37">
        <v>3160</v>
      </c>
      <c r="F16" s="101">
        <v>7340</v>
      </c>
      <c r="G16" s="95">
        <v>0</v>
      </c>
      <c r="H16" s="44" t="e">
        <v>#DIV/0!</v>
      </c>
      <c r="I16" s="45">
        <v>7340</v>
      </c>
      <c r="J16" s="48">
        <v>0.4305177111716621</v>
      </c>
      <c r="K16" s="46" t="e">
        <v>#DIV/0!</v>
      </c>
      <c r="L16" s="51" t="e">
        <v>#DIV/0!</v>
      </c>
    </row>
    <row r="17" spans="1:12" x14ac:dyDescent="0.4">
      <c r="A17" s="15" t="s">
        <v>191</v>
      </c>
      <c r="B17" s="106">
        <v>459</v>
      </c>
      <c r="C17" s="106">
        <v>0</v>
      </c>
      <c r="D17" s="57" t="e">
        <v>#DIV/0!</v>
      </c>
      <c r="E17" s="47">
        <v>459</v>
      </c>
      <c r="F17" s="106">
        <v>2349</v>
      </c>
      <c r="G17" s="106">
        <v>0</v>
      </c>
      <c r="H17" s="44" t="e">
        <v>#DIV/0!</v>
      </c>
      <c r="I17" s="45">
        <v>2349</v>
      </c>
      <c r="J17" s="48">
        <v>0.19540229885057472</v>
      </c>
      <c r="K17" s="46" t="e">
        <v>#DIV/0!</v>
      </c>
      <c r="L17" s="51" t="e">
        <v>#DIV/0!</v>
      </c>
    </row>
    <row r="18" spans="1:12" x14ac:dyDescent="0.4">
      <c r="A18" s="138" t="s">
        <v>90</v>
      </c>
      <c r="B18" s="73">
        <v>13416</v>
      </c>
      <c r="C18" s="73">
        <v>14118</v>
      </c>
      <c r="D18" s="50">
        <v>0.95027624309392267</v>
      </c>
      <c r="E18" s="38">
        <v>-702</v>
      </c>
      <c r="F18" s="73">
        <v>19407</v>
      </c>
      <c r="G18" s="73">
        <v>18351</v>
      </c>
      <c r="H18" s="50">
        <v>1.0575445479810364</v>
      </c>
      <c r="I18" s="38">
        <v>1056</v>
      </c>
      <c r="J18" s="50">
        <v>0.69129695470706443</v>
      </c>
      <c r="K18" s="50">
        <v>0.76933137158737941</v>
      </c>
      <c r="L18" s="49">
        <v>-7.8034416880314983E-2</v>
      </c>
    </row>
    <row r="19" spans="1:12" x14ac:dyDescent="0.4">
      <c r="A19" s="126" t="s">
        <v>168</v>
      </c>
      <c r="B19" s="100">
        <v>925</v>
      </c>
      <c r="C19" s="94">
        <v>1272</v>
      </c>
      <c r="D19" s="46">
        <v>0.72720125786163525</v>
      </c>
      <c r="E19" s="37">
        <v>-347</v>
      </c>
      <c r="F19" s="100">
        <v>1350</v>
      </c>
      <c r="G19" s="100">
        <v>1500</v>
      </c>
      <c r="H19" s="46">
        <v>0.9</v>
      </c>
      <c r="I19" s="37">
        <v>-150</v>
      </c>
      <c r="J19" s="46">
        <v>0.68518518518518523</v>
      </c>
      <c r="K19" s="46">
        <v>0.84799999999999998</v>
      </c>
      <c r="L19" s="43">
        <v>-0.16281481481481475</v>
      </c>
    </row>
    <row r="20" spans="1:12" x14ac:dyDescent="0.4">
      <c r="A20" s="124" t="s">
        <v>167</v>
      </c>
      <c r="B20" s="94">
        <v>1110</v>
      </c>
      <c r="C20" s="131">
        <v>1036</v>
      </c>
      <c r="D20" s="46">
        <v>1.0714285714285714</v>
      </c>
      <c r="E20" s="37">
        <v>74</v>
      </c>
      <c r="F20" s="94">
        <v>1500</v>
      </c>
      <c r="G20" s="94">
        <v>1500</v>
      </c>
      <c r="H20" s="46">
        <v>1</v>
      </c>
      <c r="I20" s="37">
        <v>0</v>
      </c>
      <c r="J20" s="42">
        <v>0.74</v>
      </c>
      <c r="K20" s="46">
        <v>0.69066666666666665</v>
      </c>
      <c r="L20" s="51">
        <v>4.933333333333334E-2</v>
      </c>
    </row>
    <row r="21" spans="1:12" x14ac:dyDescent="0.4">
      <c r="A21" s="124" t="s">
        <v>166</v>
      </c>
      <c r="B21" s="94">
        <v>660</v>
      </c>
      <c r="C21" s="94">
        <v>820</v>
      </c>
      <c r="D21" s="46">
        <v>0.80487804878048785</v>
      </c>
      <c r="E21" s="37">
        <v>-160</v>
      </c>
      <c r="F21" s="94">
        <v>1455</v>
      </c>
      <c r="G21" s="94">
        <v>1500</v>
      </c>
      <c r="H21" s="42">
        <v>0.97</v>
      </c>
      <c r="I21" s="37">
        <v>-45</v>
      </c>
      <c r="J21" s="46">
        <v>0.45360824742268041</v>
      </c>
      <c r="K21" s="46">
        <v>0.54666666666666663</v>
      </c>
      <c r="L21" s="51">
        <v>-9.3058419243986223E-2</v>
      </c>
    </row>
    <row r="22" spans="1:12" x14ac:dyDescent="0.4">
      <c r="A22" s="124" t="s">
        <v>165</v>
      </c>
      <c r="B22" s="94">
        <v>1415</v>
      </c>
      <c r="C22" s="94">
        <v>1468</v>
      </c>
      <c r="D22" s="46">
        <v>0.96389645776566757</v>
      </c>
      <c r="E22" s="37">
        <v>-53</v>
      </c>
      <c r="F22" s="94">
        <v>1551</v>
      </c>
      <c r="G22" s="94">
        <v>1517</v>
      </c>
      <c r="H22" s="46">
        <v>1.0224126565589979</v>
      </c>
      <c r="I22" s="37">
        <v>34</v>
      </c>
      <c r="J22" s="46">
        <v>0.91231463571889104</v>
      </c>
      <c r="K22" s="46">
        <v>0.96769940672379695</v>
      </c>
      <c r="L22" s="51">
        <v>-5.5384771004905908E-2</v>
      </c>
    </row>
    <row r="23" spans="1:12" x14ac:dyDescent="0.4">
      <c r="A23" s="124" t="s">
        <v>164</v>
      </c>
      <c r="B23" s="96">
        <v>1341</v>
      </c>
      <c r="C23" s="96">
        <v>1463</v>
      </c>
      <c r="D23" s="46">
        <v>0.91660970608339032</v>
      </c>
      <c r="E23" s="36">
        <v>-122</v>
      </c>
      <c r="F23" s="96">
        <v>1500</v>
      </c>
      <c r="G23" s="96">
        <v>1500</v>
      </c>
      <c r="H23" s="42">
        <v>1</v>
      </c>
      <c r="I23" s="36">
        <v>0</v>
      </c>
      <c r="J23" s="42">
        <v>0.89400000000000002</v>
      </c>
      <c r="K23" s="46">
        <v>0.97533333333333339</v>
      </c>
      <c r="L23" s="41">
        <v>-8.1333333333333369E-2</v>
      </c>
    </row>
    <row r="24" spans="1:12" x14ac:dyDescent="0.4">
      <c r="A24" s="125" t="s">
        <v>163</v>
      </c>
      <c r="B24" s="94">
        <v>613</v>
      </c>
      <c r="C24" s="94">
        <v>801</v>
      </c>
      <c r="D24" s="46">
        <v>0.76529338327091134</v>
      </c>
      <c r="E24" s="37">
        <v>-188</v>
      </c>
      <c r="F24" s="94">
        <v>1350</v>
      </c>
      <c r="G24" s="94">
        <v>1500</v>
      </c>
      <c r="H24" s="46">
        <v>0.9</v>
      </c>
      <c r="I24" s="37">
        <v>-150</v>
      </c>
      <c r="J24" s="46">
        <v>0.45407407407407407</v>
      </c>
      <c r="K24" s="46">
        <v>0.53400000000000003</v>
      </c>
      <c r="L24" s="51">
        <v>-7.9925925925925956E-2</v>
      </c>
    </row>
    <row r="25" spans="1:12" x14ac:dyDescent="0.4">
      <c r="A25" s="125" t="s">
        <v>162</v>
      </c>
      <c r="B25" s="94">
        <v>1003</v>
      </c>
      <c r="C25" s="94">
        <v>1039</v>
      </c>
      <c r="D25" s="46">
        <v>0.96535129932627528</v>
      </c>
      <c r="E25" s="37">
        <v>-36</v>
      </c>
      <c r="F25" s="94">
        <v>1500</v>
      </c>
      <c r="G25" s="94">
        <v>1500</v>
      </c>
      <c r="H25" s="46">
        <v>1</v>
      </c>
      <c r="I25" s="37">
        <v>0</v>
      </c>
      <c r="J25" s="46">
        <v>0.66866666666666663</v>
      </c>
      <c r="K25" s="46">
        <v>0.69266666666666665</v>
      </c>
      <c r="L25" s="51">
        <v>-2.4000000000000021E-2</v>
      </c>
    </row>
    <row r="26" spans="1:12" x14ac:dyDescent="0.4">
      <c r="A26" s="124" t="s">
        <v>161</v>
      </c>
      <c r="B26" s="94">
        <v>1290</v>
      </c>
      <c r="C26" s="94">
        <v>1425</v>
      </c>
      <c r="D26" s="46">
        <v>0.90526315789473688</v>
      </c>
      <c r="E26" s="37">
        <v>-135</v>
      </c>
      <c r="F26" s="94">
        <v>1500</v>
      </c>
      <c r="G26" s="94">
        <v>1500</v>
      </c>
      <c r="H26" s="46">
        <v>1</v>
      </c>
      <c r="I26" s="37">
        <v>0</v>
      </c>
      <c r="J26" s="46">
        <v>0.86</v>
      </c>
      <c r="K26" s="46">
        <v>0.95</v>
      </c>
      <c r="L26" s="51">
        <v>-0.09</v>
      </c>
    </row>
    <row r="27" spans="1:12" x14ac:dyDescent="0.4">
      <c r="A27" s="124" t="s">
        <v>160</v>
      </c>
      <c r="B27" s="96">
        <v>553</v>
      </c>
      <c r="C27" s="96">
        <v>814</v>
      </c>
      <c r="D27" s="46">
        <v>0.67936117936117935</v>
      </c>
      <c r="E27" s="36">
        <v>-261</v>
      </c>
      <c r="F27" s="96">
        <v>784</v>
      </c>
      <c r="G27" s="96">
        <v>1234</v>
      </c>
      <c r="H27" s="42">
        <v>0.63533225283630468</v>
      </c>
      <c r="I27" s="36">
        <v>-450</v>
      </c>
      <c r="J27" s="42">
        <v>0.7053571428571429</v>
      </c>
      <c r="K27" s="46">
        <v>0.65964343598055108</v>
      </c>
      <c r="L27" s="41">
        <v>4.571370687659182E-2</v>
      </c>
    </row>
    <row r="28" spans="1:12" x14ac:dyDescent="0.4">
      <c r="A28" s="125" t="s">
        <v>159</v>
      </c>
      <c r="B28" s="94">
        <v>432</v>
      </c>
      <c r="C28" s="94">
        <v>410</v>
      </c>
      <c r="D28" s="46">
        <v>1.0536585365853659</v>
      </c>
      <c r="E28" s="37">
        <v>22</v>
      </c>
      <c r="F28" s="94">
        <v>767</v>
      </c>
      <c r="G28" s="94">
        <v>600</v>
      </c>
      <c r="H28" s="46">
        <v>1.2783333333333333</v>
      </c>
      <c r="I28" s="37">
        <v>167</v>
      </c>
      <c r="J28" s="46">
        <v>0.5632333767926988</v>
      </c>
      <c r="K28" s="46">
        <v>0.68333333333333335</v>
      </c>
      <c r="L28" s="51">
        <v>-0.12009995654063454</v>
      </c>
    </row>
    <row r="29" spans="1:12" x14ac:dyDescent="0.4">
      <c r="A29" s="124" t="s">
        <v>158</v>
      </c>
      <c r="B29" s="94">
        <v>1170</v>
      </c>
      <c r="C29" s="94">
        <v>1324</v>
      </c>
      <c r="D29" s="46">
        <v>0.88368580060422963</v>
      </c>
      <c r="E29" s="37">
        <v>-154</v>
      </c>
      <c r="F29" s="94">
        <v>1650</v>
      </c>
      <c r="G29" s="94">
        <v>1500</v>
      </c>
      <c r="H29" s="46">
        <v>1.1000000000000001</v>
      </c>
      <c r="I29" s="37">
        <v>150</v>
      </c>
      <c r="J29" s="46">
        <v>0.70909090909090911</v>
      </c>
      <c r="K29" s="46">
        <v>0.88266666666666671</v>
      </c>
      <c r="L29" s="51">
        <v>-0.17357575757575761</v>
      </c>
    </row>
    <row r="30" spans="1:12" x14ac:dyDescent="0.4">
      <c r="A30" s="125" t="s">
        <v>157</v>
      </c>
      <c r="B30" s="96">
        <v>842</v>
      </c>
      <c r="C30" s="96">
        <v>911</v>
      </c>
      <c r="D30" s="46">
        <v>0.92425905598243685</v>
      </c>
      <c r="E30" s="36">
        <v>-69</v>
      </c>
      <c r="F30" s="96">
        <v>1500</v>
      </c>
      <c r="G30" s="96">
        <v>1500</v>
      </c>
      <c r="H30" s="42">
        <v>1</v>
      </c>
      <c r="I30" s="36">
        <v>0</v>
      </c>
      <c r="J30" s="42">
        <v>0.56133333333333335</v>
      </c>
      <c r="K30" s="46">
        <v>0.60733333333333328</v>
      </c>
      <c r="L30" s="41">
        <v>-4.599999999999993E-2</v>
      </c>
    </row>
    <row r="31" spans="1:12" x14ac:dyDescent="0.4">
      <c r="A31" s="125" t="s">
        <v>156</v>
      </c>
      <c r="B31" s="96">
        <v>1151</v>
      </c>
      <c r="C31" s="96">
        <v>1335</v>
      </c>
      <c r="D31" s="46">
        <v>0.86217228464419471</v>
      </c>
      <c r="E31" s="36">
        <v>-184</v>
      </c>
      <c r="F31" s="96">
        <v>1500</v>
      </c>
      <c r="G31" s="96">
        <v>1500</v>
      </c>
      <c r="H31" s="42">
        <v>1</v>
      </c>
      <c r="I31" s="36">
        <v>0</v>
      </c>
      <c r="J31" s="42">
        <v>0.76733333333333331</v>
      </c>
      <c r="K31" s="46">
        <v>0.89</v>
      </c>
      <c r="L31" s="41">
        <v>-0.1226666666666667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v>#DIV/0!</v>
      </c>
      <c r="E32" s="37">
        <v>0</v>
      </c>
      <c r="F32" s="94">
        <v>0</v>
      </c>
      <c r="G32" s="94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64" x14ac:dyDescent="0.4">
      <c r="A33" s="127" t="s">
        <v>190</v>
      </c>
      <c r="B33" s="105">
        <v>911</v>
      </c>
      <c r="C33" s="105">
        <v>0</v>
      </c>
      <c r="D33" s="46" t="e">
        <v>#DIV/0!</v>
      </c>
      <c r="E33" s="47">
        <v>911</v>
      </c>
      <c r="F33" s="105">
        <v>1500</v>
      </c>
      <c r="G33" s="105">
        <v>0</v>
      </c>
      <c r="H33" s="48" t="e">
        <v>#DIV/0!</v>
      </c>
      <c r="I33" s="47">
        <v>1500</v>
      </c>
      <c r="J33" s="48">
        <v>0.60733333333333328</v>
      </c>
      <c r="K33" s="60" t="e">
        <v>#DIV/0!</v>
      </c>
      <c r="L33" s="83" t="e">
        <v>#DIV/0!</v>
      </c>
    </row>
    <row r="34" spans="1:64" x14ac:dyDescent="0.4">
      <c r="A34" s="138" t="s">
        <v>89</v>
      </c>
      <c r="B34" s="73">
        <v>778</v>
      </c>
      <c r="C34" s="73">
        <v>906</v>
      </c>
      <c r="D34" s="50">
        <v>0.85871964679911694</v>
      </c>
      <c r="E34" s="38">
        <v>-128</v>
      </c>
      <c r="F34" s="73">
        <v>1326</v>
      </c>
      <c r="G34" s="73">
        <v>1521</v>
      </c>
      <c r="H34" s="50">
        <v>0.87179487179487181</v>
      </c>
      <c r="I34" s="38">
        <v>-195</v>
      </c>
      <c r="J34" s="50">
        <v>0.5867269984917044</v>
      </c>
      <c r="K34" s="50">
        <v>0.5956607495069034</v>
      </c>
      <c r="L34" s="49">
        <v>-8.9337510151989985E-3</v>
      </c>
    </row>
    <row r="35" spans="1:64" x14ac:dyDescent="0.4">
      <c r="A35" s="126" t="s">
        <v>154</v>
      </c>
      <c r="B35" s="100">
        <v>548</v>
      </c>
      <c r="C35" s="100">
        <v>622</v>
      </c>
      <c r="D35" s="44">
        <v>0.88102893890675238</v>
      </c>
      <c r="E35" s="45">
        <v>-74</v>
      </c>
      <c r="F35" s="100">
        <v>975</v>
      </c>
      <c r="G35" s="100">
        <v>1131</v>
      </c>
      <c r="H35" s="44">
        <v>0.86206896551724133</v>
      </c>
      <c r="I35" s="45">
        <v>-156</v>
      </c>
      <c r="J35" s="44">
        <v>0.56205128205128208</v>
      </c>
      <c r="K35" s="44">
        <v>0.54995579133510164</v>
      </c>
      <c r="L35" s="43">
        <v>1.2095490716180435E-2</v>
      </c>
    </row>
    <row r="36" spans="1:64" x14ac:dyDescent="0.4">
      <c r="A36" s="124" t="s">
        <v>153</v>
      </c>
      <c r="B36" s="94">
        <v>230</v>
      </c>
      <c r="C36" s="94">
        <v>284</v>
      </c>
      <c r="D36" s="46">
        <v>0.8098591549295775</v>
      </c>
      <c r="E36" s="37">
        <v>-54</v>
      </c>
      <c r="F36" s="94">
        <v>351</v>
      </c>
      <c r="G36" s="94">
        <v>390</v>
      </c>
      <c r="H36" s="46">
        <v>0.9</v>
      </c>
      <c r="I36" s="37">
        <v>-39</v>
      </c>
      <c r="J36" s="46">
        <v>0.65527065527065531</v>
      </c>
      <c r="K36" s="46">
        <v>0.72820512820512817</v>
      </c>
      <c r="L36" s="51">
        <v>-7.293447293447286E-2</v>
      </c>
    </row>
    <row r="37" spans="1:64" s="30" customFormat="1" x14ac:dyDescent="0.4">
      <c r="A37" s="122" t="s">
        <v>94</v>
      </c>
      <c r="B37" s="67">
        <v>70780</v>
      </c>
      <c r="C37" s="67">
        <v>84339</v>
      </c>
      <c r="D37" s="39">
        <v>0.83923214645656219</v>
      </c>
      <c r="E37" s="40">
        <v>-13559</v>
      </c>
      <c r="F37" s="67">
        <v>116133</v>
      </c>
      <c r="G37" s="67">
        <v>115856</v>
      </c>
      <c r="H37" s="39">
        <v>1.0023908990470929</v>
      </c>
      <c r="I37" s="40">
        <v>277</v>
      </c>
      <c r="J37" s="39">
        <v>0.60947362076240175</v>
      </c>
      <c r="K37" s="39">
        <v>0.72796402430603513</v>
      </c>
      <c r="L37" s="52">
        <v>-0.11849040354363338</v>
      </c>
    </row>
    <row r="38" spans="1:64" x14ac:dyDescent="0.4">
      <c r="A38" s="124" t="s">
        <v>82</v>
      </c>
      <c r="B38" s="99">
        <v>31348</v>
      </c>
      <c r="C38" s="99">
        <v>36166</v>
      </c>
      <c r="D38" s="60">
        <v>0.86678095448764036</v>
      </c>
      <c r="E38" s="36">
        <v>-4818</v>
      </c>
      <c r="F38" s="99">
        <v>43447</v>
      </c>
      <c r="G38" s="94">
        <v>44099</v>
      </c>
      <c r="H38" s="42">
        <v>0.98521508424227311</v>
      </c>
      <c r="I38" s="53">
        <v>-652</v>
      </c>
      <c r="J38" s="46">
        <v>0.72152277487513528</v>
      </c>
      <c r="K38" s="46">
        <v>0.82010929953060163</v>
      </c>
      <c r="L38" s="128">
        <v>-9.8586524655466357E-2</v>
      </c>
    </row>
    <row r="39" spans="1:64" x14ac:dyDescent="0.4">
      <c r="A39" s="124" t="s">
        <v>152</v>
      </c>
      <c r="B39" s="94">
        <v>3391</v>
      </c>
      <c r="C39" s="107">
        <v>9740</v>
      </c>
      <c r="D39" s="44">
        <v>0.34815195071868582</v>
      </c>
      <c r="E39" s="36">
        <v>-6349</v>
      </c>
      <c r="F39" s="107">
        <v>5240</v>
      </c>
      <c r="G39" s="107">
        <v>14260</v>
      </c>
      <c r="H39" s="81">
        <v>0.36746143057503505</v>
      </c>
      <c r="I39" s="53">
        <v>-9020</v>
      </c>
      <c r="J39" s="46">
        <v>0.64713740458015268</v>
      </c>
      <c r="K39" s="46">
        <v>0.68302945301542772</v>
      </c>
      <c r="L39" s="128">
        <v>-3.5892048435275048E-2</v>
      </c>
    </row>
    <row r="40" spans="1:64" x14ac:dyDescent="0.4">
      <c r="A40" s="125" t="s">
        <v>151</v>
      </c>
      <c r="B40" s="94">
        <v>6402</v>
      </c>
      <c r="C40" s="107">
        <v>4392</v>
      </c>
      <c r="D40" s="78">
        <v>1.4576502732240437</v>
      </c>
      <c r="E40" s="53">
        <v>2010</v>
      </c>
      <c r="F40" s="130">
        <v>10660</v>
      </c>
      <c r="G40" s="130">
        <v>7420</v>
      </c>
      <c r="H40" s="81">
        <v>1.4366576819407009</v>
      </c>
      <c r="I40" s="59">
        <v>3240</v>
      </c>
      <c r="J40" s="78">
        <v>0.60056285178236402</v>
      </c>
      <c r="K40" s="78">
        <v>0.59191374663072771</v>
      </c>
      <c r="L40" s="129">
        <v>8.6491051516363049E-3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4" s="27" customFormat="1" x14ac:dyDescent="0.4">
      <c r="A41" s="21" t="s">
        <v>192</v>
      </c>
      <c r="B41" s="103">
        <v>2658</v>
      </c>
      <c r="C41" s="104">
        <v>0</v>
      </c>
      <c r="D41" s="78" t="e">
        <v>#DIV/0!</v>
      </c>
      <c r="E41" s="53">
        <v>2658</v>
      </c>
      <c r="F41" s="102">
        <v>6610</v>
      </c>
      <c r="G41" s="102">
        <v>0</v>
      </c>
      <c r="H41" s="25" t="e">
        <v>#DIV/0!</v>
      </c>
      <c r="I41" s="26">
        <v>6610</v>
      </c>
      <c r="J41" s="23">
        <v>0.4021180030257186</v>
      </c>
      <c r="K41" s="29" t="e">
        <v>#DIV/0!</v>
      </c>
      <c r="L41" s="28" t="e">
        <v>#DIV/0!</v>
      </c>
    </row>
    <row r="42" spans="1:64" x14ac:dyDescent="0.4">
      <c r="A42" s="124" t="s">
        <v>80</v>
      </c>
      <c r="B42" s="100">
        <v>8589</v>
      </c>
      <c r="C42" s="107">
        <v>11387</v>
      </c>
      <c r="D42" s="80">
        <v>0.7542811978572056</v>
      </c>
      <c r="E42" s="54">
        <v>-2798</v>
      </c>
      <c r="F42" s="108">
        <v>17551</v>
      </c>
      <c r="G42" s="108">
        <v>18330</v>
      </c>
      <c r="H42" s="78">
        <v>0.95750136388434259</v>
      </c>
      <c r="I42" s="53">
        <v>-779</v>
      </c>
      <c r="J42" s="80">
        <v>0.48937382485328473</v>
      </c>
      <c r="K42" s="78">
        <v>0.6212220403709765</v>
      </c>
      <c r="L42" s="128">
        <v>-0.13184821551769177</v>
      </c>
    </row>
    <row r="43" spans="1:64" x14ac:dyDescent="0.4">
      <c r="A43" s="124" t="s">
        <v>81</v>
      </c>
      <c r="B43" s="94">
        <v>5726</v>
      </c>
      <c r="C43" s="107">
        <v>6664</v>
      </c>
      <c r="D43" s="80">
        <v>0.85924369747899154</v>
      </c>
      <c r="E43" s="59">
        <v>-938</v>
      </c>
      <c r="F43" s="107">
        <v>9982</v>
      </c>
      <c r="G43" s="107">
        <v>8440</v>
      </c>
      <c r="H43" s="78">
        <v>1.1827014218009479</v>
      </c>
      <c r="I43" s="53">
        <v>1542</v>
      </c>
      <c r="J43" s="78">
        <v>0.57363253856942498</v>
      </c>
      <c r="K43" s="78">
        <v>0.78957345971563986</v>
      </c>
      <c r="L43" s="128">
        <v>-0.21594092114621488</v>
      </c>
    </row>
    <row r="44" spans="1:64" x14ac:dyDescent="0.4">
      <c r="A44" s="124" t="s">
        <v>79</v>
      </c>
      <c r="B44" s="98">
        <v>1479</v>
      </c>
      <c r="C44" s="94">
        <v>1706</v>
      </c>
      <c r="D44" s="80">
        <v>0.86694021101992969</v>
      </c>
      <c r="E44" s="53">
        <v>-227</v>
      </c>
      <c r="F44" s="107">
        <v>2790</v>
      </c>
      <c r="G44" s="107">
        <v>2880</v>
      </c>
      <c r="H44" s="42">
        <v>0.96875</v>
      </c>
      <c r="I44" s="37">
        <v>-90</v>
      </c>
      <c r="J44" s="46">
        <v>0.53010752688172047</v>
      </c>
      <c r="K44" s="78">
        <v>0.59236111111111112</v>
      </c>
      <c r="L44" s="128">
        <v>-6.2253584229390646E-2</v>
      </c>
    </row>
    <row r="45" spans="1:64" x14ac:dyDescent="0.4">
      <c r="A45" s="124" t="s">
        <v>150</v>
      </c>
      <c r="B45" s="97">
        <v>0</v>
      </c>
      <c r="C45" s="100">
        <v>0</v>
      </c>
      <c r="D45" s="44" t="e">
        <v>#DIV/0!</v>
      </c>
      <c r="E45" s="36">
        <v>0</v>
      </c>
      <c r="F45" s="94">
        <v>0</v>
      </c>
      <c r="G45" s="107">
        <v>0</v>
      </c>
      <c r="H45" s="42" t="e">
        <v>#DIV/0!</v>
      </c>
      <c r="I45" s="37">
        <v>0</v>
      </c>
      <c r="J45" s="46" t="e">
        <v>#DIV/0!</v>
      </c>
      <c r="K45" s="46" t="e">
        <v>#DIV/0!</v>
      </c>
      <c r="L45" s="51" t="e">
        <v>#DIV/0!</v>
      </c>
    </row>
    <row r="46" spans="1:64" x14ac:dyDescent="0.4">
      <c r="A46" s="124" t="s">
        <v>78</v>
      </c>
      <c r="B46" s="94">
        <v>1904</v>
      </c>
      <c r="C46" s="94">
        <v>2283</v>
      </c>
      <c r="D46" s="44">
        <v>0.83399036355672362</v>
      </c>
      <c r="E46" s="36">
        <v>-379</v>
      </c>
      <c r="F46" s="94">
        <v>2790</v>
      </c>
      <c r="G46" s="94">
        <v>2880</v>
      </c>
      <c r="H46" s="42">
        <v>0.96875</v>
      </c>
      <c r="I46" s="37">
        <v>-90</v>
      </c>
      <c r="J46" s="46">
        <v>0.68243727598566306</v>
      </c>
      <c r="K46" s="46">
        <v>0.79270833333333335</v>
      </c>
      <c r="L46" s="51">
        <v>-0.11027105734767029</v>
      </c>
    </row>
    <row r="47" spans="1:64" x14ac:dyDescent="0.4">
      <c r="A47" s="125" t="s">
        <v>77</v>
      </c>
      <c r="B47" s="96">
        <v>1038</v>
      </c>
      <c r="C47" s="96">
        <v>1237</v>
      </c>
      <c r="D47" s="44">
        <v>0.83912691996766375</v>
      </c>
      <c r="E47" s="36">
        <v>-199</v>
      </c>
      <c r="F47" s="96">
        <v>2790</v>
      </c>
      <c r="G47" s="96">
        <v>2880</v>
      </c>
      <c r="H47" s="42">
        <v>0.96875</v>
      </c>
      <c r="I47" s="37">
        <v>-90</v>
      </c>
      <c r="J47" s="46">
        <v>0.3720430107526882</v>
      </c>
      <c r="K47" s="42">
        <v>0.42951388888888886</v>
      </c>
      <c r="L47" s="41">
        <v>-5.7470878136200665E-2</v>
      </c>
    </row>
    <row r="48" spans="1:64" x14ac:dyDescent="0.4">
      <c r="A48" s="124" t="s">
        <v>96</v>
      </c>
      <c r="B48" s="94">
        <v>611</v>
      </c>
      <c r="C48" s="94">
        <v>757</v>
      </c>
      <c r="D48" s="44">
        <v>0.80713342140026423</v>
      </c>
      <c r="E48" s="37">
        <v>-146</v>
      </c>
      <c r="F48" s="94">
        <v>1660</v>
      </c>
      <c r="G48" s="94">
        <v>1660</v>
      </c>
      <c r="H48" s="42">
        <v>1</v>
      </c>
      <c r="I48" s="37">
        <v>0</v>
      </c>
      <c r="J48" s="46">
        <v>0.36807228915662649</v>
      </c>
      <c r="K48" s="46">
        <v>0.45602409638554214</v>
      </c>
      <c r="L48" s="51">
        <v>-8.7951807228915657E-2</v>
      </c>
    </row>
    <row r="49" spans="1:12" x14ac:dyDescent="0.4">
      <c r="A49" s="124" t="s">
        <v>93</v>
      </c>
      <c r="B49" s="94">
        <v>0</v>
      </c>
      <c r="C49" s="94">
        <v>0</v>
      </c>
      <c r="D49" s="44" t="e">
        <v>#DIV/0!</v>
      </c>
      <c r="E49" s="37">
        <v>0</v>
      </c>
      <c r="F49" s="94">
        <v>0</v>
      </c>
      <c r="G49" s="94">
        <v>0</v>
      </c>
      <c r="H49" s="46" t="e">
        <v>#DIV/0!</v>
      </c>
      <c r="I49" s="37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94">
        <v>1585</v>
      </c>
      <c r="C50" s="94">
        <v>2764</v>
      </c>
      <c r="D50" s="44">
        <v>0.5734442836468886</v>
      </c>
      <c r="E50" s="37">
        <v>-1179</v>
      </c>
      <c r="F50" s="94">
        <v>3850</v>
      </c>
      <c r="G50" s="94">
        <v>3780</v>
      </c>
      <c r="H50" s="46">
        <v>1.0185185185185186</v>
      </c>
      <c r="I50" s="37">
        <v>70</v>
      </c>
      <c r="J50" s="46">
        <v>0.41168831168831171</v>
      </c>
      <c r="K50" s="46">
        <v>0.73121693121693121</v>
      </c>
      <c r="L50" s="51">
        <v>-0.3195286195286195</v>
      </c>
    </row>
    <row r="51" spans="1:12" x14ac:dyDescent="0.4">
      <c r="A51" s="124" t="s">
        <v>76</v>
      </c>
      <c r="B51" s="94">
        <v>673</v>
      </c>
      <c r="C51" s="94">
        <v>900</v>
      </c>
      <c r="D51" s="44">
        <v>0.74777777777777776</v>
      </c>
      <c r="E51" s="37">
        <v>-227</v>
      </c>
      <c r="F51" s="94">
        <v>1260</v>
      </c>
      <c r="G51" s="94">
        <v>1267</v>
      </c>
      <c r="H51" s="46">
        <v>0.99447513812154698</v>
      </c>
      <c r="I51" s="37">
        <v>-7</v>
      </c>
      <c r="J51" s="46">
        <v>0.53412698412698412</v>
      </c>
      <c r="K51" s="46">
        <v>0.71033938437253352</v>
      </c>
      <c r="L51" s="51">
        <v>-0.17621240024554941</v>
      </c>
    </row>
    <row r="52" spans="1:12" x14ac:dyDescent="0.4">
      <c r="A52" s="124" t="s">
        <v>75</v>
      </c>
      <c r="B52" s="94">
        <v>655</v>
      </c>
      <c r="C52" s="94">
        <v>937</v>
      </c>
      <c r="D52" s="44">
        <v>0.69903948772678759</v>
      </c>
      <c r="E52" s="37">
        <v>-282</v>
      </c>
      <c r="F52" s="94">
        <v>1260</v>
      </c>
      <c r="G52" s="94">
        <v>1260</v>
      </c>
      <c r="H52" s="46">
        <v>1</v>
      </c>
      <c r="I52" s="37">
        <v>0</v>
      </c>
      <c r="J52" s="46">
        <v>0.51984126984126988</v>
      </c>
      <c r="K52" s="46">
        <v>0.74365079365079367</v>
      </c>
      <c r="L52" s="51">
        <v>-0.22380952380952379</v>
      </c>
    </row>
    <row r="53" spans="1:12" x14ac:dyDescent="0.4">
      <c r="A53" s="124" t="s">
        <v>149</v>
      </c>
      <c r="B53" s="94">
        <v>655</v>
      </c>
      <c r="C53" s="94">
        <v>904</v>
      </c>
      <c r="D53" s="44">
        <v>0.72455752212389379</v>
      </c>
      <c r="E53" s="37">
        <v>-249</v>
      </c>
      <c r="F53" s="94">
        <v>1134</v>
      </c>
      <c r="G53" s="94">
        <v>1660</v>
      </c>
      <c r="H53" s="46">
        <v>0.68313253012048192</v>
      </c>
      <c r="I53" s="37">
        <v>-526</v>
      </c>
      <c r="J53" s="46">
        <v>0.57760141093474426</v>
      </c>
      <c r="K53" s="46">
        <v>0.54457831325301209</v>
      </c>
      <c r="L53" s="51">
        <v>3.3023097681732172E-2</v>
      </c>
    </row>
    <row r="54" spans="1:12" x14ac:dyDescent="0.4">
      <c r="A54" s="124" t="s">
        <v>132</v>
      </c>
      <c r="B54" s="94">
        <v>930</v>
      </c>
      <c r="C54" s="94">
        <v>1054</v>
      </c>
      <c r="D54" s="44">
        <v>0.88235294117647056</v>
      </c>
      <c r="E54" s="37">
        <v>-124</v>
      </c>
      <c r="F54" s="94">
        <v>1260</v>
      </c>
      <c r="G54" s="94">
        <v>1260</v>
      </c>
      <c r="H54" s="46">
        <v>1</v>
      </c>
      <c r="I54" s="37">
        <v>0</v>
      </c>
      <c r="J54" s="46">
        <v>0.73809523809523814</v>
      </c>
      <c r="K54" s="46">
        <v>0.83650793650793653</v>
      </c>
      <c r="L54" s="51">
        <v>-9.8412698412698396E-2</v>
      </c>
    </row>
    <row r="55" spans="1:12" x14ac:dyDescent="0.4">
      <c r="A55" s="124" t="s">
        <v>148</v>
      </c>
      <c r="B55" s="94">
        <v>1002</v>
      </c>
      <c r="C55" s="94">
        <v>1166</v>
      </c>
      <c r="D55" s="44">
        <v>0.85934819897084047</v>
      </c>
      <c r="E55" s="37">
        <v>-164</v>
      </c>
      <c r="F55" s="94">
        <v>1329</v>
      </c>
      <c r="G55" s="94">
        <v>1260</v>
      </c>
      <c r="H55" s="46">
        <v>1.0547619047619048</v>
      </c>
      <c r="I55" s="37">
        <v>69</v>
      </c>
      <c r="J55" s="46">
        <v>0.75395033860045146</v>
      </c>
      <c r="K55" s="46">
        <v>0.92539682539682544</v>
      </c>
      <c r="L55" s="51">
        <v>-0.17144648679637398</v>
      </c>
    </row>
    <row r="56" spans="1:12" x14ac:dyDescent="0.4">
      <c r="A56" s="124" t="s">
        <v>147</v>
      </c>
      <c r="B56" s="94">
        <v>1017</v>
      </c>
      <c r="C56" s="94">
        <v>1106</v>
      </c>
      <c r="D56" s="44">
        <v>0.91952983725135629</v>
      </c>
      <c r="E56" s="37">
        <v>-89</v>
      </c>
      <c r="F56" s="94">
        <v>1260</v>
      </c>
      <c r="G56" s="94">
        <v>1260</v>
      </c>
      <c r="H56" s="46">
        <v>1</v>
      </c>
      <c r="I56" s="37">
        <v>0</v>
      </c>
      <c r="J56" s="46">
        <v>0.80714285714285716</v>
      </c>
      <c r="K56" s="46">
        <v>0.87777777777777777</v>
      </c>
      <c r="L56" s="51">
        <v>-7.0634920634920606E-2</v>
      </c>
    </row>
    <row r="57" spans="1:12" x14ac:dyDescent="0.4">
      <c r="A57" s="123" t="s">
        <v>146</v>
      </c>
      <c r="B57" s="91">
        <v>1117</v>
      </c>
      <c r="C57" s="91">
        <v>1176</v>
      </c>
      <c r="D57" s="90">
        <v>0.94982993197278909</v>
      </c>
      <c r="E57" s="35">
        <v>-59</v>
      </c>
      <c r="F57" s="91">
        <v>1260</v>
      </c>
      <c r="G57" s="91">
        <v>1260</v>
      </c>
      <c r="H57" s="57">
        <v>1</v>
      </c>
      <c r="I57" s="35">
        <v>0</v>
      </c>
      <c r="J57" s="57">
        <v>0.88650793650793647</v>
      </c>
      <c r="K57" s="57">
        <v>0.93333333333333335</v>
      </c>
      <c r="L57" s="56">
        <v>-4.6825396825396881E-2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2006年7月上旬航空旅客輸送実績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７月(中旬)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111</v>
      </c>
      <c r="C4" s="187" t="s">
        <v>215</v>
      </c>
      <c r="D4" s="190" t="s">
        <v>87</v>
      </c>
      <c r="E4" s="190"/>
      <c r="F4" s="187" t="s">
        <v>111</v>
      </c>
      <c r="G4" s="187" t="s">
        <v>215</v>
      </c>
      <c r="H4" s="190" t="s">
        <v>87</v>
      </c>
      <c r="I4" s="190"/>
      <c r="J4" s="187" t="s">
        <v>111</v>
      </c>
      <c r="K4" s="187" t="s">
        <v>215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142728</v>
      </c>
      <c r="C6" s="67">
        <v>140435</v>
      </c>
      <c r="D6" s="39">
        <v>1.016327838501798</v>
      </c>
      <c r="E6" s="40">
        <v>2293</v>
      </c>
      <c r="F6" s="67">
        <v>233106</v>
      </c>
      <c r="G6" s="67">
        <v>218114</v>
      </c>
      <c r="H6" s="39">
        <v>1.0687346983687429</v>
      </c>
      <c r="I6" s="40">
        <v>14992</v>
      </c>
      <c r="J6" s="39">
        <v>0.61228797199557283</v>
      </c>
      <c r="K6" s="39">
        <v>0.6438605499876211</v>
      </c>
      <c r="L6" s="52">
        <v>-3.1572577992048267E-2</v>
      </c>
    </row>
    <row r="7" spans="1:12" s="30" customFormat="1" x14ac:dyDescent="0.4">
      <c r="A7" s="122" t="s">
        <v>84</v>
      </c>
      <c r="B7" s="67">
        <v>73159</v>
      </c>
      <c r="C7" s="67">
        <v>67193</v>
      </c>
      <c r="D7" s="39">
        <v>1.0887890107600493</v>
      </c>
      <c r="E7" s="40">
        <v>5966</v>
      </c>
      <c r="F7" s="67">
        <v>115807</v>
      </c>
      <c r="G7" s="67">
        <v>104629</v>
      </c>
      <c r="H7" s="39">
        <v>1.1068346251995145</v>
      </c>
      <c r="I7" s="40">
        <v>11178</v>
      </c>
      <c r="J7" s="39">
        <v>0.63173210600395491</v>
      </c>
      <c r="K7" s="39">
        <v>0.64220244865190335</v>
      </c>
      <c r="L7" s="52">
        <v>-1.0470342647948438E-2</v>
      </c>
    </row>
    <row r="8" spans="1:12" x14ac:dyDescent="0.4">
      <c r="A8" s="138" t="s">
        <v>91</v>
      </c>
      <c r="B8" s="73">
        <v>58658</v>
      </c>
      <c r="C8" s="73">
        <v>53824</v>
      </c>
      <c r="D8" s="50">
        <v>1.0898112366230677</v>
      </c>
      <c r="E8" s="38">
        <v>4834</v>
      </c>
      <c r="F8" s="73">
        <v>93490</v>
      </c>
      <c r="G8" s="73">
        <v>83928</v>
      </c>
      <c r="H8" s="50">
        <v>1.1139309884663045</v>
      </c>
      <c r="I8" s="38">
        <v>9562</v>
      </c>
      <c r="J8" s="50">
        <v>0.62742539309017009</v>
      </c>
      <c r="K8" s="50">
        <v>0.64131160041940716</v>
      </c>
      <c r="L8" s="49">
        <v>-1.3886207329237066E-2</v>
      </c>
    </row>
    <row r="9" spans="1:12" x14ac:dyDescent="0.4">
      <c r="A9" s="126" t="s">
        <v>82</v>
      </c>
      <c r="B9" s="72">
        <v>35854</v>
      </c>
      <c r="C9" s="72">
        <v>31871</v>
      </c>
      <c r="D9" s="44">
        <v>1.1249725455743467</v>
      </c>
      <c r="E9" s="45">
        <v>3983</v>
      </c>
      <c r="F9" s="72">
        <v>52009</v>
      </c>
      <c r="G9" s="72">
        <v>47103</v>
      </c>
      <c r="H9" s="44">
        <v>1.1041547247521388</v>
      </c>
      <c r="I9" s="45">
        <v>4906</v>
      </c>
      <c r="J9" s="44">
        <v>0.68938068411236519</v>
      </c>
      <c r="K9" s="44">
        <v>0.67662356962401549</v>
      </c>
      <c r="L9" s="43">
        <v>1.2757114488349708E-2</v>
      </c>
    </row>
    <row r="10" spans="1:12" x14ac:dyDescent="0.4">
      <c r="A10" s="124" t="s">
        <v>83</v>
      </c>
      <c r="B10" s="72">
        <v>4264</v>
      </c>
      <c r="C10" s="72">
        <v>9255</v>
      </c>
      <c r="D10" s="46">
        <v>0.46072393300918424</v>
      </c>
      <c r="E10" s="37">
        <v>-4991</v>
      </c>
      <c r="F10" s="72">
        <v>5747</v>
      </c>
      <c r="G10" s="72">
        <v>14707</v>
      </c>
      <c r="H10" s="46">
        <v>0.39076630176106614</v>
      </c>
      <c r="I10" s="37">
        <v>-8960</v>
      </c>
      <c r="J10" s="46">
        <v>0.74195232295110491</v>
      </c>
      <c r="K10" s="46">
        <v>0.62929217379479163</v>
      </c>
      <c r="L10" s="51">
        <v>0.11266014915631328</v>
      </c>
    </row>
    <row r="11" spans="1:12" x14ac:dyDescent="0.4">
      <c r="A11" s="124" t="s">
        <v>97</v>
      </c>
      <c r="B11" s="72">
        <v>3594</v>
      </c>
      <c r="C11" s="72">
        <v>1705</v>
      </c>
      <c r="D11" s="46">
        <v>2.1079178885630498</v>
      </c>
      <c r="E11" s="37">
        <v>1889</v>
      </c>
      <c r="F11" s="72">
        <v>5452</v>
      </c>
      <c r="G11" s="72">
        <v>2889</v>
      </c>
      <c r="H11" s="46">
        <v>1.8871581862236069</v>
      </c>
      <c r="I11" s="37">
        <v>2563</v>
      </c>
      <c r="J11" s="46">
        <v>0.65920763022743945</v>
      </c>
      <c r="K11" s="46">
        <v>0.59016960886119763</v>
      </c>
      <c r="L11" s="51">
        <v>6.903802136624182E-2</v>
      </c>
    </row>
    <row r="12" spans="1:12" x14ac:dyDescent="0.4">
      <c r="A12" s="124" t="s">
        <v>80</v>
      </c>
      <c r="B12" s="72">
        <v>6016</v>
      </c>
      <c r="C12" s="72">
        <v>6248</v>
      </c>
      <c r="D12" s="46">
        <v>0.96286811779769521</v>
      </c>
      <c r="E12" s="37">
        <v>-232</v>
      </c>
      <c r="F12" s="72">
        <v>9024</v>
      </c>
      <c r="G12" s="72">
        <v>9573</v>
      </c>
      <c r="H12" s="46">
        <v>0.94265120651833278</v>
      </c>
      <c r="I12" s="37">
        <v>-549</v>
      </c>
      <c r="J12" s="46">
        <v>0.66666666666666663</v>
      </c>
      <c r="K12" s="46">
        <v>0.65266896479682435</v>
      </c>
      <c r="L12" s="51">
        <v>1.3997701869842283E-2</v>
      </c>
    </row>
    <row r="13" spans="1:12" x14ac:dyDescent="0.4">
      <c r="A13" s="124" t="s">
        <v>81</v>
      </c>
      <c r="B13" s="72">
        <v>4862</v>
      </c>
      <c r="C13" s="72">
        <v>4745</v>
      </c>
      <c r="D13" s="46">
        <v>1.0246575342465754</v>
      </c>
      <c r="E13" s="37">
        <v>117</v>
      </c>
      <c r="F13" s="72">
        <v>10920</v>
      </c>
      <c r="G13" s="72">
        <v>9656</v>
      </c>
      <c r="H13" s="46">
        <v>1.1309030654515326</v>
      </c>
      <c r="I13" s="37">
        <v>1264</v>
      </c>
      <c r="J13" s="46">
        <v>0.44523809523809521</v>
      </c>
      <c r="K13" s="46">
        <v>0.49140430820215408</v>
      </c>
      <c r="L13" s="51">
        <v>-4.6166212964058873E-2</v>
      </c>
    </row>
    <row r="14" spans="1:12" x14ac:dyDescent="0.4">
      <c r="A14" s="124" t="s">
        <v>170</v>
      </c>
      <c r="B14" s="72">
        <v>0</v>
      </c>
      <c r="C14" s="72">
        <v>0</v>
      </c>
      <c r="D14" s="46" t="e">
        <v>#DIV/0!</v>
      </c>
      <c r="E14" s="37">
        <v>0</v>
      </c>
      <c r="F14" s="72">
        <v>0</v>
      </c>
      <c r="G14" s="72">
        <v>0</v>
      </c>
      <c r="H14" s="46" t="e">
        <v>#DIV/0!</v>
      </c>
      <c r="I14" s="37">
        <v>0</v>
      </c>
      <c r="J14" s="46" t="e">
        <v>#DIV/0!</v>
      </c>
      <c r="K14" s="46" t="e">
        <v>#DIV/0!</v>
      </c>
      <c r="L14" s="51" t="e">
        <v>#DIV/0!</v>
      </c>
    </row>
    <row r="15" spans="1:12" x14ac:dyDescent="0.4">
      <c r="A15" s="127" t="s">
        <v>169</v>
      </c>
      <c r="B15" s="72">
        <v>0</v>
      </c>
      <c r="C15" s="72">
        <v>0</v>
      </c>
      <c r="D15" s="46" t="e">
        <v>#DIV/0!</v>
      </c>
      <c r="E15" s="47">
        <v>0</v>
      </c>
      <c r="F15" s="72">
        <v>0</v>
      </c>
      <c r="G15" s="72">
        <v>0</v>
      </c>
      <c r="H15" s="44" t="e">
        <v>#DIV/0!</v>
      </c>
      <c r="I15" s="45">
        <v>0</v>
      </c>
      <c r="J15" s="46" t="e">
        <v>#DIV/0!</v>
      </c>
      <c r="K15" s="46" t="e">
        <v>#DIV/0!</v>
      </c>
      <c r="L15" s="83" t="e">
        <v>#DIV/0!</v>
      </c>
    </row>
    <row r="16" spans="1:12" x14ac:dyDescent="0.4">
      <c r="A16" s="19" t="s">
        <v>177</v>
      </c>
      <c r="B16" s="72">
        <v>3327</v>
      </c>
      <c r="C16" s="72">
        <v>0</v>
      </c>
      <c r="D16" s="46" t="e">
        <v>#DIV/0!</v>
      </c>
      <c r="E16" s="47">
        <v>3327</v>
      </c>
      <c r="F16" s="72">
        <v>7728</v>
      </c>
      <c r="G16" s="72">
        <v>0</v>
      </c>
      <c r="H16" s="44" t="e">
        <v>#DIV/0!</v>
      </c>
      <c r="I16" s="45">
        <v>7728</v>
      </c>
      <c r="J16" s="48">
        <v>0.43051242236024845</v>
      </c>
      <c r="K16" s="48" t="e">
        <v>#DIV/0!</v>
      </c>
      <c r="L16" s="41" t="e">
        <v>#DIV/0!</v>
      </c>
    </row>
    <row r="17" spans="1:12" x14ac:dyDescent="0.4">
      <c r="A17" s="61" t="s">
        <v>195</v>
      </c>
      <c r="B17" s="72">
        <v>741</v>
      </c>
      <c r="C17" s="72">
        <v>0</v>
      </c>
      <c r="D17" s="46" t="e">
        <v>#DIV/0!</v>
      </c>
      <c r="E17" s="47">
        <v>741</v>
      </c>
      <c r="F17" s="72">
        <v>2610</v>
      </c>
      <c r="G17" s="72">
        <v>0</v>
      </c>
      <c r="H17" s="44" t="e">
        <v>#DIV/0!</v>
      </c>
      <c r="I17" s="45">
        <v>2610</v>
      </c>
      <c r="J17" s="57">
        <v>0.28390804597701147</v>
      </c>
      <c r="K17" s="57" t="e">
        <v>#DIV/0!</v>
      </c>
      <c r="L17" s="56" t="e">
        <v>#DIV/0!</v>
      </c>
    </row>
    <row r="18" spans="1:12" x14ac:dyDescent="0.4">
      <c r="A18" s="138" t="s">
        <v>90</v>
      </c>
      <c r="B18" s="73">
        <v>13385</v>
      </c>
      <c r="C18" s="73">
        <v>12348</v>
      </c>
      <c r="D18" s="50">
        <v>1.083981211532232</v>
      </c>
      <c r="E18" s="38">
        <v>1037</v>
      </c>
      <c r="F18" s="73">
        <v>20445</v>
      </c>
      <c r="G18" s="73">
        <v>18985</v>
      </c>
      <c r="H18" s="50">
        <v>1.0769028180142217</v>
      </c>
      <c r="I18" s="38">
        <v>1460</v>
      </c>
      <c r="J18" s="50">
        <v>0.65468329664954761</v>
      </c>
      <c r="K18" s="50">
        <v>0.65040821701343166</v>
      </c>
      <c r="L18" s="49">
        <v>4.2750796361159527E-3</v>
      </c>
    </row>
    <row r="19" spans="1:12" x14ac:dyDescent="0.4">
      <c r="A19" s="126" t="s">
        <v>168</v>
      </c>
      <c r="B19" s="72">
        <v>1043</v>
      </c>
      <c r="C19" s="72">
        <v>1193</v>
      </c>
      <c r="D19" s="44">
        <v>0.87426655490360439</v>
      </c>
      <c r="E19" s="45">
        <v>-150</v>
      </c>
      <c r="F19" s="72">
        <v>1650</v>
      </c>
      <c r="G19" s="72">
        <v>1735</v>
      </c>
      <c r="H19" s="44">
        <v>0.95100864553314124</v>
      </c>
      <c r="I19" s="45">
        <v>-85</v>
      </c>
      <c r="J19" s="44">
        <v>0.63212121212121208</v>
      </c>
      <c r="K19" s="44">
        <v>0.68760806916426509</v>
      </c>
      <c r="L19" s="43">
        <v>-5.5486857043053006E-2</v>
      </c>
    </row>
    <row r="20" spans="1:12" x14ac:dyDescent="0.4">
      <c r="A20" s="124" t="s">
        <v>167</v>
      </c>
      <c r="B20" s="72">
        <v>1215</v>
      </c>
      <c r="C20" s="72">
        <v>1066</v>
      </c>
      <c r="D20" s="46">
        <v>1.1397748592870545</v>
      </c>
      <c r="E20" s="37">
        <v>149</v>
      </c>
      <c r="F20" s="72">
        <v>1650</v>
      </c>
      <c r="G20" s="72">
        <v>1650</v>
      </c>
      <c r="H20" s="46">
        <v>1</v>
      </c>
      <c r="I20" s="37">
        <v>0</v>
      </c>
      <c r="J20" s="46">
        <v>0.73636363636363633</v>
      </c>
      <c r="K20" s="46">
        <v>0.64606060606060611</v>
      </c>
      <c r="L20" s="51">
        <v>9.0303030303030218E-2</v>
      </c>
    </row>
    <row r="21" spans="1:12" x14ac:dyDescent="0.4">
      <c r="A21" s="124" t="s">
        <v>166</v>
      </c>
      <c r="B21" s="72">
        <v>923</v>
      </c>
      <c r="C21" s="72">
        <v>862</v>
      </c>
      <c r="D21" s="46">
        <v>1.0707656612529002</v>
      </c>
      <c r="E21" s="37">
        <v>61</v>
      </c>
      <c r="F21" s="72">
        <v>1455</v>
      </c>
      <c r="G21" s="72">
        <v>1500</v>
      </c>
      <c r="H21" s="46">
        <v>0.97</v>
      </c>
      <c r="I21" s="37">
        <v>-45</v>
      </c>
      <c r="J21" s="46">
        <v>0.63436426116838485</v>
      </c>
      <c r="K21" s="46">
        <v>0.57466666666666666</v>
      </c>
      <c r="L21" s="51">
        <v>5.9697594501718187E-2</v>
      </c>
    </row>
    <row r="22" spans="1:12" x14ac:dyDescent="0.4">
      <c r="A22" s="124" t="s">
        <v>165</v>
      </c>
      <c r="B22" s="72">
        <v>1257</v>
      </c>
      <c r="C22" s="72">
        <v>1048</v>
      </c>
      <c r="D22" s="46">
        <v>1.1994274809160306</v>
      </c>
      <c r="E22" s="37">
        <v>209</v>
      </c>
      <c r="F22" s="72">
        <v>1350</v>
      </c>
      <c r="G22" s="72">
        <v>1200</v>
      </c>
      <c r="H22" s="46">
        <v>1.125</v>
      </c>
      <c r="I22" s="37">
        <v>150</v>
      </c>
      <c r="J22" s="46">
        <v>0.93111111111111111</v>
      </c>
      <c r="K22" s="46">
        <v>0.87333333333333329</v>
      </c>
      <c r="L22" s="51">
        <v>5.7777777777777817E-2</v>
      </c>
    </row>
    <row r="23" spans="1:12" x14ac:dyDescent="0.4">
      <c r="A23" s="124" t="s">
        <v>164</v>
      </c>
      <c r="B23" s="72">
        <v>1630</v>
      </c>
      <c r="C23" s="72">
        <v>1408</v>
      </c>
      <c r="D23" s="42">
        <v>1.1576704545454546</v>
      </c>
      <c r="E23" s="36">
        <v>222</v>
      </c>
      <c r="F23" s="72">
        <v>2190</v>
      </c>
      <c r="G23" s="72">
        <v>1950</v>
      </c>
      <c r="H23" s="42">
        <v>1.1230769230769231</v>
      </c>
      <c r="I23" s="36">
        <v>240</v>
      </c>
      <c r="J23" s="42">
        <v>0.74429223744292239</v>
      </c>
      <c r="K23" s="42">
        <v>0.72205128205128211</v>
      </c>
      <c r="L23" s="41">
        <v>2.2240955391640282E-2</v>
      </c>
    </row>
    <row r="24" spans="1:12" x14ac:dyDescent="0.4">
      <c r="A24" s="125" t="s">
        <v>163</v>
      </c>
      <c r="B24" s="72">
        <v>707</v>
      </c>
      <c r="C24" s="72">
        <v>603</v>
      </c>
      <c r="D24" s="46">
        <v>1.1724709784411278</v>
      </c>
      <c r="E24" s="37">
        <v>104</v>
      </c>
      <c r="F24" s="72">
        <v>1500</v>
      </c>
      <c r="G24" s="72">
        <v>1350</v>
      </c>
      <c r="H24" s="46">
        <v>1.1111111111111112</v>
      </c>
      <c r="I24" s="37">
        <v>150</v>
      </c>
      <c r="J24" s="46">
        <v>0.47133333333333333</v>
      </c>
      <c r="K24" s="46">
        <v>0.44666666666666666</v>
      </c>
      <c r="L24" s="51">
        <v>2.466666666666667E-2</v>
      </c>
    </row>
    <row r="25" spans="1:12" x14ac:dyDescent="0.4">
      <c r="A25" s="125" t="s">
        <v>162</v>
      </c>
      <c r="B25" s="72">
        <v>853</v>
      </c>
      <c r="C25" s="72">
        <v>774</v>
      </c>
      <c r="D25" s="46">
        <v>1.1020671834625324</v>
      </c>
      <c r="E25" s="37">
        <v>79</v>
      </c>
      <c r="F25" s="72">
        <v>1350</v>
      </c>
      <c r="G25" s="72">
        <v>1200</v>
      </c>
      <c r="H25" s="46">
        <v>1.125</v>
      </c>
      <c r="I25" s="37">
        <v>150</v>
      </c>
      <c r="J25" s="46">
        <v>0.63185185185185189</v>
      </c>
      <c r="K25" s="46">
        <v>0.64500000000000002</v>
      </c>
      <c r="L25" s="51">
        <v>-1.3148148148148131E-2</v>
      </c>
    </row>
    <row r="26" spans="1:12" x14ac:dyDescent="0.4">
      <c r="A26" s="124" t="s">
        <v>161</v>
      </c>
      <c r="B26" s="72">
        <v>1145</v>
      </c>
      <c r="C26" s="72">
        <v>1061</v>
      </c>
      <c r="D26" s="46">
        <v>1.0791705937794533</v>
      </c>
      <c r="E26" s="37">
        <v>84</v>
      </c>
      <c r="F26" s="72">
        <v>1350</v>
      </c>
      <c r="G26" s="72">
        <v>1200</v>
      </c>
      <c r="H26" s="46">
        <v>1.125</v>
      </c>
      <c r="I26" s="37">
        <v>150</v>
      </c>
      <c r="J26" s="46">
        <v>0.8481481481481481</v>
      </c>
      <c r="K26" s="46">
        <v>0.88416666666666666</v>
      </c>
      <c r="L26" s="51">
        <v>-3.6018518518518561E-2</v>
      </c>
    </row>
    <row r="27" spans="1:12" x14ac:dyDescent="0.4">
      <c r="A27" s="124" t="s">
        <v>160</v>
      </c>
      <c r="B27" s="72">
        <v>470</v>
      </c>
      <c r="C27" s="72">
        <v>582</v>
      </c>
      <c r="D27" s="42">
        <v>0.80756013745704469</v>
      </c>
      <c r="E27" s="36">
        <v>-112</v>
      </c>
      <c r="F27" s="72">
        <v>900</v>
      </c>
      <c r="G27" s="72">
        <v>1200</v>
      </c>
      <c r="H27" s="42">
        <v>0.75</v>
      </c>
      <c r="I27" s="36">
        <v>-300</v>
      </c>
      <c r="J27" s="42">
        <v>0.52222222222222225</v>
      </c>
      <c r="K27" s="42">
        <v>0.48499999999999999</v>
      </c>
      <c r="L27" s="41">
        <v>3.7222222222222268E-2</v>
      </c>
    </row>
    <row r="28" spans="1:12" x14ac:dyDescent="0.4">
      <c r="A28" s="125" t="s">
        <v>159</v>
      </c>
      <c r="B28" s="72">
        <v>312</v>
      </c>
      <c r="C28" s="72">
        <v>252</v>
      </c>
      <c r="D28" s="46">
        <v>1.2380952380952381</v>
      </c>
      <c r="E28" s="37">
        <v>60</v>
      </c>
      <c r="F28" s="72">
        <v>600</v>
      </c>
      <c r="G28" s="72">
        <v>600</v>
      </c>
      <c r="H28" s="46">
        <v>1</v>
      </c>
      <c r="I28" s="37">
        <v>0</v>
      </c>
      <c r="J28" s="46">
        <v>0.52</v>
      </c>
      <c r="K28" s="46">
        <v>0.42</v>
      </c>
      <c r="L28" s="51">
        <v>0.1</v>
      </c>
    </row>
    <row r="29" spans="1:12" x14ac:dyDescent="0.4">
      <c r="A29" s="124" t="s">
        <v>158</v>
      </c>
      <c r="B29" s="72">
        <v>1153</v>
      </c>
      <c r="C29" s="72">
        <v>1257</v>
      </c>
      <c r="D29" s="46">
        <v>0.9172633253778838</v>
      </c>
      <c r="E29" s="37">
        <v>-104</v>
      </c>
      <c r="F29" s="72">
        <v>1500</v>
      </c>
      <c r="G29" s="72">
        <v>1500</v>
      </c>
      <c r="H29" s="46">
        <v>1</v>
      </c>
      <c r="I29" s="37">
        <v>0</v>
      </c>
      <c r="J29" s="46">
        <v>0.76866666666666672</v>
      </c>
      <c r="K29" s="46">
        <v>0.83799999999999997</v>
      </c>
      <c r="L29" s="51">
        <v>-6.9333333333333247E-2</v>
      </c>
    </row>
    <row r="30" spans="1:12" x14ac:dyDescent="0.4">
      <c r="A30" s="125" t="s">
        <v>157</v>
      </c>
      <c r="B30" s="72">
        <v>719</v>
      </c>
      <c r="C30" s="72">
        <v>716</v>
      </c>
      <c r="D30" s="42">
        <v>1.0041899441340782</v>
      </c>
      <c r="E30" s="36">
        <v>3</v>
      </c>
      <c r="F30" s="72">
        <v>1500</v>
      </c>
      <c r="G30" s="72">
        <v>1500</v>
      </c>
      <c r="H30" s="42">
        <v>1</v>
      </c>
      <c r="I30" s="36">
        <v>0</v>
      </c>
      <c r="J30" s="42">
        <v>0.47933333333333333</v>
      </c>
      <c r="K30" s="42">
        <v>0.47733333333333333</v>
      </c>
      <c r="L30" s="41">
        <v>2.0000000000000018E-3</v>
      </c>
    </row>
    <row r="31" spans="1:12" x14ac:dyDescent="0.4">
      <c r="A31" s="125" t="s">
        <v>156</v>
      </c>
      <c r="B31" s="72">
        <v>1189</v>
      </c>
      <c r="C31" s="72">
        <v>1122</v>
      </c>
      <c r="D31" s="42">
        <v>1.0597147950089127</v>
      </c>
      <c r="E31" s="36">
        <v>67</v>
      </c>
      <c r="F31" s="72">
        <v>1950</v>
      </c>
      <c r="G31" s="72">
        <v>1800</v>
      </c>
      <c r="H31" s="42">
        <v>1.0833333333333333</v>
      </c>
      <c r="I31" s="36">
        <v>150</v>
      </c>
      <c r="J31" s="42">
        <v>0.60974358974358978</v>
      </c>
      <c r="K31" s="42">
        <v>0.62333333333333329</v>
      </c>
      <c r="L31" s="41">
        <v>-1.3589743589743519E-2</v>
      </c>
    </row>
    <row r="32" spans="1:12" x14ac:dyDescent="0.4">
      <c r="A32" s="124" t="s">
        <v>155</v>
      </c>
      <c r="B32" s="72">
        <v>0</v>
      </c>
      <c r="C32" s="72">
        <v>404</v>
      </c>
      <c r="D32" s="46">
        <v>0</v>
      </c>
      <c r="E32" s="37">
        <v>-404</v>
      </c>
      <c r="F32" s="72">
        <v>0</v>
      </c>
      <c r="G32" s="72">
        <v>600</v>
      </c>
      <c r="H32" s="46">
        <v>0</v>
      </c>
      <c r="I32" s="37">
        <v>-600</v>
      </c>
      <c r="J32" s="46" t="e">
        <v>#DIV/0!</v>
      </c>
      <c r="K32" s="46">
        <v>0.67333333333333334</v>
      </c>
      <c r="L32" s="51" t="e">
        <v>#DIV/0!</v>
      </c>
    </row>
    <row r="33" spans="1:12" x14ac:dyDescent="0.4">
      <c r="A33" s="127" t="s">
        <v>190</v>
      </c>
      <c r="B33" s="72">
        <v>769</v>
      </c>
      <c r="C33" s="72">
        <v>0</v>
      </c>
      <c r="D33" s="46" t="e">
        <v>#DIV/0!</v>
      </c>
      <c r="E33" s="37">
        <v>769</v>
      </c>
      <c r="F33" s="72">
        <v>1500</v>
      </c>
      <c r="G33" s="72">
        <v>0</v>
      </c>
      <c r="H33" s="46" t="e">
        <v>#DIV/0!</v>
      </c>
      <c r="I33" s="37">
        <v>1500</v>
      </c>
      <c r="J33" s="46">
        <v>0.51266666666666671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1116</v>
      </c>
      <c r="C34" s="73">
        <v>1021</v>
      </c>
      <c r="D34" s="50">
        <v>1.0930460333006855</v>
      </c>
      <c r="E34" s="38">
        <v>95</v>
      </c>
      <c r="F34" s="73">
        <v>1872</v>
      </c>
      <c r="G34" s="73">
        <v>1716</v>
      </c>
      <c r="H34" s="50">
        <v>1.0909090909090908</v>
      </c>
      <c r="I34" s="38">
        <v>156</v>
      </c>
      <c r="J34" s="50">
        <v>0.59615384615384615</v>
      </c>
      <c r="K34" s="50">
        <v>0.59498834498834496</v>
      </c>
      <c r="L34" s="49">
        <v>1.1655011655011815E-3</v>
      </c>
    </row>
    <row r="35" spans="1:12" x14ac:dyDescent="0.4">
      <c r="A35" s="126" t="s">
        <v>154</v>
      </c>
      <c r="B35" s="72">
        <v>827</v>
      </c>
      <c r="C35" s="72">
        <v>758</v>
      </c>
      <c r="D35" s="44">
        <v>1.0910290237467017</v>
      </c>
      <c r="E35" s="45">
        <v>69</v>
      </c>
      <c r="F35" s="72">
        <v>1443</v>
      </c>
      <c r="G35" s="72">
        <v>1326</v>
      </c>
      <c r="H35" s="44">
        <v>1.088235294117647</v>
      </c>
      <c r="I35" s="45">
        <v>117</v>
      </c>
      <c r="J35" s="44">
        <v>0.57311157311157312</v>
      </c>
      <c r="K35" s="44">
        <v>0.57164404223227749</v>
      </c>
      <c r="L35" s="43">
        <v>1.467530879295631E-3</v>
      </c>
    </row>
    <row r="36" spans="1:12" x14ac:dyDescent="0.4">
      <c r="A36" s="124" t="s">
        <v>153</v>
      </c>
      <c r="B36" s="72">
        <v>289</v>
      </c>
      <c r="C36" s="72">
        <v>263</v>
      </c>
      <c r="D36" s="46">
        <v>1.0988593155893536</v>
      </c>
      <c r="E36" s="37">
        <v>26</v>
      </c>
      <c r="F36" s="72">
        <v>429</v>
      </c>
      <c r="G36" s="72">
        <v>390</v>
      </c>
      <c r="H36" s="46">
        <v>1.1000000000000001</v>
      </c>
      <c r="I36" s="37">
        <v>39</v>
      </c>
      <c r="J36" s="46">
        <v>0.67365967365967361</v>
      </c>
      <c r="K36" s="46">
        <v>0.67435897435897441</v>
      </c>
      <c r="L36" s="51">
        <v>-6.9930069930079775E-4</v>
      </c>
    </row>
    <row r="37" spans="1:12" s="30" customFormat="1" x14ac:dyDescent="0.4">
      <c r="A37" s="122" t="s">
        <v>94</v>
      </c>
      <c r="B37" s="67">
        <v>69569</v>
      </c>
      <c r="C37" s="67">
        <v>73242</v>
      </c>
      <c r="D37" s="39">
        <v>0.94985117828568311</v>
      </c>
      <c r="E37" s="40">
        <v>-3673</v>
      </c>
      <c r="F37" s="67">
        <v>117299</v>
      </c>
      <c r="G37" s="67">
        <v>113485</v>
      </c>
      <c r="H37" s="39">
        <v>1.0336079658104596</v>
      </c>
      <c r="I37" s="40">
        <v>3814</v>
      </c>
      <c r="J37" s="39">
        <v>0.59309116019744412</v>
      </c>
      <c r="K37" s="39">
        <v>0.64538925849231177</v>
      </c>
      <c r="L37" s="52">
        <v>-5.2298098294867645E-2</v>
      </c>
    </row>
    <row r="38" spans="1:12" x14ac:dyDescent="0.4">
      <c r="A38" s="124" t="s">
        <v>82</v>
      </c>
      <c r="B38" s="66">
        <v>28738</v>
      </c>
      <c r="C38" s="71">
        <v>30946</v>
      </c>
      <c r="D38" s="60">
        <v>0.92864990628837329</v>
      </c>
      <c r="E38" s="36">
        <v>-2208</v>
      </c>
      <c r="F38" s="66">
        <v>42379</v>
      </c>
      <c r="G38" s="66">
        <v>42760</v>
      </c>
      <c r="H38" s="42">
        <v>0.99108980355472409</v>
      </c>
      <c r="I38" s="37">
        <v>-381</v>
      </c>
      <c r="J38" s="46">
        <v>0.67811887963378092</v>
      </c>
      <c r="K38" s="46">
        <v>0.72371375116931713</v>
      </c>
      <c r="L38" s="51">
        <v>-4.5594871535536208E-2</v>
      </c>
    </row>
    <row r="39" spans="1:12" x14ac:dyDescent="0.4">
      <c r="A39" s="124" t="s">
        <v>152</v>
      </c>
      <c r="B39" s="68">
        <v>3851</v>
      </c>
      <c r="C39" s="68">
        <v>7481</v>
      </c>
      <c r="D39" s="46">
        <v>0.51477075257318539</v>
      </c>
      <c r="E39" s="173">
        <v>-3630</v>
      </c>
      <c r="F39" s="172">
        <v>7914</v>
      </c>
      <c r="G39" s="68">
        <v>14254</v>
      </c>
      <c r="H39" s="81">
        <v>0.55521257190963935</v>
      </c>
      <c r="I39" s="37">
        <v>-6340</v>
      </c>
      <c r="J39" s="46">
        <v>0.48660601465756886</v>
      </c>
      <c r="K39" s="46">
        <v>0.52483513399747439</v>
      </c>
      <c r="L39" s="51">
        <v>-3.8229119339905526E-2</v>
      </c>
    </row>
    <row r="40" spans="1:12" x14ac:dyDescent="0.4">
      <c r="A40" s="124" t="s">
        <v>151</v>
      </c>
      <c r="B40" s="68">
        <v>6607</v>
      </c>
      <c r="C40" s="68">
        <v>4882</v>
      </c>
      <c r="D40" s="80">
        <v>1.3533387955755838</v>
      </c>
      <c r="E40" s="53">
        <v>1725</v>
      </c>
      <c r="F40" s="68">
        <v>10660</v>
      </c>
      <c r="G40" s="68">
        <v>7449</v>
      </c>
      <c r="H40" s="81">
        <v>1.4310645724258291</v>
      </c>
      <c r="I40" s="37">
        <v>3211</v>
      </c>
      <c r="J40" s="46">
        <v>0.61979362101313318</v>
      </c>
      <c r="K40" s="46">
        <v>0.65538998523291714</v>
      </c>
      <c r="L40" s="51">
        <v>-3.559636421978396E-2</v>
      </c>
    </row>
    <row r="41" spans="1:12" x14ac:dyDescent="0.4">
      <c r="A41" s="124" t="s">
        <v>177</v>
      </c>
      <c r="B41" s="68">
        <v>2665</v>
      </c>
      <c r="C41" s="68">
        <v>0</v>
      </c>
      <c r="D41" s="80" t="e">
        <v>#DIV/0!</v>
      </c>
      <c r="E41" s="53">
        <v>2665</v>
      </c>
      <c r="F41" s="68">
        <v>6610</v>
      </c>
      <c r="G41" s="68">
        <v>0</v>
      </c>
      <c r="H41" s="81" t="e">
        <v>#DIV/0!</v>
      </c>
      <c r="I41" s="37">
        <v>6610</v>
      </c>
      <c r="J41" s="46">
        <v>0.40317700453857791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68">
        <v>10442</v>
      </c>
      <c r="C42" s="68">
        <v>10668</v>
      </c>
      <c r="D42" s="80">
        <v>0.97881514810648673</v>
      </c>
      <c r="E42" s="53">
        <v>-226</v>
      </c>
      <c r="F42" s="72">
        <v>17830</v>
      </c>
      <c r="G42" s="72">
        <v>18330</v>
      </c>
      <c r="H42" s="81">
        <v>0.97272231314784507</v>
      </c>
      <c r="I42" s="37">
        <v>-500</v>
      </c>
      <c r="J42" s="46">
        <v>0.58564217610768365</v>
      </c>
      <c r="K42" s="46">
        <v>0.58199672667757774</v>
      </c>
      <c r="L42" s="51">
        <v>3.6454494301059182E-3</v>
      </c>
    </row>
    <row r="43" spans="1:12" x14ac:dyDescent="0.4">
      <c r="A43" s="124" t="s">
        <v>81</v>
      </c>
      <c r="B43" s="68">
        <v>5133</v>
      </c>
      <c r="C43" s="68">
        <v>6137</v>
      </c>
      <c r="D43" s="80">
        <v>0.83640215088805603</v>
      </c>
      <c r="E43" s="36">
        <v>-1004</v>
      </c>
      <c r="F43" s="75">
        <v>10030</v>
      </c>
      <c r="G43" s="68">
        <v>8440</v>
      </c>
      <c r="H43" s="81">
        <v>1.188388625592417</v>
      </c>
      <c r="I43" s="37">
        <v>1590</v>
      </c>
      <c r="J43" s="46">
        <v>0.5117647058823529</v>
      </c>
      <c r="K43" s="46">
        <v>0.72713270142180098</v>
      </c>
      <c r="L43" s="51">
        <v>-0.21536799553944808</v>
      </c>
    </row>
    <row r="44" spans="1:12" x14ac:dyDescent="0.4">
      <c r="A44" s="124" t="s">
        <v>79</v>
      </c>
      <c r="B44" s="68">
        <v>1251</v>
      </c>
      <c r="C44" s="68">
        <v>1351</v>
      </c>
      <c r="D44" s="80">
        <v>0.92598075499629906</v>
      </c>
      <c r="E44" s="36">
        <v>-100</v>
      </c>
      <c r="F44" s="77">
        <v>2790</v>
      </c>
      <c r="G44" s="76">
        <v>2880</v>
      </c>
      <c r="H44" s="78">
        <v>0.96875</v>
      </c>
      <c r="I44" s="37">
        <v>-90</v>
      </c>
      <c r="J44" s="46">
        <v>0.44838709677419353</v>
      </c>
      <c r="K44" s="46">
        <v>0.46909722222222222</v>
      </c>
      <c r="L44" s="51">
        <v>-2.0710125448028693E-2</v>
      </c>
    </row>
    <row r="45" spans="1:12" x14ac:dyDescent="0.4">
      <c r="A45" s="124" t="s">
        <v>150</v>
      </c>
      <c r="B45" s="68">
        <v>0</v>
      </c>
      <c r="C45" s="68">
        <v>0</v>
      </c>
      <c r="D45" s="80" t="e">
        <v>#DIV/0!</v>
      </c>
      <c r="E45" s="36">
        <v>0</v>
      </c>
      <c r="F45" s="75">
        <v>0</v>
      </c>
      <c r="G45" s="68">
        <v>0</v>
      </c>
      <c r="H45" s="82" t="e">
        <v>#DIV/0!</v>
      </c>
      <c r="I45" s="37">
        <v>0</v>
      </c>
      <c r="J45" s="46" t="e">
        <v>#DIV/0!</v>
      </c>
      <c r="K45" s="46" t="e">
        <v>#DIV/0!</v>
      </c>
      <c r="L45" s="51" t="e">
        <v>#DIV/0!</v>
      </c>
    </row>
    <row r="46" spans="1:12" x14ac:dyDescent="0.4">
      <c r="A46" s="124" t="s">
        <v>78</v>
      </c>
      <c r="B46" s="68">
        <v>1851</v>
      </c>
      <c r="C46" s="68">
        <v>2195</v>
      </c>
      <c r="D46" s="80">
        <v>0.84328018223234624</v>
      </c>
      <c r="E46" s="36">
        <v>-344</v>
      </c>
      <c r="F46" s="75">
        <v>2790</v>
      </c>
      <c r="G46" s="68">
        <v>2880</v>
      </c>
      <c r="H46" s="81">
        <v>0.96875</v>
      </c>
      <c r="I46" s="37">
        <v>-90</v>
      </c>
      <c r="J46" s="46">
        <v>0.66344086021505377</v>
      </c>
      <c r="K46" s="46">
        <v>0.76215277777777779</v>
      </c>
      <c r="L46" s="51">
        <v>-9.8711917562724016E-2</v>
      </c>
    </row>
    <row r="47" spans="1:12" x14ac:dyDescent="0.4">
      <c r="A47" s="125" t="s">
        <v>77</v>
      </c>
      <c r="B47" s="68">
        <v>1197</v>
      </c>
      <c r="C47" s="68">
        <v>1240</v>
      </c>
      <c r="D47" s="80">
        <v>0.9653225806451613</v>
      </c>
      <c r="E47" s="36">
        <v>-43</v>
      </c>
      <c r="F47" s="77">
        <v>2790</v>
      </c>
      <c r="G47" s="76">
        <v>2880</v>
      </c>
      <c r="H47" s="81">
        <v>0.96875</v>
      </c>
      <c r="I47" s="37">
        <v>-90</v>
      </c>
      <c r="J47" s="46">
        <v>0.42903225806451611</v>
      </c>
      <c r="K47" s="42">
        <v>0.43055555555555558</v>
      </c>
      <c r="L47" s="41">
        <v>-1.5232974910394659E-3</v>
      </c>
    </row>
    <row r="48" spans="1:12" x14ac:dyDescent="0.4">
      <c r="A48" s="132" t="s">
        <v>96</v>
      </c>
      <c r="B48" s="172">
        <v>682</v>
      </c>
      <c r="C48" s="68">
        <v>590</v>
      </c>
      <c r="D48" s="80">
        <v>1.1559322033898305</v>
      </c>
      <c r="E48" s="37">
        <v>92</v>
      </c>
      <c r="F48" s="75">
        <v>1660</v>
      </c>
      <c r="G48" s="68">
        <v>1660</v>
      </c>
      <c r="H48" s="81">
        <v>1</v>
      </c>
      <c r="I48" s="37">
        <v>0</v>
      </c>
      <c r="J48" s="46">
        <v>0.41084337349397593</v>
      </c>
      <c r="K48" s="46">
        <v>0.35542168674698793</v>
      </c>
      <c r="L48" s="51">
        <v>5.5421686746987997E-2</v>
      </c>
    </row>
    <row r="49" spans="1:12" x14ac:dyDescent="0.4">
      <c r="A49" s="124" t="s">
        <v>93</v>
      </c>
      <c r="B49" s="68">
        <v>0</v>
      </c>
      <c r="C49" s="68">
        <v>0</v>
      </c>
      <c r="D49" s="80" t="e">
        <v>#DIV/0!</v>
      </c>
      <c r="E49" s="37">
        <v>0</v>
      </c>
      <c r="F49" s="75">
        <v>0</v>
      </c>
      <c r="G49" s="76">
        <v>0</v>
      </c>
      <c r="H49" s="78" t="e">
        <v>#DIV/0!</v>
      </c>
      <c r="I49" s="37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68">
        <v>1978</v>
      </c>
      <c r="C50" s="68">
        <v>2480</v>
      </c>
      <c r="D50" s="80">
        <v>0.79758064516129035</v>
      </c>
      <c r="E50" s="37">
        <v>-502</v>
      </c>
      <c r="F50" s="79">
        <v>3850</v>
      </c>
      <c r="G50" s="68">
        <v>3780</v>
      </c>
      <c r="H50" s="78">
        <v>1.0185185185185186</v>
      </c>
      <c r="I50" s="37">
        <v>70</v>
      </c>
      <c r="J50" s="46">
        <v>0.51376623376623376</v>
      </c>
      <c r="K50" s="46">
        <v>0.65608465608465605</v>
      </c>
      <c r="L50" s="51">
        <v>-0.14231842231842229</v>
      </c>
    </row>
    <row r="51" spans="1:12" x14ac:dyDescent="0.4">
      <c r="A51" s="124" t="s">
        <v>76</v>
      </c>
      <c r="B51" s="68">
        <v>694</v>
      </c>
      <c r="C51" s="68">
        <v>718</v>
      </c>
      <c r="D51" s="44">
        <v>0.96657381615598881</v>
      </c>
      <c r="E51" s="37">
        <v>-24</v>
      </c>
      <c r="F51" s="77">
        <v>1260</v>
      </c>
      <c r="G51" s="76">
        <v>1260</v>
      </c>
      <c r="H51" s="46">
        <v>1</v>
      </c>
      <c r="I51" s="37">
        <v>0</v>
      </c>
      <c r="J51" s="46">
        <v>0.55079365079365084</v>
      </c>
      <c r="K51" s="46">
        <v>0.56984126984126982</v>
      </c>
      <c r="L51" s="51">
        <v>-1.904761904761898E-2</v>
      </c>
    </row>
    <row r="52" spans="1:12" x14ac:dyDescent="0.4">
      <c r="A52" s="124" t="s">
        <v>75</v>
      </c>
      <c r="B52" s="68">
        <v>689</v>
      </c>
      <c r="C52" s="76">
        <v>667</v>
      </c>
      <c r="D52" s="44">
        <v>1.0329835082458771</v>
      </c>
      <c r="E52" s="37">
        <v>22</v>
      </c>
      <c r="F52" s="75">
        <v>1260</v>
      </c>
      <c r="G52" s="68">
        <v>1260</v>
      </c>
      <c r="H52" s="46">
        <v>1</v>
      </c>
      <c r="I52" s="37">
        <v>0</v>
      </c>
      <c r="J52" s="46">
        <v>0.54682539682539677</v>
      </c>
      <c r="K52" s="46">
        <v>0.52936507936507937</v>
      </c>
      <c r="L52" s="51">
        <v>1.7460317460317398E-2</v>
      </c>
    </row>
    <row r="53" spans="1:12" x14ac:dyDescent="0.4">
      <c r="A53" s="124" t="s">
        <v>149</v>
      </c>
      <c r="B53" s="68">
        <v>467</v>
      </c>
      <c r="C53" s="68">
        <v>656</v>
      </c>
      <c r="D53" s="44">
        <v>0.71189024390243905</v>
      </c>
      <c r="E53" s="37">
        <v>-189</v>
      </c>
      <c r="F53" s="76">
        <v>1134</v>
      </c>
      <c r="G53" s="76">
        <v>1494</v>
      </c>
      <c r="H53" s="46">
        <v>0.75903614457831325</v>
      </c>
      <c r="I53" s="37">
        <v>-360</v>
      </c>
      <c r="J53" s="46">
        <v>0.41181657848324515</v>
      </c>
      <c r="K53" s="46">
        <v>0.43908969210174031</v>
      </c>
      <c r="L53" s="51">
        <v>-2.7273113618495159E-2</v>
      </c>
    </row>
    <row r="54" spans="1:12" x14ac:dyDescent="0.4">
      <c r="A54" s="124" t="s">
        <v>132</v>
      </c>
      <c r="B54" s="68">
        <v>846</v>
      </c>
      <c r="C54" s="76">
        <v>733</v>
      </c>
      <c r="D54" s="44">
        <v>1.1541609822646657</v>
      </c>
      <c r="E54" s="37">
        <v>113</v>
      </c>
      <c r="F54" s="68">
        <v>1134</v>
      </c>
      <c r="G54" s="69">
        <v>1008</v>
      </c>
      <c r="H54" s="46">
        <v>1.125</v>
      </c>
      <c r="I54" s="37">
        <v>126</v>
      </c>
      <c r="J54" s="46">
        <v>0.74603174603174605</v>
      </c>
      <c r="K54" s="46">
        <v>0.72718253968253965</v>
      </c>
      <c r="L54" s="51">
        <v>1.8849206349206393E-2</v>
      </c>
    </row>
    <row r="55" spans="1:12" x14ac:dyDescent="0.4">
      <c r="A55" s="124" t="s">
        <v>148</v>
      </c>
      <c r="B55" s="68">
        <v>774</v>
      </c>
      <c r="C55" s="69">
        <v>767</v>
      </c>
      <c r="D55" s="44">
        <v>1.0091264667535853</v>
      </c>
      <c r="E55" s="37">
        <v>7</v>
      </c>
      <c r="F55" s="76">
        <v>1185</v>
      </c>
      <c r="G55" s="69">
        <v>1134</v>
      </c>
      <c r="H55" s="46">
        <v>1.0449735449735449</v>
      </c>
      <c r="I55" s="37">
        <v>51</v>
      </c>
      <c r="J55" s="46">
        <v>0.65316455696202536</v>
      </c>
      <c r="K55" s="46">
        <v>0.67636684303350969</v>
      </c>
      <c r="L55" s="51">
        <v>-2.3202286071484335E-2</v>
      </c>
    </row>
    <row r="56" spans="1:12" x14ac:dyDescent="0.4">
      <c r="A56" s="124" t="s">
        <v>147</v>
      </c>
      <c r="B56" s="68">
        <v>754</v>
      </c>
      <c r="C56" s="68">
        <v>859</v>
      </c>
      <c r="D56" s="44">
        <v>0.87776484284051226</v>
      </c>
      <c r="E56" s="37">
        <v>-105</v>
      </c>
      <c r="F56" s="69">
        <v>1008</v>
      </c>
      <c r="G56" s="69">
        <v>1008</v>
      </c>
      <c r="H56" s="46">
        <v>1</v>
      </c>
      <c r="I56" s="37">
        <v>0</v>
      </c>
      <c r="J56" s="46">
        <v>0.74801587301587302</v>
      </c>
      <c r="K56" s="46">
        <v>0.85218253968253965</v>
      </c>
      <c r="L56" s="51">
        <v>-0.10416666666666663</v>
      </c>
    </row>
    <row r="57" spans="1:12" x14ac:dyDescent="0.4">
      <c r="A57" s="123" t="s">
        <v>146</v>
      </c>
      <c r="B57" s="63">
        <v>950</v>
      </c>
      <c r="C57" s="63">
        <v>872</v>
      </c>
      <c r="D57" s="90">
        <v>1.0894495412844036</v>
      </c>
      <c r="E57" s="35">
        <v>78</v>
      </c>
      <c r="F57" s="63">
        <v>1015</v>
      </c>
      <c r="G57" s="63">
        <v>1008</v>
      </c>
      <c r="H57" s="57">
        <v>1.0069444444444444</v>
      </c>
      <c r="I57" s="35">
        <v>7</v>
      </c>
      <c r="J57" s="57">
        <v>0.93596059113300489</v>
      </c>
      <c r="K57" s="57">
        <v>0.86507936507936511</v>
      </c>
      <c r="L57" s="56">
        <v>7.0881226053639779E-2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2006年7月中旬航空旅客輸送実績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７月(下旬)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112</v>
      </c>
      <c r="C4" s="187" t="s">
        <v>216</v>
      </c>
      <c r="D4" s="190" t="s">
        <v>87</v>
      </c>
      <c r="E4" s="190"/>
      <c r="F4" s="187" t="s">
        <v>112</v>
      </c>
      <c r="G4" s="187" t="s">
        <v>216</v>
      </c>
      <c r="H4" s="190" t="s">
        <v>87</v>
      </c>
      <c r="I4" s="190"/>
      <c r="J4" s="187" t="s">
        <v>112</v>
      </c>
      <c r="K4" s="187" t="s">
        <v>216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v>206272</v>
      </c>
      <c r="C6" s="67">
        <v>197247</v>
      </c>
      <c r="D6" s="39">
        <v>1.0457548150288725</v>
      </c>
      <c r="E6" s="40">
        <v>9025</v>
      </c>
      <c r="F6" s="67">
        <v>261329</v>
      </c>
      <c r="G6" s="67">
        <v>248323</v>
      </c>
      <c r="H6" s="39">
        <v>1.0523753337387194</v>
      </c>
      <c r="I6" s="87">
        <v>13006</v>
      </c>
      <c r="J6" s="39">
        <v>0.78931921065017663</v>
      </c>
      <c r="K6" s="39">
        <v>0.794316273563061</v>
      </c>
      <c r="L6" s="52">
        <v>-4.9970629128843758E-3</v>
      </c>
    </row>
    <row r="7" spans="1:12" s="30" customFormat="1" x14ac:dyDescent="0.4">
      <c r="A7" s="122" t="s">
        <v>84</v>
      </c>
      <c r="B7" s="88">
        <v>103524</v>
      </c>
      <c r="C7" s="67">
        <v>95932</v>
      </c>
      <c r="D7" s="39">
        <v>1.0791393904015345</v>
      </c>
      <c r="E7" s="40">
        <v>7592</v>
      </c>
      <c r="F7" s="67">
        <v>129337</v>
      </c>
      <c r="G7" s="67">
        <v>120931</v>
      </c>
      <c r="H7" s="39">
        <v>1.069510712720477</v>
      </c>
      <c r="I7" s="87">
        <v>8406</v>
      </c>
      <c r="J7" s="39">
        <v>0.8004206066322862</v>
      </c>
      <c r="K7" s="39">
        <v>0.79327881188446303</v>
      </c>
      <c r="L7" s="52">
        <v>7.1417947478231714E-3</v>
      </c>
    </row>
    <row r="8" spans="1:12" x14ac:dyDescent="0.4">
      <c r="A8" s="138" t="s">
        <v>91</v>
      </c>
      <c r="B8" s="89">
        <v>83758</v>
      </c>
      <c r="C8" s="73">
        <v>76181</v>
      </c>
      <c r="D8" s="50">
        <v>1.0994604953991152</v>
      </c>
      <c r="E8" s="55">
        <v>7577</v>
      </c>
      <c r="F8" s="73">
        <v>104177</v>
      </c>
      <c r="G8" s="73">
        <v>94929</v>
      </c>
      <c r="H8" s="50">
        <v>1.097420177185054</v>
      </c>
      <c r="I8" s="55">
        <v>9248</v>
      </c>
      <c r="J8" s="50">
        <v>0.80399704349328549</v>
      </c>
      <c r="K8" s="50">
        <v>0.80250503007510876</v>
      </c>
      <c r="L8" s="49">
        <v>1.4920134181767297E-3</v>
      </c>
    </row>
    <row r="9" spans="1:12" x14ac:dyDescent="0.4">
      <c r="A9" s="126" t="s">
        <v>82</v>
      </c>
      <c r="B9" s="79">
        <v>50455</v>
      </c>
      <c r="C9" s="72">
        <v>44521</v>
      </c>
      <c r="D9" s="44">
        <v>1.1332854158711618</v>
      </c>
      <c r="E9" s="54">
        <v>5934</v>
      </c>
      <c r="F9" s="72">
        <v>57993</v>
      </c>
      <c r="G9" s="72">
        <v>52337</v>
      </c>
      <c r="H9" s="44">
        <v>1.1080688614173528</v>
      </c>
      <c r="I9" s="54">
        <v>5656</v>
      </c>
      <c r="J9" s="44">
        <v>0.87001879537185522</v>
      </c>
      <c r="K9" s="44">
        <v>0.85066014483061692</v>
      </c>
      <c r="L9" s="43">
        <v>1.9358650541238309E-2</v>
      </c>
    </row>
    <row r="10" spans="1:12" x14ac:dyDescent="0.4">
      <c r="A10" s="124" t="s">
        <v>83</v>
      </c>
      <c r="B10" s="79">
        <v>6300</v>
      </c>
      <c r="C10" s="72">
        <v>13323</v>
      </c>
      <c r="D10" s="46">
        <v>0.47286647151542444</v>
      </c>
      <c r="E10" s="53">
        <v>-7023</v>
      </c>
      <c r="F10" s="72">
        <v>7219</v>
      </c>
      <c r="G10" s="72">
        <v>17325</v>
      </c>
      <c r="H10" s="46">
        <v>0.41668109668109671</v>
      </c>
      <c r="I10" s="53">
        <v>-10106</v>
      </c>
      <c r="J10" s="46">
        <v>0.87269704945283277</v>
      </c>
      <c r="K10" s="46">
        <v>0.76900432900432902</v>
      </c>
      <c r="L10" s="51">
        <v>0.10369272044850375</v>
      </c>
    </row>
    <row r="11" spans="1:12" x14ac:dyDescent="0.4">
      <c r="A11" s="124" t="s">
        <v>97</v>
      </c>
      <c r="B11" s="79">
        <v>5030</v>
      </c>
      <c r="C11" s="72">
        <v>2407</v>
      </c>
      <c r="D11" s="46">
        <v>2.0897382633984214</v>
      </c>
      <c r="E11" s="53">
        <v>2623</v>
      </c>
      <c r="F11" s="72">
        <v>5742</v>
      </c>
      <c r="G11" s="72">
        <v>2871</v>
      </c>
      <c r="H11" s="46">
        <v>2</v>
      </c>
      <c r="I11" s="53">
        <v>2871</v>
      </c>
      <c r="J11" s="46">
        <v>0.8760013932427726</v>
      </c>
      <c r="K11" s="46">
        <v>0.83838383838383834</v>
      </c>
      <c r="L11" s="51">
        <v>3.7617554858934255E-2</v>
      </c>
    </row>
    <row r="12" spans="1:12" x14ac:dyDescent="0.4">
      <c r="A12" s="124" t="s">
        <v>80</v>
      </c>
      <c r="B12" s="79">
        <v>6964</v>
      </c>
      <c r="C12" s="72">
        <v>6992</v>
      </c>
      <c r="D12" s="46">
        <v>0.99599542334096114</v>
      </c>
      <c r="E12" s="53">
        <v>-28</v>
      </c>
      <c r="F12" s="72">
        <v>10073</v>
      </c>
      <c r="G12" s="72">
        <v>10560</v>
      </c>
      <c r="H12" s="46">
        <v>0.95388257575757573</v>
      </c>
      <c r="I12" s="53">
        <v>-487</v>
      </c>
      <c r="J12" s="46">
        <v>0.69135312220788248</v>
      </c>
      <c r="K12" s="46">
        <v>0.66212121212121211</v>
      </c>
      <c r="L12" s="51">
        <v>2.9231910086670365E-2</v>
      </c>
    </row>
    <row r="13" spans="1:12" x14ac:dyDescent="0.4">
      <c r="A13" s="124" t="s">
        <v>81</v>
      </c>
      <c r="B13" s="79">
        <v>9197</v>
      </c>
      <c r="C13" s="72">
        <v>8938</v>
      </c>
      <c r="D13" s="46">
        <v>1.0289773998657419</v>
      </c>
      <c r="E13" s="53">
        <v>259</v>
      </c>
      <c r="F13" s="72">
        <v>12012</v>
      </c>
      <c r="G13" s="72">
        <v>11836</v>
      </c>
      <c r="H13" s="46">
        <v>1.0148698884758365</v>
      </c>
      <c r="I13" s="53">
        <v>176</v>
      </c>
      <c r="J13" s="46">
        <v>0.76565101565101568</v>
      </c>
      <c r="K13" s="46">
        <v>0.75515376816492064</v>
      </c>
      <c r="L13" s="51">
        <v>1.049724748609504E-2</v>
      </c>
    </row>
    <row r="14" spans="1:12" x14ac:dyDescent="0.4">
      <c r="A14" s="124" t="s">
        <v>170</v>
      </c>
      <c r="B14" s="79">
        <v>0</v>
      </c>
      <c r="C14" s="72">
        <v>0</v>
      </c>
      <c r="D14" s="46" t="e">
        <v>#DIV/0!</v>
      </c>
      <c r="E14" s="53">
        <v>0</v>
      </c>
      <c r="F14" s="72">
        <v>0</v>
      </c>
      <c r="G14" s="72">
        <v>0</v>
      </c>
      <c r="H14" s="46" t="e">
        <v>#DIV/0!</v>
      </c>
      <c r="I14" s="53">
        <v>0</v>
      </c>
      <c r="J14" s="46" t="e">
        <v>#DIV/0!</v>
      </c>
      <c r="K14" s="46" t="e">
        <v>#DIV/0!</v>
      </c>
      <c r="L14" s="51" t="e">
        <v>#DIV/0!</v>
      </c>
    </row>
    <row r="15" spans="1:12" x14ac:dyDescent="0.4">
      <c r="A15" s="127" t="s">
        <v>169</v>
      </c>
      <c r="B15" s="79">
        <v>0</v>
      </c>
      <c r="C15" s="72">
        <v>0</v>
      </c>
      <c r="D15" s="17" t="e">
        <v>#DIV/0!</v>
      </c>
      <c r="E15" s="24">
        <v>0</v>
      </c>
      <c r="F15" s="72">
        <v>0</v>
      </c>
      <c r="G15" s="72">
        <v>0</v>
      </c>
      <c r="H15" s="46" t="e">
        <v>#DIV/0!</v>
      </c>
      <c r="I15" s="53">
        <v>0</v>
      </c>
      <c r="J15" s="46" t="e">
        <v>#DIV/0!</v>
      </c>
      <c r="K15" s="46" t="e">
        <v>#DIV/0!</v>
      </c>
      <c r="L15" s="51" t="e">
        <v>#DIV/0!</v>
      </c>
    </row>
    <row r="16" spans="1:12" s="12" customFormat="1" x14ac:dyDescent="0.4">
      <c r="A16" s="19" t="s">
        <v>177</v>
      </c>
      <c r="B16" s="79">
        <v>5064</v>
      </c>
      <c r="C16" s="72">
        <v>0</v>
      </c>
      <c r="D16" s="46" t="e">
        <v>#DIV/0!</v>
      </c>
      <c r="E16" s="53">
        <v>5064</v>
      </c>
      <c r="F16" s="72">
        <v>8528</v>
      </c>
      <c r="G16" s="72">
        <v>0</v>
      </c>
      <c r="H16" s="17" t="e">
        <v>#DIV/0!</v>
      </c>
      <c r="I16" s="24">
        <v>8528</v>
      </c>
      <c r="J16" s="17">
        <v>0.59380863039399623</v>
      </c>
      <c r="K16" s="17" t="e">
        <v>#DIV/0!</v>
      </c>
      <c r="L16" s="16" t="e">
        <v>#DIV/0!</v>
      </c>
    </row>
    <row r="17" spans="1:12" s="12" customFormat="1" x14ac:dyDescent="0.4">
      <c r="A17" s="61" t="s">
        <v>195</v>
      </c>
      <c r="B17" s="79">
        <v>748</v>
      </c>
      <c r="C17" s="72">
        <v>0</v>
      </c>
      <c r="D17" s="17" t="e">
        <v>#DIV/0!</v>
      </c>
      <c r="E17" s="24">
        <v>748</v>
      </c>
      <c r="F17" s="72">
        <v>2610</v>
      </c>
      <c r="G17" s="72">
        <v>0</v>
      </c>
      <c r="H17" s="22" t="e">
        <v>#DIV/0!</v>
      </c>
      <c r="I17" s="24">
        <v>2610</v>
      </c>
      <c r="J17" s="17">
        <v>0.28659003831417623</v>
      </c>
      <c r="K17" s="17" t="e">
        <v>#DIV/0!</v>
      </c>
      <c r="L17" s="16" t="e">
        <v>#DIV/0!</v>
      </c>
    </row>
    <row r="18" spans="1:12" x14ac:dyDescent="0.4">
      <c r="A18" s="138" t="s">
        <v>90</v>
      </c>
      <c r="B18" s="89">
        <v>18489</v>
      </c>
      <c r="C18" s="89">
        <v>18486</v>
      </c>
      <c r="D18" s="50">
        <v>1.0001622849724117</v>
      </c>
      <c r="E18" s="55">
        <v>3</v>
      </c>
      <c r="F18" s="73">
        <v>23015</v>
      </c>
      <c r="G18" s="73">
        <v>23857</v>
      </c>
      <c r="H18" s="50">
        <v>0.96470637548727833</v>
      </c>
      <c r="I18" s="55">
        <v>-842</v>
      </c>
      <c r="J18" s="50">
        <v>0.80334564414512277</v>
      </c>
      <c r="K18" s="50">
        <v>0.7748669153707507</v>
      </c>
      <c r="L18" s="49">
        <v>2.8478728774372075E-2</v>
      </c>
    </row>
    <row r="19" spans="1:12" x14ac:dyDescent="0.4">
      <c r="A19" s="126" t="s">
        <v>168</v>
      </c>
      <c r="B19" s="79">
        <v>1060</v>
      </c>
      <c r="C19" s="72">
        <v>1345</v>
      </c>
      <c r="D19" s="44">
        <v>0.78810408921933084</v>
      </c>
      <c r="E19" s="54">
        <v>-285</v>
      </c>
      <c r="F19" s="72">
        <v>1650</v>
      </c>
      <c r="G19" s="72">
        <v>1837</v>
      </c>
      <c r="H19" s="44">
        <v>0.89820359281437123</v>
      </c>
      <c r="I19" s="54">
        <v>-187</v>
      </c>
      <c r="J19" s="44">
        <v>0.64242424242424245</v>
      </c>
      <c r="K19" s="44">
        <v>0.73217201959716927</v>
      </c>
      <c r="L19" s="43">
        <v>-8.9747777172926813E-2</v>
      </c>
    </row>
    <row r="20" spans="1:12" x14ac:dyDescent="0.4">
      <c r="A20" s="124" t="s">
        <v>167</v>
      </c>
      <c r="B20" s="79">
        <v>1162</v>
      </c>
      <c r="C20" s="72">
        <v>1205</v>
      </c>
      <c r="D20" s="46">
        <v>0.96431535269709545</v>
      </c>
      <c r="E20" s="53">
        <v>-43</v>
      </c>
      <c r="F20" s="72">
        <v>1650</v>
      </c>
      <c r="G20" s="72">
        <v>1650</v>
      </c>
      <c r="H20" s="46">
        <v>1</v>
      </c>
      <c r="I20" s="53">
        <v>0</v>
      </c>
      <c r="J20" s="46">
        <v>0.70424242424242423</v>
      </c>
      <c r="K20" s="46">
        <v>0.73030303030303034</v>
      </c>
      <c r="L20" s="51">
        <v>-2.6060606060606117E-2</v>
      </c>
    </row>
    <row r="21" spans="1:12" x14ac:dyDescent="0.4">
      <c r="A21" s="124" t="s">
        <v>166</v>
      </c>
      <c r="B21" s="79">
        <v>832</v>
      </c>
      <c r="C21" s="72">
        <v>1068</v>
      </c>
      <c r="D21" s="46">
        <v>0.77902621722846443</v>
      </c>
      <c r="E21" s="53">
        <v>-236</v>
      </c>
      <c r="F21" s="72">
        <v>1455</v>
      </c>
      <c r="G21" s="72">
        <v>1650</v>
      </c>
      <c r="H21" s="46">
        <v>0.88181818181818183</v>
      </c>
      <c r="I21" s="53">
        <v>-195</v>
      </c>
      <c r="J21" s="46">
        <v>0.57182130584192437</v>
      </c>
      <c r="K21" s="46">
        <v>0.64727272727272722</v>
      </c>
      <c r="L21" s="51">
        <v>-7.5451421430802856E-2</v>
      </c>
    </row>
    <row r="22" spans="1:12" x14ac:dyDescent="0.4">
      <c r="A22" s="124" t="s">
        <v>165</v>
      </c>
      <c r="B22" s="79">
        <v>1578</v>
      </c>
      <c r="C22" s="72">
        <v>1567</v>
      </c>
      <c r="D22" s="46">
        <v>1.0070197830248884</v>
      </c>
      <c r="E22" s="53">
        <v>11</v>
      </c>
      <c r="F22" s="72">
        <v>1650</v>
      </c>
      <c r="G22" s="72">
        <v>1650</v>
      </c>
      <c r="H22" s="46">
        <v>1</v>
      </c>
      <c r="I22" s="53">
        <v>0</v>
      </c>
      <c r="J22" s="46">
        <v>0.95636363636363642</v>
      </c>
      <c r="K22" s="46">
        <v>0.94969696969696971</v>
      </c>
      <c r="L22" s="51">
        <v>6.6666666666667096E-3</v>
      </c>
    </row>
    <row r="23" spans="1:12" x14ac:dyDescent="0.4">
      <c r="A23" s="124" t="s">
        <v>164</v>
      </c>
      <c r="B23" s="79">
        <v>2700</v>
      </c>
      <c r="C23" s="72">
        <v>2717</v>
      </c>
      <c r="D23" s="42">
        <v>0.9937430990062569</v>
      </c>
      <c r="E23" s="59">
        <v>-17</v>
      </c>
      <c r="F23" s="72">
        <v>2970</v>
      </c>
      <c r="G23" s="72">
        <v>2970</v>
      </c>
      <c r="H23" s="42">
        <v>1</v>
      </c>
      <c r="I23" s="59">
        <v>0</v>
      </c>
      <c r="J23" s="42">
        <v>0.90909090909090906</v>
      </c>
      <c r="K23" s="42">
        <v>0.91481481481481486</v>
      </c>
      <c r="L23" s="41">
        <v>-5.7239057239057978E-3</v>
      </c>
    </row>
    <row r="24" spans="1:12" x14ac:dyDescent="0.4">
      <c r="A24" s="125" t="s">
        <v>163</v>
      </c>
      <c r="B24" s="79">
        <v>1195</v>
      </c>
      <c r="C24" s="72">
        <v>1116</v>
      </c>
      <c r="D24" s="46">
        <v>1.0707885304659499</v>
      </c>
      <c r="E24" s="53">
        <v>79</v>
      </c>
      <c r="F24" s="72">
        <v>1645</v>
      </c>
      <c r="G24" s="72">
        <v>1650</v>
      </c>
      <c r="H24" s="46">
        <v>0.99696969696969695</v>
      </c>
      <c r="I24" s="53">
        <v>-5</v>
      </c>
      <c r="J24" s="46">
        <v>0.7264437689969605</v>
      </c>
      <c r="K24" s="46">
        <v>0.67636363636363639</v>
      </c>
      <c r="L24" s="51">
        <v>5.0080132633324115E-2</v>
      </c>
    </row>
    <row r="25" spans="1:12" x14ac:dyDescent="0.4">
      <c r="A25" s="125" t="s">
        <v>162</v>
      </c>
      <c r="B25" s="79">
        <v>1463</v>
      </c>
      <c r="C25" s="72">
        <v>1434</v>
      </c>
      <c r="D25" s="46">
        <v>1.0202231520223153</v>
      </c>
      <c r="E25" s="53">
        <v>29</v>
      </c>
      <c r="F25" s="72">
        <v>1650</v>
      </c>
      <c r="G25" s="72">
        <v>1650</v>
      </c>
      <c r="H25" s="46">
        <v>1</v>
      </c>
      <c r="I25" s="53">
        <v>0</v>
      </c>
      <c r="J25" s="46">
        <v>0.88666666666666671</v>
      </c>
      <c r="K25" s="46">
        <v>0.86909090909090914</v>
      </c>
      <c r="L25" s="51">
        <v>1.7575757575757578E-2</v>
      </c>
    </row>
    <row r="26" spans="1:12" x14ac:dyDescent="0.4">
      <c r="A26" s="124" t="s">
        <v>161</v>
      </c>
      <c r="B26" s="79">
        <v>1521</v>
      </c>
      <c r="C26" s="72">
        <v>1601</v>
      </c>
      <c r="D26" s="46">
        <v>0.9500312304809494</v>
      </c>
      <c r="E26" s="53">
        <v>-80</v>
      </c>
      <c r="F26" s="72">
        <v>1650</v>
      </c>
      <c r="G26" s="72">
        <v>1650</v>
      </c>
      <c r="H26" s="46">
        <v>1</v>
      </c>
      <c r="I26" s="53">
        <v>0</v>
      </c>
      <c r="J26" s="46">
        <v>0.92181818181818187</v>
      </c>
      <c r="K26" s="46">
        <v>0.97030303030303033</v>
      </c>
      <c r="L26" s="51">
        <v>-4.8484848484848464E-2</v>
      </c>
    </row>
    <row r="27" spans="1:12" x14ac:dyDescent="0.4">
      <c r="A27" s="124" t="s">
        <v>160</v>
      </c>
      <c r="B27" s="79">
        <v>684</v>
      </c>
      <c r="C27" s="72">
        <v>1012</v>
      </c>
      <c r="D27" s="42">
        <v>0.67588932806324109</v>
      </c>
      <c r="E27" s="59">
        <v>-328</v>
      </c>
      <c r="F27" s="72">
        <v>900</v>
      </c>
      <c r="G27" s="72">
        <v>1650</v>
      </c>
      <c r="H27" s="42">
        <v>0.54545454545454541</v>
      </c>
      <c r="I27" s="59">
        <v>-750</v>
      </c>
      <c r="J27" s="42">
        <v>0.76</v>
      </c>
      <c r="K27" s="42">
        <v>0.61333333333333329</v>
      </c>
      <c r="L27" s="41">
        <v>0.14666666666666672</v>
      </c>
    </row>
    <row r="28" spans="1:12" x14ac:dyDescent="0.4">
      <c r="A28" s="125" t="s">
        <v>159</v>
      </c>
      <c r="B28" s="79">
        <v>458</v>
      </c>
      <c r="C28" s="72">
        <v>352</v>
      </c>
      <c r="D28" s="46">
        <v>1.3011363636363635</v>
      </c>
      <c r="E28" s="53">
        <v>106</v>
      </c>
      <c r="F28" s="72">
        <v>750</v>
      </c>
      <c r="G28" s="72">
        <v>750</v>
      </c>
      <c r="H28" s="46">
        <v>1</v>
      </c>
      <c r="I28" s="53">
        <v>0</v>
      </c>
      <c r="J28" s="46">
        <v>0.61066666666666669</v>
      </c>
      <c r="K28" s="46">
        <v>0.46933333333333332</v>
      </c>
      <c r="L28" s="51">
        <v>0.14133333333333337</v>
      </c>
    </row>
    <row r="29" spans="1:12" x14ac:dyDescent="0.4">
      <c r="A29" s="124" t="s">
        <v>158</v>
      </c>
      <c r="B29" s="79">
        <v>1505</v>
      </c>
      <c r="C29" s="72">
        <v>1532</v>
      </c>
      <c r="D29" s="46">
        <v>0.98237597911227159</v>
      </c>
      <c r="E29" s="53">
        <v>-27</v>
      </c>
      <c r="F29" s="72">
        <v>1645</v>
      </c>
      <c r="G29" s="72">
        <v>1650</v>
      </c>
      <c r="H29" s="46">
        <v>0.99696969696969695</v>
      </c>
      <c r="I29" s="53">
        <v>-5</v>
      </c>
      <c r="J29" s="46">
        <v>0.91489361702127658</v>
      </c>
      <c r="K29" s="46">
        <v>0.92848484848484847</v>
      </c>
      <c r="L29" s="51">
        <v>-1.3591231463571884E-2</v>
      </c>
    </row>
    <row r="30" spans="1:12" x14ac:dyDescent="0.4">
      <c r="A30" s="125" t="s">
        <v>157</v>
      </c>
      <c r="B30" s="79">
        <v>1421</v>
      </c>
      <c r="C30" s="72">
        <v>1466</v>
      </c>
      <c r="D30" s="42">
        <v>0.96930422919508863</v>
      </c>
      <c r="E30" s="59">
        <v>-45</v>
      </c>
      <c r="F30" s="72">
        <v>1650</v>
      </c>
      <c r="G30" s="72">
        <v>1950</v>
      </c>
      <c r="H30" s="42">
        <v>0.84615384615384615</v>
      </c>
      <c r="I30" s="59">
        <v>-300</v>
      </c>
      <c r="J30" s="42">
        <v>0.86121212121212121</v>
      </c>
      <c r="K30" s="42">
        <v>0.75179487179487181</v>
      </c>
      <c r="L30" s="41">
        <v>0.1094172494172494</v>
      </c>
    </row>
    <row r="31" spans="1:12" x14ac:dyDescent="0.4">
      <c r="A31" s="125" t="s">
        <v>156</v>
      </c>
      <c r="B31" s="79">
        <v>1597</v>
      </c>
      <c r="C31" s="72">
        <v>1638</v>
      </c>
      <c r="D31" s="42">
        <v>0.97496947496947495</v>
      </c>
      <c r="E31" s="59">
        <v>-41</v>
      </c>
      <c r="F31" s="72">
        <v>2100</v>
      </c>
      <c r="G31" s="72">
        <v>2250</v>
      </c>
      <c r="H31" s="42">
        <v>0.93333333333333335</v>
      </c>
      <c r="I31" s="59">
        <v>-150</v>
      </c>
      <c r="J31" s="42">
        <v>0.76047619047619053</v>
      </c>
      <c r="K31" s="42">
        <v>0.72799999999999998</v>
      </c>
      <c r="L31" s="41">
        <v>3.2476190476190547E-2</v>
      </c>
    </row>
    <row r="32" spans="1:12" x14ac:dyDescent="0.4">
      <c r="A32" s="124" t="s">
        <v>155</v>
      </c>
      <c r="B32" s="79">
        <v>0</v>
      </c>
      <c r="C32" s="72">
        <v>433</v>
      </c>
      <c r="D32" s="46">
        <v>0</v>
      </c>
      <c r="E32" s="53">
        <v>-433</v>
      </c>
      <c r="F32" s="72">
        <v>0</v>
      </c>
      <c r="G32" s="72">
        <v>900</v>
      </c>
      <c r="H32" s="46">
        <v>0</v>
      </c>
      <c r="I32" s="53">
        <v>-900</v>
      </c>
      <c r="J32" s="46" t="e">
        <v>#DIV/0!</v>
      </c>
      <c r="K32" s="46">
        <v>0.4811111111111111</v>
      </c>
      <c r="L32" s="51" t="e">
        <v>#DIV/0!</v>
      </c>
    </row>
    <row r="33" spans="1:12" x14ac:dyDescent="0.4">
      <c r="A33" s="127" t="s">
        <v>188</v>
      </c>
      <c r="B33" s="79">
        <v>1313</v>
      </c>
      <c r="C33" s="72">
        <v>0</v>
      </c>
      <c r="D33" s="46" t="e">
        <v>#DIV/0!</v>
      </c>
      <c r="E33" s="53">
        <v>1313</v>
      </c>
      <c r="F33" s="72">
        <v>1650</v>
      </c>
      <c r="G33" s="72">
        <v>0</v>
      </c>
      <c r="H33" s="46" t="e">
        <v>#DIV/0!</v>
      </c>
      <c r="I33" s="53">
        <v>1650</v>
      </c>
      <c r="J33" s="46">
        <v>0.79575757575757577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89">
        <v>1277</v>
      </c>
      <c r="C34" s="73">
        <v>1265</v>
      </c>
      <c r="D34" s="50">
        <v>1.0094861660079051</v>
      </c>
      <c r="E34" s="55">
        <v>12</v>
      </c>
      <c r="F34" s="73">
        <v>2145</v>
      </c>
      <c r="G34" s="73">
        <v>2145</v>
      </c>
      <c r="H34" s="50">
        <v>1</v>
      </c>
      <c r="I34" s="55">
        <v>0</v>
      </c>
      <c r="J34" s="50">
        <v>0.59533799533799536</v>
      </c>
      <c r="K34" s="50">
        <v>0.58974358974358976</v>
      </c>
      <c r="L34" s="49">
        <v>5.5944055944056048E-3</v>
      </c>
    </row>
    <row r="35" spans="1:12" x14ac:dyDescent="0.4">
      <c r="A35" s="126" t="s">
        <v>154</v>
      </c>
      <c r="B35" s="79">
        <v>1011</v>
      </c>
      <c r="C35" s="72">
        <v>952</v>
      </c>
      <c r="D35" s="44">
        <v>1.0619747899159664</v>
      </c>
      <c r="E35" s="54">
        <v>59</v>
      </c>
      <c r="F35" s="72">
        <v>1716</v>
      </c>
      <c r="G35" s="72">
        <v>1716</v>
      </c>
      <c r="H35" s="44">
        <v>1</v>
      </c>
      <c r="I35" s="54">
        <v>0</v>
      </c>
      <c r="J35" s="44">
        <v>0.58916083916083917</v>
      </c>
      <c r="K35" s="44">
        <v>0.55477855477855476</v>
      </c>
      <c r="L35" s="43">
        <v>3.4382284382284412E-2</v>
      </c>
    </row>
    <row r="36" spans="1:12" x14ac:dyDescent="0.4">
      <c r="A36" s="124" t="s">
        <v>153</v>
      </c>
      <c r="B36" s="79">
        <v>266</v>
      </c>
      <c r="C36" s="72">
        <v>313</v>
      </c>
      <c r="D36" s="46">
        <v>0.84984025559105436</v>
      </c>
      <c r="E36" s="53">
        <v>-47</v>
      </c>
      <c r="F36" s="72">
        <v>429</v>
      </c>
      <c r="G36" s="72">
        <v>429</v>
      </c>
      <c r="H36" s="46">
        <v>1</v>
      </c>
      <c r="I36" s="53">
        <v>0</v>
      </c>
      <c r="J36" s="46">
        <v>0.62004662004662003</v>
      </c>
      <c r="K36" s="46">
        <v>0.72960372960372966</v>
      </c>
      <c r="L36" s="51">
        <v>-0.10955710955710962</v>
      </c>
    </row>
    <row r="37" spans="1:12" s="30" customFormat="1" x14ac:dyDescent="0.4">
      <c r="A37" s="122" t="s">
        <v>94</v>
      </c>
      <c r="B37" s="88">
        <v>102748</v>
      </c>
      <c r="C37" s="67">
        <v>101315</v>
      </c>
      <c r="D37" s="39">
        <v>1.0141440063169322</v>
      </c>
      <c r="E37" s="87">
        <v>1433</v>
      </c>
      <c r="F37" s="88">
        <v>131992</v>
      </c>
      <c r="G37" s="67">
        <v>127392</v>
      </c>
      <c r="H37" s="39">
        <v>1.036109017834715</v>
      </c>
      <c r="I37" s="87">
        <v>4600</v>
      </c>
      <c r="J37" s="39">
        <v>0.77844111764349355</v>
      </c>
      <c r="K37" s="39">
        <v>0.79530111780959556</v>
      </c>
      <c r="L37" s="52">
        <v>-1.6860000166102007E-2</v>
      </c>
    </row>
    <row r="38" spans="1:12" x14ac:dyDescent="0.4">
      <c r="A38" s="124" t="s">
        <v>82</v>
      </c>
      <c r="B38" s="86">
        <v>44031</v>
      </c>
      <c r="C38" s="71">
        <v>43400</v>
      </c>
      <c r="D38" s="60">
        <v>1.0145391705069124</v>
      </c>
      <c r="E38" s="59">
        <v>631</v>
      </c>
      <c r="F38" s="85">
        <v>47908</v>
      </c>
      <c r="G38" s="85">
        <v>47973</v>
      </c>
      <c r="H38" s="42">
        <v>0.99864507118587542</v>
      </c>
      <c r="I38" s="53">
        <v>-65</v>
      </c>
      <c r="J38" s="46">
        <v>0.91907405861234037</v>
      </c>
      <c r="K38" s="46">
        <v>0.90467554666166383</v>
      </c>
      <c r="L38" s="51">
        <v>1.439851195067654E-2</v>
      </c>
    </row>
    <row r="39" spans="1:12" x14ac:dyDescent="0.4">
      <c r="A39" s="124" t="s">
        <v>152</v>
      </c>
      <c r="B39" s="75">
        <v>8436</v>
      </c>
      <c r="C39" s="68">
        <v>12907</v>
      </c>
      <c r="D39" s="44">
        <v>0.6535988223444642</v>
      </c>
      <c r="E39" s="59">
        <v>-4471</v>
      </c>
      <c r="F39" s="75">
        <v>9956</v>
      </c>
      <c r="G39" s="75">
        <v>15686</v>
      </c>
      <c r="H39" s="42">
        <v>0.63470610735687871</v>
      </c>
      <c r="I39" s="53">
        <v>-5730</v>
      </c>
      <c r="J39" s="46">
        <v>0.84732824427480913</v>
      </c>
      <c r="K39" s="46">
        <v>0.82283564962386846</v>
      </c>
      <c r="L39" s="51">
        <v>2.4492594650940669E-2</v>
      </c>
    </row>
    <row r="40" spans="1:12" x14ac:dyDescent="0.4">
      <c r="A40" s="124" t="s">
        <v>151</v>
      </c>
      <c r="B40" s="75">
        <v>8669</v>
      </c>
      <c r="C40" s="68">
        <v>5601</v>
      </c>
      <c r="D40" s="44">
        <v>1.5477593286913052</v>
      </c>
      <c r="E40" s="59">
        <v>3068</v>
      </c>
      <c r="F40" s="77">
        <v>11726</v>
      </c>
      <c r="G40" s="77">
        <v>8191</v>
      </c>
      <c r="H40" s="42">
        <v>1.4315712367232327</v>
      </c>
      <c r="I40" s="53">
        <v>3535</v>
      </c>
      <c r="J40" s="46">
        <v>0.73929728807777584</v>
      </c>
      <c r="K40" s="46">
        <v>0.68379929190575017</v>
      </c>
      <c r="L40" s="51">
        <v>5.5497996172025665E-2</v>
      </c>
    </row>
    <row r="41" spans="1:12" x14ac:dyDescent="0.4">
      <c r="A41" s="124" t="s">
        <v>177</v>
      </c>
      <c r="B41" s="77">
        <v>3976</v>
      </c>
      <c r="C41" s="76">
        <v>0</v>
      </c>
      <c r="D41" s="44" t="e">
        <v>#DIV/0!</v>
      </c>
      <c r="E41" s="59">
        <v>3976</v>
      </c>
      <c r="F41" s="84">
        <v>7271</v>
      </c>
      <c r="G41" s="84">
        <v>0</v>
      </c>
      <c r="H41" s="42" t="e">
        <v>#DIV/0!</v>
      </c>
      <c r="I41" s="53">
        <v>7271</v>
      </c>
      <c r="J41" s="46">
        <v>0.54682987209462253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75">
        <v>11577</v>
      </c>
      <c r="C42" s="68">
        <v>12198</v>
      </c>
      <c r="D42" s="44">
        <v>0.94909001475651744</v>
      </c>
      <c r="E42" s="59">
        <v>-621</v>
      </c>
      <c r="F42" s="75">
        <v>19487</v>
      </c>
      <c r="G42" s="75">
        <v>20163</v>
      </c>
      <c r="H42" s="42">
        <v>0.96647324306898774</v>
      </c>
      <c r="I42" s="53">
        <v>-676</v>
      </c>
      <c r="J42" s="46">
        <v>0.59408836660337661</v>
      </c>
      <c r="K42" s="46">
        <v>0.60496949858651983</v>
      </c>
      <c r="L42" s="51">
        <v>-1.0881131983143222E-2</v>
      </c>
    </row>
    <row r="43" spans="1:12" x14ac:dyDescent="0.4">
      <c r="A43" s="124" t="s">
        <v>81</v>
      </c>
      <c r="B43" s="77">
        <v>8859</v>
      </c>
      <c r="C43" s="76">
        <v>8759</v>
      </c>
      <c r="D43" s="48">
        <v>1.0114168284050691</v>
      </c>
      <c r="E43" s="59">
        <v>100</v>
      </c>
      <c r="F43" s="75">
        <v>11033</v>
      </c>
      <c r="G43" s="75">
        <v>9750</v>
      </c>
      <c r="H43" s="42">
        <v>1.1315897435897435</v>
      </c>
      <c r="I43" s="53">
        <v>1283</v>
      </c>
      <c r="J43" s="46">
        <v>0.80295477204749388</v>
      </c>
      <c r="K43" s="46">
        <v>0.89835897435897438</v>
      </c>
      <c r="L43" s="51">
        <v>-9.5404202311480502E-2</v>
      </c>
    </row>
    <row r="44" spans="1:12" x14ac:dyDescent="0.4">
      <c r="A44" s="124" t="s">
        <v>79</v>
      </c>
      <c r="B44" s="75">
        <v>2325</v>
      </c>
      <c r="C44" s="68">
        <v>2067</v>
      </c>
      <c r="D44" s="46">
        <v>1.1248185776487662</v>
      </c>
      <c r="E44" s="59">
        <v>258</v>
      </c>
      <c r="F44" s="79">
        <v>3069</v>
      </c>
      <c r="G44" s="79">
        <v>3168</v>
      </c>
      <c r="H44" s="42">
        <v>0.96875</v>
      </c>
      <c r="I44" s="53">
        <v>-99</v>
      </c>
      <c r="J44" s="46">
        <v>0.75757575757575757</v>
      </c>
      <c r="K44" s="46">
        <v>0.65246212121212122</v>
      </c>
      <c r="L44" s="51">
        <v>0.10511363636363635</v>
      </c>
    </row>
    <row r="45" spans="1:12" x14ac:dyDescent="0.4">
      <c r="A45" s="124" t="s">
        <v>150</v>
      </c>
      <c r="B45" s="77">
        <v>0</v>
      </c>
      <c r="C45" s="76">
        <v>0</v>
      </c>
      <c r="D45" s="44" t="e">
        <v>#DIV/0!</v>
      </c>
      <c r="E45" s="59">
        <v>0</v>
      </c>
      <c r="F45" s="77">
        <v>0</v>
      </c>
      <c r="G45" s="75">
        <v>0</v>
      </c>
      <c r="H45" s="42" t="e">
        <v>#DIV/0!</v>
      </c>
      <c r="I45" s="53">
        <v>0</v>
      </c>
      <c r="J45" s="46" t="e">
        <v>#DIV/0!</v>
      </c>
      <c r="K45" s="46" t="e">
        <v>#DIV/0!</v>
      </c>
      <c r="L45" s="51" t="e">
        <v>#DIV/0!</v>
      </c>
    </row>
    <row r="46" spans="1:12" x14ac:dyDescent="0.4">
      <c r="A46" s="124" t="s">
        <v>78</v>
      </c>
      <c r="B46" s="75">
        <v>2418</v>
      </c>
      <c r="C46" s="68">
        <v>2698</v>
      </c>
      <c r="D46" s="44">
        <v>0.89621942179392144</v>
      </c>
      <c r="E46" s="59">
        <v>-280</v>
      </c>
      <c r="F46" s="75">
        <v>2790</v>
      </c>
      <c r="G46" s="75">
        <v>3168</v>
      </c>
      <c r="H46" s="42">
        <v>0.88068181818181823</v>
      </c>
      <c r="I46" s="53">
        <v>-378</v>
      </c>
      <c r="J46" s="46">
        <v>0.8666666666666667</v>
      </c>
      <c r="K46" s="46">
        <v>0.85164141414141414</v>
      </c>
      <c r="L46" s="51">
        <v>1.5025252525252553E-2</v>
      </c>
    </row>
    <row r="47" spans="1:12" x14ac:dyDescent="0.4">
      <c r="A47" s="125" t="s">
        <v>77</v>
      </c>
      <c r="B47" s="77">
        <v>1629</v>
      </c>
      <c r="C47" s="76">
        <v>1727</v>
      </c>
      <c r="D47" s="44">
        <v>0.94325419803126809</v>
      </c>
      <c r="E47" s="59">
        <v>-98</v>
      </c>
      <c r="F47" s="75">
        <v>3069</v>
      </c>
      <c r="G47" s="75">
        <v>3168</v>
      </c>
      <c r="H47" s="42">
        <v>0.96875</v>
      </c>
      <c r="I47" s="53">
        <v>-99</v>
      </c>
      <c r="J47" s="46">
        <v>0.53079178885630496</v>
      </c>
      <c r="K47" s="42">
        <v>0.54513888888888884</v>
      </c>
      <c r="L47" s="41">
        <v>-1.4347100032583882E-2</v>
      </c>
    </row>
    <row r="48" spans="1:12" x14ac:dyDescent="0.4">
      <c r="A48" s="124" t="s">
        <v>96</v>
      </c>
      <c r="B48" s="75">
        <v>952</v>
      </c>
      <c r="C48" s="68">
        <v>848</v>
      </c>
      <c r="D48" s="44">
        <v>1.1226415094339623</v>
      </c>
      <c r="E48" s="53">
        <v>104</v>
      </c>
      <c r="F48" s="79">
        <v>1826</v>
      </c>
      <c r="G48" s="79">
        <v>1826</v>
      </c>
      <c r="H48" s="42">
        <v>1</v>
      </c>
      <c r="I48" s="53">
        <v>0</v>
      </c>
      <c r="J48" s="46">
        <v>0.52135815991237677</v>
      </c>
      <c r="K48" s="46">
        <v>0.46440306681270538</v>
      </c>
      <c r="L48" s="51">
        <v>5.6955093099671394E-2</v>
      </c>
    </row>
    <row r="49" spans="1:12" x14ac:dyDescent="0.4">
      <c r="A49" s="124" t="s">
        <v>93</v>
      </c>
      <c r="B49" s="77">
        <v>0</v>
      </c>
      <c r="C49" s="76">
        <v>0</v>
      </c>
      <c r="D49" s="44" t="e">
        <v>#DIV/0!</v>
      </c>
      <c r="E49" s="53">
        <v>0</v>
      </c>
      <c r="F49" s="77">
        <v>0</v>
      </c>
      <c r="G49" s="77">
        <v>0</v>
      </c>
      <c r="H49" s="46" t="e">
        <v>#DIV/0!</v>
      </c>
      <c r="I49" s="53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75">
        <v>2343</v>
      </c>
      <c r="C50" s="68">
        <v>2892</v>
      </c>
      <c r="D50" s="44">
        <v>0.81016597510373445</v>
      </c>
      <c r="E50" s="53">
        <v>-549</v>
      </c>
      <c r="F50" s="75">
        <v>4218</v>
      </c>
      <c r="G50" s="75">
        <v>4158</v>
      </c>
      <c r="H50" s="46">
        <v>1.0144300144300145</v>
      </c>
      <c r="I50" s="53">
        <v>60</v>
      </c>
      <c r="J50" s="46">
        <v>0.55547652916073964</v>
      </c>
      <c r="K50" s="46">
        <v>0.69552669552669555</v>
      </c>
      <c r="L50" s="51">
        <v>-0.14005016636595591</v>
      </c>
    </row>
    <row r="51" spans="1:12" x14ac:dyDescent="0.4">
      <c r="A51" s="124" t="s">
        <v>76</v>
      </c>
      <c r="B51" s="77">
        <v>1004</v>
      </c>
      <c r="C51" s="76">
        <v>1102</v>
      </c>
      <c r="D51" s="44">
        <v>0.91107078039927403</v>
      </c>
      <c r="E51" s="53">
        <v>-98</v>
      </c>
      <c r="F51" s="75">
        <v>1386</v>
      </c>
      <c r="G51" s="75">
        <v>1386</v>
      </c>
      <c r="H51" s="46">
        <v>1</v>
      </c>
      <c r="I51" s="53">
        <v>0</v>
      </c>
      <c r="J51" s="46">
        <v>0.72438672438672436</v>
      </c>
      <c r="K51" s="46">
        <v>0.79509379509379507</v>
      </c>
      <c r="L51" s="51">
        <v>-7.0707070707070718E-2</v>
      </c>
    </row>
    <row r="52" spans="1:12" x14ac:dyDescent="0.4">
      <c r="A52" s="124" t="s">
        <v>75</v>
      </c>
      <c r="B52" s="75">
        <v>832</v>
      </c>
      <c r="C52" s="68">
        <v>987</v>
      </c>
      <c r="D52" s="44">
        <v>0.84295845997973662</v>
      </c>
      <c r="E52" s="53">
        <v>-155</v>
      </c>
      <c r="F52" s="77">
        <v>1386</v>
      </c>
      <c r="G52" s="77">
        <v>1386</v>
      </c>
      <c r="H52" s="46">
        <v>1</v>
      </c>
      <c r="I52" s="53">
        <v>0</v>
      </c>
      <c r="J52" s="46">
        <v>0.60028860028860032</v>
      </c>
      <c r="K52" s="46">
        <v>0.71212121212121215</v>
      </c>
      <c r="L52" s="51">
        <v>-0.11183261183261184</v>
      </c>
    </row>
    <row r="53" spans="1:12" x14ac:dyDescent="0.4">
      <c r="A53" s="124" t="s">
        <v>149</v>
      </c>
      <c r="B53" s="77">
        <v>807</v>
      </c>
      <c r="C53" s="76">
        <v>1034</v>
      </c>
      <c r="D53" s="44">
        <v>0.78046421663442944</v>
      </c>
      <c r="E53" s="53">
        <v>-227</v>
      </c>
      <c r="F53" s="75">
        <v>1386</v>
      </c>
      <c r="G53" s="75">
        <v>1826</v>
      </c>
      <c r="H53" s="46">
        <v>0.75903614457831325</v>
      </c>
      <c r="I53" s="53">
        <v>-440</v>
      </c>
      <c r="J53" s="46">
        <v>0.58225108225108224</v>
      </c>
      <c r="K53" s="46">
        <v>0.5662650602409639</v>
      </c>
      <c r="L53" s="51">
        <v>1.5986022010118339E-2</v>
      </c>
    </row>
    <row r="54" spans="1:12" x14ac:dyDescent="0.4">
      <c r="A54" s="124" t="s">
        <v>132</v>
      </c>
      <c r="B54" s="75">
        <v>1185</v>
      </c>
      <c r="C54" s="68">
        <v>1298</v>
      </c>
      <c r="D54" s="44">
        <v>0.9129429892141756</v>
      </c>
      <c r="E54" s="53">
        <v>-113</v>
      </c>
      <c r="F54" s="75">
        <v>1260</v>
      </c>
      <c r="G54" s="75">
        <v>1386</v>
      </c>
      <c r="H54" s="46">
        <v>0.90909090909090906</v>
      </c>
      <c r="I54" s="53">
        <v>-126</v>
      </c>
      <c r="J54" s="46">
        <v>0.94047619047619047</v>
      </c>
      <c r="K54" s="46">
        <v>0.93650793650793651</v>
      </c>
      <c r="L54" s="51">
        <v>3.9682539682539542E-3</v>
      </c>
    </row>
    <row r="55" spans="1:12" x14ac:dyDescent="0.4">
      <c r="A55" s="124" t="s">
        <v>148</v>
      </c>
      <c r="B55" s="75">
        <v>1219</v>
      </c>
      <c r="C55" s="68">
        <v>1228</v>
      </c>
      <c r="D55" s="44">
        <v>0.99267100977198697</v>
      </c>
      <c r="E55" s="53">
        <v>-9</v>
      </c>
      <c r="F55" s="79">
        <v>1449</v>
      </c>
      <c r="G55" s="79">
        <v>1386</v>
      </c>
      <c r="H55" s="46">
        <v>1.0454545454545454</v>
      </c>
      <c r="I55" s="53">
        <v>63</v>
      </c>
      <c r="J55" s="46">
        <v>0.84126984126984128</v>
      </c>
      <c r="K55" s="46">
        <v>0.88600288600288601</v>
      </c>
      <c r="L55" s="51">
        <v>-4.4733044733044736E-2</v>
      </c>
    </row>
    <row r="56" spans="1:12" x14ac:dyDescent="0.4">
      <c r="A56" s="124" t="s">
        <v>147</v>
      </c>
      <c r="B56" s="75">
        <v>1204</v>
      </c>
      <c r="C56" s="68">
        <v>1301</v>
      </c>
      <c r="D56" s="44">
        <v>0.92544196771714071</v>
      </c>
      <c r="E56" s="53">
        <v>-97</v>
      </c>
      <c r="F56" s="75">
        <v>1386</v>
      </c>
      <c r="G56" s="75">
        <v>1386</v>
      </c>
      <c r="H56" s="44">
        <v>1</v>
      </c>
      <c r="I56" s="53">
        <v>0</v>
      </c>
      <c r="J56" s="46">
        <v>0.86868686868686873</v>
      </c>
      <c r="K56" s="46">
        <v>0.93867243867243866</v>
      </c>
      <c r="L56" s="51">
        <v>-6.9985569985569929E-2</v>
      </c>
    </row>
    <row r="57" spans="1:12" x14ac:dyDescent="0.4">
      <c r="A57" s="123" t="s">
        <v>146</v>
      </c>
      <c r="B57" s="133">
        <v>1282</v>
      </c>
      <c r="C57" s="134">
        <v>1268</v>
      </c>
      <c r="D57" s="90">
        <v>1.0110410094637223</v>
      </c>
      <c r="E57" s="58">
        <v>14</v>
      </c>
      <c r="F57" s="133">
        <v>1386</v>
      </c>
      <c r="G57" s="133">
        <v>1385</v>
      </c>
      <c r="H57" s="57">
        <v>1.0007220216606498</v>
      </c>
      <c r="I57" s="58">
        <v>1</v>
      </c>
      <c r="J57" s="57">
        <v>0.92496392496392499</v>
      </c>
      <c r="K57" s="57">
        <v>0.91552346570397114</v>
      </c>
      <c r="L57" s="56">
        <v>9.4404592599538484E-3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2006年7月下旬航空旅客輸送実績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１月(上旬)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134</v>
      </c>
      <c r="C4" s="191" t="s">
        <v>174</v>
      </c>
      <c r="D4" s="190" t="s">
        <v>87</v>
      </c>
      <c r="E4" s="190"/>
      <c r="F4" s="187" t="str">
        <f>+B4</f>
        <v>(06'1/1～10)</v>
      </c>
      <c r="G4" s="187" t="str">
        <f>+C4</f>
        <v>(05'1/1～10)</v>
      </c>
      <c r="H4" s="190" t="s">
        <v>87</v>
      </c>
      <c r="I4" s="190"/>
      <c r="J4" s="187" t="str">
        <f>+B4</f>
        <v>(06'1/1～10)</v>
      </c>
      <c r="K4" s="187" t="str">
        <f>+C4</f>
        <v>(05'1/1～10)</v>
      </c>
      <c r="L4" s="188" t="s">
        <v>85</v>
      </c>
    </row>
    <row r="5" spans="1:12" s="34" customFormat="1" x14ac:dyDescent="0.4">
      <c r="A5" s="190"/>
      <c r="B5" s="191"/>
      <c r="C5" s="191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+B7+B34</f>
        <v>153963</v>
      </c>
      <c r="C6" s="67">
        <f>+C7+C34</f>
        <v>139938</v>
      </c>
      <c r="D6" s="39">
        <f t="shared" ref="D6:D53" si="0">+B6/C6</f>
        <v>1.1002229558804613</v>
      </c>
      <c r="E6" s="40">
        <f t="shared" ref="E6:E53" si="1">+B6-C6</f>
        <v>14025</v>
      </c>
      <c r="F6" s="67">
        <f>+F7+F34</f>
        <v>234771</v>
      </c>
      <c r="G6" s="67">
        <f>+G7+G34</f>
        <v>220983</v>
      </c>
      <c r="H6" s="39">
        <f t="shared" ref="H6:H53" si="2">+F6/G6</f>
        <v>1.0623939398053244</v>
      </c>
      <c r="I6" s="40">
        <f t="shared" ref="I6:I53" si="3">+F6-G6</f>
        <v>13788</v>
      </c>
      <c r="J6" s="39">
        <f t="shared" ref="J6:J53" si="4">+B6/F6</f>
        <v>0.65580075903753021</v>
      </c>
      <c r="K6" s="39">
        <f t="shared" ref="K6:K53" si="5">+C6/G6</f>
        <v>0.63325233162731975</v>
      </c>
      <c r="L6" s="52">
        <f t="shared" ref="L6:L53" si="6">+J6-K6</f>
        <v>2.2548427410210459E-2</v>
      </c>
    </row>
    <row r="7" spans="1:12" s="30" customFormat="1" x14ac:dyDescent="0.4">
      <c r="A7" s="122" t="s">
        <v>84</v>
      </c>
      <c r="B7" s="67">
        <f>B8+B16+B31</f>
        <v>76828</v>
      </c>
      <c r="C7" s="67">
        <f>C8+C16+C31</f>
        <v>70211</v>
      </c>
      <c r="D7" s="39">
        <f t="shared" si="0"/>
        <v>1.0942444916038798</v>
      </c>
      <c r="E7" s="40">
        <f t="shared" si="1"/>
        <v>6617</v>
      </c>
      <c r="F7" s="67">
        <f>F8+F16+F31</f>
        <v>111946</v>
      </c>
      <c r="G7" s="67">
        <f>G8+G16+G31</f>
        <v>104482</v>
      </c>
      <c r="H7" s="39">
        <f t="shared" si="2"/>
        <v>1.0714381424551598</v>
      </c>
      <c r="I7" s="40">
        <f t="shared" si="3"/>
        <v>7464</v>
      </c>
      <c r="J7" s="39">
        <f t="shared" si="4"/>
        <v>0.68629517803226558</v>
      </c>
      <c r="K7" s="39">
        <f t="shared" si="5"/>
        <v>0.67199134779196412</v>
      </c>
      <c r="L7" s="52">
        <f t="shared" si="6"/>
        <v>1.4303830240301463E-2</v>
      </c>
    </row>
    <row r="8" spans="1:12" x14ac:dyDescent="0.4">
      <c r="A8" s="153" t="s">
        <v>91</v>
      </c>
      <c r="B8" s="71">
        <f>SUM(B9:B15)</f>
        <v>62800</v>
      </c>
      <c r="C8" s="71">
        <f>SUM(C9:C15)</f>
        <v>56491</v>
      </c>
      <c r="D8" s="60">
        <f t="shared" si="0"/>
        <v>1.111681506788692</v>
      </c>
      <c r="E8" s="152">
        <f t="shared" si="1"/>
        <v>6309</v>
      </c>
      <c r="F8" s="71">
        <f>SUM(F9:F15)</f>
        <v>92620</v>
      </c>
      <c r="G8" s="71">
        <f>SUM(G9:G15)</f>
        <v>85072</v>
      </c>
      <c r="H8" s="60">
        <f t="shared" si="2"/>
        <v>1.0887248448373144</v>
      </c>
      <c r="I8" s="152">
        <f t="shared" si="3"/>
        <v>7548</v>
      </c>
      <c r="J8" s="60">
        <f t="shared" si="4"/>
        <v>0.67803930036709137</v>
      </c>
      <c r="K8" s="60">
        <f t="shared" si="5"/>
        <v>0.66403752115854808</v>
      </c>
      <c r="L8" s="151">
        <f t="shared" si="6"/>
        <v>1.4001779208543286E-2</v>
      </c>
    </row>
    <row r="9" spans="1:12" x14ac:dyDescent="0.4">
      <c r="A9" s="126" t="s">
        <v>82</v>
      </c>
      <c r="B9" s="100">
        <v>34122</v>
      </c>
      <c r="C9" s="100">
        <v>32205</v>
      </c>
      <c r="D9" s="44">
        <f t="shared" si="0"/>
        <v>1.0595249184909175</v>
      </c>
      <c r="E9" s="45">
        <f t="shared" si="1"/>
        <v>1917</v>
      </c>
      <c r="F9" s="100">
        <v>46510</v>
      </c>
      <c r="G9" s="100">
        <v>49168</v>
      </c>
      <c r="H9" s="44">
        <f t="shared" si="2"/>
        <v>0.94594044907256747</v>
      </c>
      <c r="I9" s="45">
        <f t="shared" si="3"/>
        <v>-2658</v>
      </c>
      <c r="J9" s="44">
        <f t="shared" si="4"/>
        <v>0.73364867770371966</v>
      </c>
      <c r="K9" s="44">
        <f t="shared" si="5"/>
        <v>0.65499918646274002</v>
      </c>
      <c r="L9" s="43">
        <f t="shared" si="6"/>
        <v>7.8649491240979641E-2</v>
      </c>
    </row>
    <row r="10" spans="1:12" x14ac:dyDescent="0.4">
      <c r="A10" s="124" t="s">
        <v>83</v>
      </c>
      <c r="B10" s="94">
        <v>8100</v>
      </c>
      <c r="C10" s="94">
        <v>9365</v>
      </c>
      <c r="D10" s="46">
        <f t="shared" si="0"/>
        <v>0.86492258408969569</v>
      </c>
      <c r="E10" s="37">
        <f t="shared" si="1"/>
        <v>-1265</v>
      </c>
      <c r="F10" s="94">
        <v>11506</v>
      </c>
      <c r="G10" s="94">
        <v>13560</v>
      </c>
      <c r="H10" s="46">
        <f t="shared" si="2"/>
        <v>0.8485250737463127</v>
      </c>
      <c r="I10" s="37">
        <f t="shared" si="3"/>
        <v>-2054</v>
      </c>
      <c r="J10" s="46">
        <f t="shared" si="4"/>
        <v>0.70398053189640186</v>
      </c>
      <c r="K10" s="46">
        <f t="shared" si="5"/>
        <v>0.69063421828908556</v>
      </c>
      <c r="L10" s="51">
        <f t="shared" si="6"/>
        <v>1.3346313607316307E-2</v>
      </c>
    </row>
    <row r="11" spans="1:12" x14ac:dyDescent="0.4">
      <c r="A11" s="124" t="s">
        <v>97</v>
      </c>
      <c r="B11" s="94">
        <v>4768</v>
      </c>
      <c r="C11" s="94">
        <v>2202</v>
      </c>
      <c r="D11" s="46">
        <f t="shared" si="0"/>
        <v>2.1653042688465032</v>
      </c>
      <c r="E11" s="37">
        <f t="shared" si="1"/>
        <v>2566</v>
      </c>
      <c r="F11" s="94">
        <v>6950</v>
      </c>
      <c r="G11" s="94">
        <v>2907</v>
      </c>
      <c r="H11" s="46">
        <f t="shared" si="2"/>
        <v>2.3907808737530098</v>
      </c>
      <c r="I11" s="37">
        <f t="shared" si="3"/>
        <v>4043</v>
      </c>
      <c r="J11" s="46">
        <f t="shared" si="4"/>
        <v>0.68604316546762589</v>
      </c>
      <c r="K11" s="46">
        <f t="shared" si="5"/>
        <v>0.75748194014447889</v>
      </c>
      <c r="L11" s="51">
        <f t="shared" si="6"/>
        <v>-7.1438774676853001E-2</v>
      </c>
    </row>
    <row r="12" spans="1:12" x14ac:dyDescent="0.4">
      <c r="A12" s="124" t="s">
        <v>80</v>
      </c>
      <c r="B12" s="94">
        <v>5163</v>
      </c>
      <c r="C12" s="94">
        <v>5174</v>
      </c>
      <c r="D12" s="46">
        <f t="shared" si="0"/>
        <v>0.99787398531117122</v>
      </c>
      <c r="E12" s="37">
        <f t="shared" si="1"/>
        <v>-11</v>
      </c>
      <c r="F12" s="94">
        <v>9330</v>
      </c>
      <c r="G12" s="94">
        <v>9600</v>
      </c>
      <c r="H12" s="46">
        <f t="shared" si="2"/>
        <v>0.97187500000000004</v>
      </c>
      <c r="I12" s="37">
        <f t="shared" si="3"/>
        <v>-270</v>
      </c>
      <c r="J12" s="46">
        <f t="shared" si="4"/>
        <v>0.55337620578778135</v>
      </c>
      <c r="K12" s="46">
        <f t="shared" si="5"/>
        <v>0.53895833333333332</v>
      </c>
      <c r="L12" s="51">
        <f t="shared" si="6"/>
        <v>1.4417872454448033E-2</v>
      </c>
    </row>
    <row r="13" spans="1:12" x14ac:dyDescent="0.4">
      <c r="A13" s="124" t="s">
        <v>81</v>
      </c>
      <c r="B13" s="94">
        <v>6489</v>
      </c>
      <c r="C13" s="94">
        <v>5160</v>
      </c>
      <c r="D13" s="46">
        <f t="shared" si="0"/>
        <v>1.2575581395348838</v>
      </c>
      <c r="E13" s="37">
        <f t="shared" si="1"/>
        <v>1329</v>
      </c>
      <c r="F13" s="94">
        <v>12941</v>
      </c>
      <c r="G13" s="94">
        <v>7137</v>
      </c>
      <c r="H13" s="46">
        <f t="shared" si="2"/>
        <v>1.8132268460137313</v>
      </c>
      <c r="I13" s="37">
        <f t="shared" si="3"/>
        <v>5804</v>
      </c>
      <c r="J13" s="46">
        <f t="shared" si="4"/>
        <v>0.5014295649486129</v>
      </c>
      <c r="K13" s="46">
        <f t="shared" si="5"/>
        <v>0.72299285414039516</v>
      </c>
      <c r="L13" s="51">
        <f t="shared" si="6"/>
        <v>-0.22156328919178225</v>
      </c>
    </row>
    <row r="14" spans="1:12" x14ac:dyDescent="0.4">
      <c r="A14" s="124" t="s">
        <v>170</v>
      </c>
      <c r="B14" s="94">
        <v>3033</v>
      </c>
      <c r="C14" s="94">
        <v>2385</v>
      </c>
      <c r="D14" s="46">
        <f t="shared" si="0"/>
        <v>1.2716981132075471</v>
      </c>
      <c r="E14" s="37">
        <f t="shared" si="1"/>
        <v>648</v>
      </c>
      <c r="F14" s="94">
        <v>3753</v>
      </c>
      <c r="G14" s="94">
        <v>2700</v>
      </c>
      <c r="H14" s="46">
        <f t="shared" si="2"/>
        <v>1.39</v>
      </c>
      <c r="I14" s="37">
        <f t="shared" si="3"/>
        <v>1053</v>
      </c>
      <c r="J14" s="46">
        <f t="shared" si="4"/>
        <v>0.80815347721822539</v>
      </c>
      <c r="K14" s="46">
        <f t="shared" si="5"/>
        <v>0.8833333333333333</v>
      </c>
      <c r="L14" s="51">
        <f t="shared" si="6"/>
        <v>-7.5179856115107913E-2</v>
      </c>
    </row>
    <row r="15" spans="1:12" x14ac:dyDescent="0.4">
      <c r="A15" s="127" t="s">
        <v>169</v>
      </c>
      <c r="B15" s="105">
        <v>1125</v>
      </c>
      <c r="C15" s="105">
        <v>0</v>
      </c>
      <c r="D15" s="48" t="e">
        <f t="shared" si="0"/>
        <v>#DIV/0!</v>
      </c>
      <c r="E15" s="47">
        <f t="shared" si="1"/>
        <v>1125</v>
      </c>
      <c r="F15" s="105">
        <v>1630</v>
      </c>
      <c r="G15" s="105">
        <v>0</v>
      </c>
      <c r="H15" s="44" t="e">
        <f t="shared" si="2"/>
        <v>#DIV/0!</v>
      </c>
      <c r="I15" s="45">
        <f t="shared" si="3"/>
        <v>1630</v>
      </c>
      <c r="J15" s="48">
        <f t="shared" si="4"/>
        <v>0.69018404907975461</v>
      </c>
      <c r="K15" s="48" t="e">
        <f t="shared" si="5"/>
        <v>#DIV/0!</v>
      </c>
      <c r="L15" s="83" t="e">
        <f t="shared" si="6"/>
        <v>#DIV/0!</v>
      </c>
    </row>
    <row r="16" spans="1:12" x14ac:dyDescent="0.4">
      <c r="A16" s="138" t="s">
        <v>90</v>
      </c>
      <c r="B16" s="73">
        <f>SUM(B17:B30)</f>
        <v>12960</v>
      </c>
      <c r="C16" s="73">
        <f>SUM(C17:C30)</f>
        <v>12616</v>
      </c>
      <c r="D16" s="50">
        <f t="shared" si="0"/>
        <v>1.0272669625871909</v>
      </c>
      <c r="E16" s="38">
        <f t="shared" si="1"/>
        <v>344</v>
      </c>
      <c r="F16" s="73">
        <f>SUM(F17:F30)</f>
        <v>18000</v>
      </c>
      <c r="G16" s="73">
        <f>SUM(G17:G30)</f>
        <v>17850</v>
      </c>
      <c r="H16" s="50">
        <f t="shared" si="2"/>
        <v>1.0084033613445378</v>
      </c>
      <c r="I16" s="38">
        <f t="shared" si="3"/>
        <v>150</v>
      </c>
      <c r="J16" s="50">
        <f t="shared" si="4"/>
        <v>0.72</v>
      </c>
      <c r="K16" s="50">
        <f t="shared" si="5"/>
        <v>0.70677871148459381</v>
      </c>
      <c r="L16" s="49">
        <f t="shared" si="6"/>
        <v>1.322128851540616E-2</v>
      </c>
    </row>
    <row r="17" spans="1:12" x14ac:dyDescent="0.4">
      <c r="A17" s="126" t="s">
        <v>168</v>
      </c>
      <c r="B17" s="100">
        <v>982</v>
      </c>
      <c r="C17" s="100">
        <v>1025</v>
      </c>
      <c r="D17" s="44">
        <f t="shared" si="0"/>
        <v>0.95804878048780484</v>
      </c>
      <c r="E17" s="45">
        <f t="shared" si="1"/>
        <v>-43</v>
      </c>
      <c r="F17" s="100">
        <v>1500</v>
      </c>
      <c r="G17" s="100">
        <v>1500</v>
      </c>
      <c r="H17" s="44">
        <f t="shared" si="2"/>
        <v>1</v>
      </c>
      <c r="I17" s="45">
        <f t="shared" si="3"/>
        <v>0</v>
      </c>
      <c r="J17" s="44">
        <f t="shared" si="4"/>
        <v>0.65466666666666662</v>
      </c>
      <c r="K17" s="44">
        <f t="shared" si="5"/>
        <v>0.68333333333333335</v>
      </c>
      <c r="L17" s="43">
        <f t="shared" si="6"/>
        <v>-2.8666666666666729E-2</v>
      </c>
    </row>
    <row r="18" spans="1:12" x14ac:dyDescent="0.4">
      <c r="A18" s="124" t="s">
        <v>167</v>
      </c>
      <c r="B18" s="94">
        <v>1168</v>
      </c>
      <c r="C18" s="94">
        <v>1226</v>
      </c>
      <c r="D18" s="46">
        <f t="shared" si="0"/>
        <v>0.95269168026101136</v>
      </c>
      <c r="E18" s="37">
        <f t="shared" si="1"/>
        <v>-58</v>
      </c>
      <c r="F18" s="94">
        <v>1500</v>
      </c>
      <c r="G18" s="94">
        <v>1500</v>
      </c>
      <c r="H18" s="46">
        <f t="shared" si="2"/>
        <v>1</v>
      </c>
      <c r="I18" s="37">
        <f t="shared" si="3"/>
        <v>0</v>
      </c>
      <c r="J18" s="46">
        <f t="shared" si="4"/>
        <v>0.77866666666666662</v>
      </c>
      <c r="K18" s="46">
        <f t="shared" si="5"/>
        <v>0.81733333333333336</v>
      </c>
      <c r="L18" s="51">
        <f t="shared" si="6"/>
        <v>-3.8666666666666738E-2</v>
      </c>
    </row>
    <row r="19" spans="1:12" x14ac:dyDescent="0.4">
      <c r="A19" s="124" t="s">
        <v>166</v>
      </c>
      <c r="B19" s="94">
        <v>993</v>
      </c>
      <c r="C19" s="94">
        <v>859</v>
      </c>
      <c r="D19" s="46">
        <f t="shared" si="0"/>
        <v>1.1559953434225845</v>
      </c>
      <c r="E19" s="37">
        <f t="shared" si="1"/>
        <v>134</v>
      </c>
      <c r="F19" s="94">
        <v>1500</v>
      </c>
      <c r="G19" s="94">
        <v>1500</v>
      </c>
      <c r="H19" s="46">
        <f t="shared" si="2"/>
        <v>1</v>
      </c>
      <c r="I19" s="37">
        <f t="shared" si="3"/>
        <v>0</v>
      </c>
      <c r="J19" s="46">
        <f t="shared" si="4"/>
        <v>0.66200000000000003</v>
      </c>
      <c r="K19" s="46">
        <f t="shared" si="5"/>
        <v>0.57266666666666666</v>
      </c>
      <c r="L19" s="51">
        <f t="shared" si="6"/>
        <v>8.9333333333333376E-2</v>
      </c>
    </row>
    <row r="20" spans="1:12" x14ac:dyDescent="0.4">
      <c r="A20" s="124" t="s">
        <v>165</v>
      </c>
      <c r="B20" s="94">
        <v>2415</v>
      </c>
      <c r="C20" s="94">
        <v>2146</v>
      </c>
      <c r="D20" s="46">
        <f t="shared" si="0"/>
        <v>1.1253494874184529</v>
      </c>
      <c r="E20" s="37">
        <f t="shared" si="1"/>
        <v>269</v>
      </c>
      <c r="F20" s="94">
        <v>3000</v>
      </c>
      <c r="G20" s="94">
        <v>3000</v>
      </c>
      <c r="H20" s="46">
        <f t="shared" si="2"/>
        <v>1</v>
      </c>
      <c r="I20" s="37">
        <f t="shared" si="3"/>
        <v>0</v>
      </c>
      <c r="J20" s="46">
        <f t="shared" si="4"/>
        <v>0.80500000000000005</v>
      </c>
      <c r="K20" s="46">
        <f t="shared" si="5"/>
        <v>0.71533333333333338</v>
      </c>
      <c r="L20" s="51">
        <f t="shared" si="6"/>
        <v>8.9666666666666672E-2</v>
      </c>
    </row>
    <row r="21" spans="1:12" x14ac:dyDescent="0.4">
      <c r="A21" s="124" t="s">
        <v>164</v>
      </c>
      <c r="B21" s="96">
        <v>1328</v>
      </c>
      <c r="C21" s="96">
        <v>1273</v>
      </c>
      <c r="D21" s="42">
        <f t="shared" si="0"/>
        <v>1.0432050274941085</v>
      </c>
      <c r="E21" s="36">
        <f t="shared" si="1"/>
        <v>55</v>
      </c>
      <c r="F21" s="96">
        <v>1500</v>
      </c>
      <c r="G21" s="96">
        <v>1500</v>
      </c>
      <c r="H21" s="42">
        <f t="shared" si="2"/>
        <v>1</v>
      </c>
      <c r="I21" s="36">
        <f t="shared" si="3"/>
        <v>0</v>
      </c>
      <c r="J21" s="42">
        <f t="shared" si="4"/>
        <v>0.88533333333333331</v>
      </c>
      <c r="K21" s="42">
        <f t="shared" si="5"/>
        <v>0.84866666666666668</v>
      </c>
      <c r="L21" s="41">
        <f t="shared" si="6"/>
        <v>3.6666666666666625E-2</v>
      </c>
    </row>
    <row r="22" spans="1:12" x14ac:dyDescent="0.4">
      <c r="A22" s="125" t="s">
        <v>163</v>
      </c>
      <c r="B22" s="94">
        <v>0</v>
      </c>
      <c r="C22" s="94">
        <v>0</v>
      </c>
      <c r="D22" s="46" t="e">
        <f t="shared" si="0"/>
        <v>#DIV/0!</v>
      </c>
      <c r="E22" s="37">
        <f t="shared" si="1"/>
        <v>0</v>
      </c>
      <c r="F22" s="94">
        <v>0</v>
      </c>
      <c r="G22" s="94">
        <v>0</v>
      </c>
      <c r="H22" s="46" t="e">
        <f t="shared" si="2"/>
        <v>#DIV/0!</v>
      </c>
      <c r="I22" s="37">
        <f t="shared" si="3"/>
        <v>0</v>
      </c>
      <c r="J22" s="46" t="e">
        <f t="shared" si="4"/>
        <v>#DIV/0!</v>
      </c>
      <c r="K22" s="46" t="e">
        <f t="shared" si="5"/>
        <v>#DIV/0!</v>
      </c>
      <c r="L22" s="51" t="e">
        <f t="shared" si="6"/>
        <v>#DIV/0!</v>
      </c>
    </row>
    <row r="23" spans="1:12" x14ac:dyDescent="0.4">
      <c r="A23" s="125" t="s">
        <v>162</v>
      </c>
      <c r="B23" s="94">
        <v>891</v>
      </c>
      <c r="C23" s="94">
        <v>909</v>
      </c>
      <c r="D23" s="46">
        <f t="shared" si="0"/>
        <v>0.98019801980198018</v>
      </c>
      <c r="E23" s="37">
        <f t="shared" si="1"/>
        <v>-18</v>
      </c>
      <c r="F23" s="94">
        <v>1500</v>
      </c>
      <c r="G23" s="94">
        <v>1500</v>
      </c>
      <c r="H23" s="46">
        <f t="shared" si="2"/>
        <v>1</v>
      </c>
      <c r="I23" s="37">
        <f t="shared" si="3"/>
        <v>0</v>
      </c>
      <c r="J23" s="46">
        <f t="shared" si="4"/>
        <v>0.59399999999999997</v>
      </c>
      <c r="K23" s="46">
        <f t="shared" si="5"/>
        <v>0.60599999999999998</v>
      </c>
      <c r="L23" s="51">
        <f t="shared" si="6"/>
        <v>-1.2000000000000011E-2</v>
      </c>
    </row>
    <row r="24" spans="1:12" x14ac:dyDescent="0.4">
      <c r="A24" s="124" t="s">
        <v>161</v>
      </c>
      <c r="B24" s="94">
        <v>1060</v>
      </c>
      <c r="C24" s="94">
        <v>859</v>
      </c>
      <c r="D24" s="46">
        <f t="shared" si="0"/>
        <v>1.2339930151338765</v>
      </c>
      <c r="E24" s="37">
        <f t="shared" si="1"/>
        <v>201</v>
      </c>
      <c r="F24" s="94">
        <v>1500</v>
      </c>
      <c r="G24" s="94">
        <v>1350</v>
      </c>
      <c r="H24" s="46">
        <f t="shared" si="2"/>
        <v>1.1111111111111112</v>
      </c>
      <c r="I24" s="37">
        <f t="shared" si="3"/>
        <v>150</v>
      </c>
      <c r="J24" s="46">
        <f t="shared" si="4"/>
        <v>0.70666666666666667</v>
      </c>
      <c r="K24" s="46">
        <f t="shared" si="5"/>
        <v>0.63629629629629625</v>
      </c>
      <c r="L24" s="51">
        <f t="shared" si="6"/>
        <v>7.0370370370370416E-2</v>
      </c>
    </row>
    <row r="25" spans="1:12" x14ac:dyDescent="0.4">
      <c r="A25" s="124" t="s">
        <v>160</v>
      </c>
      <c r="B25" s="96">
        <v>530</v>
      </c>
      <c r="C25" s="96">
        <v>582</v>
      </c>
      <c r="D25" s="42">
        <f t="shared" si="0"/>
        <v>0.9106529209621993</v>
      </c>
      <c r="E25" s="36">
        <f t="shared" si="1"/>
        <v>-52</v>
      </c>
      <c r="F25" s="96">
        <v>900</v>
      </c>
      <c r="G25" s="96">
        <v>750</v>
      </c>
      <c r="H25" s="42">
        <f t="shared" si="2"/>
        <v>1.2</v>
      </c>
      <c r="I25" s="36">
        <f t="shared" si="3"/>
        <v>150</v>
      </c>
      <c r="J25" s="42">
        <f t="shared" si="4"/>
        <v>0.58888888888888891</v>
      </c>
      <c r="K25" s="42">
        <f t="shared" si="5"/>
        <v>0.77600000000000002</v>
      </c>
      <c r="L25" s="41">
        <f t="shared" si="6"/>
        <v>-0.18711111111111112</v>
      </c>
    </row>
    <row r="26" spans="1:12" x14ac:dyDescent="0.4">
      <c r="A26" s="125" t="s">
        <v>159</v>
      </c>
      <c r="B26" s="94">
        <v>343</v>
      </c>
      <c r="C26" s="94">
        <v>432</v>
      </c>
      <c r="D26" s="46">
        <f t="shared" si="0"/>
        <v>0.79398148148148151</v>
      </c>
      <c r="E26" s="37">
        <f t="shared" si="1"/>
        <v>-89</v>
      </c>
      <c r="F26" s="94">
        <v>600</v>
      </c>
      <c r="G26" s="94">
        <v>750</v>
      </c>
      <c r="H26" s="46">
        <f t="shared" si="2"/>
        <v>0.8</v>
      </c>
      <c r="I26" s="37">
        <f t="shared" si="3"/>
        <v>-150</v>
      </c>
      <c r="J26" s="46">
        <f t="shared" si="4"/>
        <v>0.57166666666666666</v>
      </c>
      <c r="K26" s="46">
        <f t="shared" si="5"/>
        <v>0.57599999999999996</v>
      </c>
      <c r="L26" s="51">
        <f t="shared" si="6"/>
        <v>-4.3333333333333002E-3</v>
      </c>
    </row>
    <row r="27" spans="1:12" x14ac:dyDescent="0.4">
      <c r="A27" s="124" t="s">
        <v>158</v>
      </c>
      <c r="B27" s="94">
        <v>1038</v>
      </c>
      <c r="C27" s="94">
        <v>1264</v>
      </c>
      <c r="D27" s="46">
        <f t="shared" si="0"/>
        <v>0.82120253164556967</v>
      </c>
      <c r="E27" s="37">
        <f t="shared" si="1"/>
        <v>-226</v>
      </c>
      <c r="F27" s="94">
        <v>1500</v>
      </c>
      <c r="G27" s="94">
        <v>1500</v>
      </c>
      <c r="H27" s="46">
        <f t="shared" si="2"/>
        <v>1</v>
      </c>
      <c r="I27" s="37">
        <f t="shared" si="3"/>
        <v>0</v>
      </c>
      <c r="J27" s="46">
        <f t="shared" si="4"/>
        <v>0.69199999999999995</v>
      </c>
      <c r="K27" s="46">
        <f t="shared" si="5"/>
        <v>0.84266666666666667</v>
      </c>
      <c r="L27" s="51">
        <f t="shared" si="6"/>
        <v>-0.15066666666666673</v>
      </c>
    </row>
    <row r="28" spans="1:12" x14ac:dyDescent="0.4">
      <c r="A28" s="125" t="s">
        <v>157</v>
      </c>
      <c r="B28" s="96">
        <v>1100</v>
      </c>
      <c r="C28" s="96">
        <v>1019</v>
      </c>
      <c r="D28" s="42">
        <f t="shared" si="0"/>
        <v>1.0794896957801767</v>
      </c>
      <c r="E28" s="36">
        <f t="shared" si="1"/>
        <v>81</v>
      </c>
      <c r="F28" s="96">
        <v>1500</v>
      </c>
      <c r="G28" s="96">
        <v>1500</v>
      </c>
      <c r="H28" s="42">
        <f t="shared" si="2"/>
        <v>1</v>
      </c>
      <c r="I28" s="36">
        <f t="shared" si="3"/>
        <v>0</v>
      </c>
      <c r="J28" s="42">
        <f t="shared" si="4"/>
        <v>0.73333333333333328</v>
      </c>
      <c r="K28" s="42">
        <f t="shared" si="5"/>
        <v>0.67933333333333334</v>
      </c>
      <c r="L28" s="41">
        <f t="shared" si="6"/>
        <v>5.3999999999999937E-2</v>
      </c>
    </row>
    <row r="29" spans="1:12" x14ac:dyDescent="0.4">
      <c r="A29" s="125" t="s">
        <v>156</v>
      </c>
      <c r="B29" s="96">
        <v>1112</v>
      </c>
      <c r="C29" s="96">
        <v>1022</v>
      </c>
      <c r="D29" s="42">
        <f t="shared" si="0"/>
        <v>1.0880626223091976</v>
      </c>
      <c r="E29" s="36">
        <f t="shared" si="1"/>
        <v>90</v>
      </c>
      <c r="F29" s="96">
        <v>1500</v>
      </c>
      <c r="G29" s="96">
        <v>1500</v>
      </c>
      <c r="H29" s="42">
        <f t="shared" si="2"/>
        <v>1</v>
      </c>
      <c r="I29" s="36">
        <f t="shared" si="3"/>
        <v>0</v>
      </c>
      <c r="J29" s="42">
        <f t="shared" si="4"/>
        <v>0.74133333333333329</v>
      </c>
      <c r="K29" s="42">
        <f t="shared" si="5"/>
        <v>0.68133333333333335</v>
      </c>
      <c r="L29" s="41">
        <f t="shared" si="6"/>
        <v>5.9999999999999942E-2</v>
      </c>
    </row>
    <row r="30" spans="1:12" x14ac:dyDescent="0.4">
      <c r="A30" s="124" t="s">
        <v>155</v>
      </c>
      <c r="B30" s="94">
        <v>0</v>
      </c>
      <c r="C30" s="94">
        <v>0</v>
      </c>
      <c r="D30" s="46" t="e">
        <f t="shared" si="0"/>
        <v>#DIV/0!</v>
      </c>
      <c r="E30" s="37">
        <f t="shared" si="1"/>
        <v>0</v>
      </c>
      <c r="F30" s="94">
        <v>0</v>
      </c>
      <c r="G30" s="94">
        <v>0</v>
      </c>
      <c r="H30" s="46" t="e">
        <f t="shared" si="2"/>
        <v>#DIV/0!</v>
      </c>
      <c r="I30" s="37">
        <f t="shared" si="3"/>
        <v>0</v>
      </c>
      <c r="J30" s="46" t="e">
        <f t="shared" si="4"/>
        <v>#DIV/0!</v>
      </c>
      <c r="K30" s="46" t="e">
        <f t="shared" si="5"/>
        <v>#DIV/0!</v>
      </c>
      <c r="L30" s="51" t="e">
        <f t="shared" si="6"/>
        <v>#DIV/0!</v>
      </c>
    </row>
    <row r="31" spans="1:12" x14ac:dyDescent="0.4">
      <c r="A31" s="138" t="s">
        <v>89</v>
      </c>
      <c r="B31" s="73">
        <f>SUM(B32:B33)</f>
        <v>1068</v>
      </c>
      <c r="C31" s="73">
        <f>SUM(C32:C33)</f>
        <v>1104</v>
      </c>
      <c r="D31" s="50">
        <f t="shared" si="0"/>
        <v>0.96739130434782605</v>
      </c>
      <c r="E31" s="38">
        <f t="shared" si="1"/>
        <v>-36</v>
      </c>
      <c r="F31" s="73">
        <f>SUM(F32:F33)</f>
        <v>1326</v>
      </c>
      <c r="G31" s="73">
        <f>SUM(G32:G33)</f>
        <v>1560</v>
      </c>
      <c r="H31" s="50">
        <f t="shared" si="2"/>
        <v>0.85</v>
      </c>
      <c r="I31" s="38">
        <f t="shared" si="3"/>
        <v>-234</v>
      </c>
      <c r="J31" s="50">
        <f t="shared" si="4"/>
        <v>0.80542986425339369</v>
      </c>
      <c r="K31" s="50">
        <f t="shared" si="5"/>
        <v>0.70769230769230773</v>
      </c>
      <c r="L31" s="49">
        <f t="shared" si="6"/>
        <v>9.7737556561085959E-2</v>
      </c>
    </row>
    <row r="32" spans="1:12" x14ac:dyDescent="0.4">
      <c r="A32" s="126" t="s">
        <v>154</v>
      </c>
      <c r="B32" s="100">
        <v>759</v>
      </c>
      <c r="C32" s="100">
        <v>771</v>
      </c>
      <c r="D32" s="44">
        <f t="shared" si="0"/>
        <v>0.98443579766536971</v>
      </c>
      <c r="E32" s="45">
        <f t="shared" si="1"/>
        <v>-12</v>
      </c>
      <c r="F32" s="100">
        <v>936</v>
      </c>
      <c r="G32" s="100">
        <v>1170</v>
      </c>
      <c r="H32" s="44">
        <f t="shared" si="2"/>
        <v>0.8</v>
      </c>
      <c r="I32" s="45">
        <f t="shared" si="3"/>
        <v>-234</v>
      </c>
      <c r="J32" s="44">
        <f t="shared" si="4"/>
        <v>0.8108974358974359</v>
      </c>
      <c r="K32" s="44">
        <f t="shared" si="5"/>
        <v>0.65897435897435896</v>
      </c>
      <c r="L32" s="43">
        <f t="shared" si="6"/>
        <v>0.15192307692307694</v>
      </c>
    </row>
    <row r="33" spans="1:12" x14ac:dyDescent="0.4">
      <c r="A33" s="124" t="s">
        <v>153</v>
      </c>
      <c r="B33" s="94">
        <v>309</v>
      </c>
      <c r="C33" s="94">
        <v>333</v>
      </c>
      <c r="D33" s="46">
        <f t="shared" si="0"/>
        <v>0.92792792792792789</v>
      </c>
      <c r="E33" s="37">
        <f t="shared" si="1"/>
        <v>-24</v>
      </c>
      <c r="F33" s="94">
        <v>390</v>
      </c>
      <c r="G33" s="94">
        <v>390</v>
      </c>
      <c r="H33" s="46">
        <f t="shared" si="2"/>
        <v>1</v>
      </c>
      <c r="I33" s="37">
        <f t="shared" si="3"/>
        <v>0</v>
      </c>
      <c r="J33" s="46">
        <f t="shared" si="4"/>
        <v>0.79230769230769227</v>
      </c>
      <c r="K33" s="46">
        <f t="shared" si="5"/>
        <v>0.85384615384615381</v>
      </c>
      <c r="L33" s="51">
        <f t="shared" si="6"/>
        <v>-6.1538461538461542E-2</v>
      </c>
    </row>
    <row r="34" spans="1:12" s="30" customFormat="1" x14ac:dyDescent="0.4">
      <c r="A34" s="122" t="s">
        <v>94</v>
      </c>
      <c r="B34" s="67">
        <f>SUM(B35:B53)</f>
        <v>77135</v>
      </c>
      <c r="C34" s="67">
        <f>SUM(C35:C53)</f>
        <v>69727</v>
      </c>
      <c r="D34" s="39">
        <f t="shared" si="0"/>
        <v>1.106242918811938</v>
      </c>
      <c r="E34" s="40">
        <f t="shared" si="1"/>
        <v>7408</v>
      </c>
      <c r="F34" s="67">
        <f>SUM(F35:F53)</f>
        <v>122825</v>
      </c>
      <c r="G34" s="67">
        <f>SUM(G35:G53)</f>
        <v>116501</v>
      </c>
      <c r="H34" s="39">
        <f t="shared" si="2"/>
        <v>1.0542827958558296</v>
      </c>
      <c r="I34" s="40">
        <f t="shared" si="3"/>
        <v>6324</v>
      </c>
      <c r="J34" s="39">
        <f t="shared" si="4"/>
        <v>0.62800732749847343</v>
      </c>
      <c r="K34" s="39">
        <f t="shared" si="5"/>
        <v>0.59850988403533012</v>
      </c>
      <c r="L34" s="52">
        <f t="shared" si="6"/>
        <v>2.9497443463143314E-2</v>
      </c>
    </row>
    <row r="35" spans="1:12" x14ac:dyDescent="0.4">
      <c r="A35" s="124" t="s">
        <v>82</v>
      </c>
      <c r="B35" s="99">
        <v>29605</v>
      </c>
      <c r="C35" s="99">
        <v>24394</v>
      </c>
      <c r="D35" s="60">
        <f t="shared" si="0"/>
        <v>1.2136181028121669</v>
      </c>
      <c r="E35" s="36">
        <f t="shared" si="1"/>
        <v>5211</v>
      </c>
      <c r="F35" s="99">
        <v>49704</v>
      </c>
      <c r="G35" s="94">
        <v>41996</v>
      </c>
      <c r="H35" s="42">
        <f t="shared" si="2"/>
        <v>1.1835412896466331</v>
      </c>
      <c r="I35" s="37">
        <f t="shared" si="3"/>
        <v>7708</v>
      </c>
      <c r="J35" s="46">
        <f t="shared" si="4"/>
        <v>0.59562610655078063</v>
      </c>
      <c r="K35" s="46">
        <f t="shared" si="5"/>
        <v>0.58086484427088292</v>
      </c>
      <c r="L35" s="51">
        <f t="shared" si="6"/>
        <v>1.4761262279897713E-2</v>
      </c>
    </row>
    <row r="36" spans="1:12" x14ac:dyDescent="0.4">
      <c r="A36" s="124" t="s">
        <v>152</v>
      </c>
      <c r="B36" s="94">
        <v>7207</v>
      </c>
      <c r="C36" s="94">
        <v>7968</v>
      </c>
      <c r="D36" s="44">
        <f t="shared" si="0"/>
        <v>0.90449297188755018</v>
      </c>
      <c r="E36" s="36">
        <f t="shared" si="1"/>
        <v>-761</v>
      </c>
      <c r="F36" s="94">
        <v>9974</v>
      </c>
      <c r="G36" s="94">
        <v>12527</v>
      </c>
      <c r="H36" s="42">
        <f t="shared" si="2"/>
        <v>0.7962002075516883</v>
      </c>
      <c r="I36" s="37">
        <f t="shared" si="3"/>
        <v>-2553</v>
      </c>
      <c r="J36" s="46">
        <f t="shared" si="4"/>
        <v>0.72257870463204332</v>
      </c>
      <c r="K36" s="46">
        <f t="shared" si="5"/>
        <v>0.6360660972299832</v>
      </c>
      <c r="L36" s="51">
        <f t="shared" si="6"/>
        <v>8.6512607402060127E-2</v>
      </c>
    </row>
    <row r="37" spans="1:12" x14ac:dyDescent="0.4">
      <c r="A37" s="124" t="s">
        <v>151</v>
      </c>
      <c r="B37" s="94">
        <v>6345</v>
      </c>
      <c r="C37" s="94">
        <v>4095</v>
      </c>
      <c r="D37" s="44">
        <f t="shared" si="0"/>
        <v>1.5494505494505495</v>
      </c>
      <c r="E37" s="36">
        <f t="shared" si="1"/>
        <v>2250</v>
      </c>
      <c r="F37" s="94">
        <v>8370</v>
      </c>
      <c r="G37" s="94">
        <v>5760</v>
      </c>
      <c r="H37" s="42">
        <f t="shared" si="2"/>
        <v>1.453125</v>
      </c>
      <c r="I37" s="37">
        <f t="shared" si="3"/>
        <v>2610</v>
      </c>
      <c r="J37" s="46">
        <f t="shared" si="4"/>
        <v>0.75806451612903225</v>
      </c>
      <c r="K37" s="46">
        <f t="shared" si="5"/>
        <v>0.7109375</v>
      </c>
      <c r="L37" s="51">
        <f t="shared" si="6"/>
        <v>4.7127016129032251E-2</v>
      </c>
    </row>
    <row r="38" spans="1:12" x14ac:dyDescent="0.4">
      <c r="A38" s="124" t="s">
        <v>80</v>
      </c>
      <c r="B38" s="94">
        <v>10121</v>
      </c>
      <c r="C38" s="94">
        <v>9462</v>
      </c>
      <c r="D38" s="44">
        <f t="shared" si="0"/>
        <v>1.0696470090889876</v>
      </c>
      <c r="E38" s="36">
        <f t="shared" si="1"/>
        <v>659</v>
      </c>
      <c r="F38" s="94">
        <v>17267</v>
      </c>
      <c r="G38" s="94">
        <v>17913</v>
      </c>
      <c r="H38" s="42">
        <f t="shared" si="2"/>
        <v>0.96393680567185847</v>
      </c>
      <c r="I38" s="37">
        <f t="shared" si="3"/>
        <v>-646</v>
      </c>
      <c r="J38" s="46">
        <f t="shared" si="4"/>
        <v>0.58614698557942901</v>
      </c>
      <c r="K38" s="46">
        <f t="shared" si="5"/>
        <v>0.52821972868866185</v>
      </c>
      <c r="L38" s="51">
        <f t="shared" si="6"/>
        <v>5.7927256890767165E-2</v>
      </c>
    </row>
    <row r="39" spans="1:12" x14ac:dyDescent="0.4">
      <c r="A39" s="124" t="s">
        <v>81</v>
      </c>
      <c r="B39" s="94">
        <v>6828</v>
      </c>
      <c r="C39" s="94">
        <v>6742</v>
      </c>
      <c r="D39" s="44">
        <f t="shared" si="0"/>
        <v>1.0127558587956096</v>
      </c>
      <c r="E39" s="36">
        <f t="shared" si="1"/>
        <v>86</v>
      </c>
      <c r="F39" s="94">
        <v>10196</v>
      </c>
      <c r="G39" s="94">
        <v>10466</v>
      </c>
      <c r="H39" s="42">
        <f t="shared" si="2"/>
        <v>0.97420217848270585</v>
      </c>
      <c r="I39" s="37">
        <f t="shared" si="3"/>
        <v>-270</v>
      </c>
      <c r="J39" s="46">
        <f t="shared" si="4"/>
        <v>0.66967438211063157</v>
      </c>
      <c r="K39" s="46">
        <f t="shared" si="5"/>
        <v>0.64418115803554366</v>
      </c>
      <c r="L39" s="51">
        <f t="shared" si="6"/>
        <v>2.5493224075087917E-2</v>
      </c>
    </row>
    <row r="40" spans="1:12" x14ac:dyDescent="0.4">
      <c r="A40" s="124" t="s">
        <v>79</v>
      </c>
      <c r="B40" s="98">
        <v>1634</v>
      </c>
      <c r="C40" s="94">
        <v>1737</v>
      </c>
      <c r="D40" s="44">
        <f t="shared" si="0"/>
        <v>0.94070236039147959</v>
      </c>
      <c r="E40" s="36">
        <f t="shared" si="1"/>
        <v>-103</v>
      </c>
      <c r="F40" s="94">
        <v>2790</v>
      </c>
      <c r="G40" s="94">
        <v>2880</v>
      </c>
      <c r="H40" s="42">
        <f t="shared" si="2"/>
        <v>0.96875</v>
      </c>
      <c r="I40" s="37">
        <f t="shared" si="3"/>
        <v>-90</v>
      </c>
      <c r="J40" s="46">
        <f t="shared" si="4"/>
        <v>0.58566308243727594</v>
      </c>
      <c r="K40" s="46">
        <f t="shared" si="5"/>
        <v>0.60312500000000002</v>
      </c>
      <c r="L40" s="51">
        <f t="shared" si="6"/>
        <v>-1.7461917562724083E-2</v>
      </c>
    </row>
    <row r="41" spans="1:12" x14ac:dyDescent="0.4">
      <c r="A41" s="124" t="s">
        <v>150</v>
      </c>
      <c r="B41" s="97">
        <v>718</v>
      </c>
      <c r="C41" s="100">
        <v>801</v>
      </c>
      <c r="D41" s="44">
        <f t="shared" si="0"/>
        <v>0.89637952559300871</v>
      </c>
      <c r="E41" s="36">
        <f t="shared" si="1"/>
        <v>-83</v>
      </c>
      <c r="F41" s="94">
        <v>1494</v>
      </c>
      <c r="G41" s="94">
        <v>1660</v>
      </c>
      <c r="H41" s="42">
        <f t="shared" si="2"/>
        <v>0.9</v>
      </c>
      <c r="I41" s="37">
        <f t="shared" si="3"/>
        <v>-166</v>
      </c>
      <c r="J41" s="46">
        <f t="shared" si="4"/>
        <v>0.48058902275769744</v>
      </c>
      <c r="K41" s="46">
        <f t="shared" si="5"/>
        <v>0.48253012048192773</v>
      </c>
      <c r="L41" s="51">
        <f t="shared" si="6"/>
        <v>-1.9410977242302896E-3</v>
      </c>
    </row>
    <row r="42" spans="1:12" x14ac:dyDescent="0.4">
      <c r="A42" s="124" t="s">
        <v>78</v>
      </c>
      <c r="B42" s="94">
        <v>1762</v>
      </c>
      <c r="C42" s="94">
        <v>1843</v>
      </c>
      <c r="D42" s="44">
        <f t="shared" si="0"/>
        <v>0.95604991861096034</v>
      </c>
      <c r="E42" s="36">
        <f t="shared" si="1"/>
        <v>-81</v>
      </c>
      <c r="F42" s="94">
        <v>2790</v>
      </c>
      <c r="G42" s="94">
        <v>2880</v>
      </c>
      <c r="H42" s="42">
        <f t="shared" si="2"/>
        <v>0.96875</v>
      </c>
      <c r="I42" s="37">
        <f t="shared" si="3"/>
        <v>-90</v>
      </c>
      <c r="J42" s="46">
        <f t="shared" si="4"/>
        <v>0.63154121863799284</v>
      </c>
      <c r="K42" s="46">
        <f t="shared" si="5"/>
        <v>0.63993055555555556</v>
      </c>
      <c r="L42" s="51">
        <f t="shared" si="6"/>
        <v>-8.3893369175627175E-3</v>
      </c>
    </row>
    <row r="43" spans="1:12" x14ac:dyDescent="0.4">
      <c r="A43" s="125" t="s">
        <v>77</v>
      </c>
      <c r="B43" s="96">
        <v>1314</v>
      </c>
      <c r="C43" s="96">
        <v>1457</v>
      </c>
      <c r="D43" s="44">
        <f t="shared" si="0"/>
        <v>0.90185312285518193</v>
      </c>
      <c r="E43" s="36">
        <f t="shared" si="1"/>
        <v>-143</v>
      </c>
      <c r="F43" s="96">
        <v>2790</v>
      </c>
      <c r="G43" s="96">
        <v>2880</v>
      </c>
      <c r="H43" s="42">
        <f t="shared" si="2"/>
        <v>0.96875</v>
      </c>
      <c r="I43" s="37">
        <f t="shared" si="3"/>
        <v>-90</v>
      </c>
      <c r="J43" s="46">
        <f t="shared" si="4"/>
        <v>0.47096774193548385</v>
      </c>
      <c r="K43" s="42">
        <f t="shared" si="5"/>
        <v>0.50590277777777781</v>
      </c>
      <c r="L43" s="41">
        <f t="shared" si="6"/>
        <v>-3.493503584229396E-2</v>
      </c>
    </row>
    <row r="44" spans="1:12" x14ac:dyDescent="0.4">
      <c r="A44" s="124" t="s">
        <v>96</v>
      </c>
      <c r="B44" s="94">
        <v>836</v>
      </c>
      <c r="C44" s="94">
        <v>830</v>
      </c>
      <c r="D44" s="44">
        <f t="shared" si="0"/>
        <v>1.0072289156626506</v>
      </c>
      <c r="E44" s="37">
        <f t="shared" si="1"/>
        <v>6</v>
      </c>
      <c r="F44" s="94">
        <v>1660</v>
      </c>
      <c r="G44" s="94">
        <v>1660</v>
      </c>
      <c r="H44" s="42">
        <f t="shared" si="2"/>
        <v>1</v>
      </c>
      <c r="I44" s="37">
        <f t="shared" si="3"/>
        <v>0</v>
      </c>
      <c r="J44" s="46">
        <f t="shared" si="4"/>
        <v>0.5036144578313253</v>
      </c>
      <c r="K44" s="46">
        <f t="shared" si="5"/>
        <v>0.5</v>
      </c>
      <c r="L44" s="51">
        <f t="shared" si="6"/>
        <v>3.6144578313253017E-3</v>
      </c>
    </row>
    <row r="45" spans="1:12" x14ac:dyDescent="0.4">
      <c r="A45" s="124" t="s">
        <v>93</v>
      </c>
      <c r="B45" s="94">
        <v>1291</v>
      </c>
      <c r="C45" s="94">
        <v>1449</v>
      </c>
      <c r="D45" s="44">
        <f t="shared" si="0"/>
        <v>0.89095928226363008</v>
      </c>
      <c r="E45" s="37">
        <f t="shared" si="1"/>
        <v>-158</v>
      </c>
      <c r="F45" s="94">
        <v>2790</v>
      </c>
      <c r="G45" s="94">
        <v>2879</v>
      </c>
      <c r="H45" s="46">
        <f t="shared" si="2"/>
        <v>0.96908648836401523</v>
      </c>
      <c r="I45" s="37">
        <f t="shared" si="3"/>
        <v>-89</v>
      </c>
      <c r="J45" s="46">
        <f t="shared" si="4"/>
        <v>0.46272401433691757</v>
      </c>
      <c r="K45" s="46">
        <f t="shared" si="5"/>
        <v>0.50329975686002082</v>
      </c>
      <c r="L45" s="51">
        <f t="shared" si="6"/>
        <v>-4.0575742523103253E-2</v>
      </c>
    </row>
    <row r="46" spans="1:12" x14ac:dyDescent="0.4">
      <c r="A46" s="124" t="s">
        <v>74</v>
      </c>
      <c r="B46" s="94">
        <v>2941</v>
      </c>
      <c r="C46" s="94">
        <v>2717</v>
      </c>
      <c r="D46" s="44">
        <f t="shared" si="0"/>
        <v>1.0824438719175562</v>
      </c>
      <c r="E46" s="37">
        <f t="shared" si="1"/>
        <v>224</v>
      </c>
      <c r="F46" s="94">
        <v>3780</v>
      </c>
      <c r="G46" s="94">
        <v>3780</v>
      </c>
      <c r="H46" s="46">
        <f t="shared" si="2"/>
        <v>1</v>
      </c>
      <c r="I46" s="37">
        <f t="shared" si="3"/>
        <v>0</v>
      </c>
      <c r="J46" s="46">
        <f t="shared" si="4"/>
        <v>0.77804232804232809</v>
      </c>
      <c r="K46" s="46">
        <f t="shared" si="5"/>
        <v>0.71878306878306875</v>
      </c>
      <c r="L46" s="51">
        <f t="shared" si="6"/>
        <v>5.9259259259259345E-2</v>
      </c>
    </row>
    <row r="47" spans="1:12" x14ac:dyDescent="0.4">
      <c r="A47" s="124" t="s">
        <v>76</v>
      </c>
      <c r="B47" s="94">
        <v>848</v>
      </c>
      <c r="C47" s="94">
        <v>924</v>
      </c>
      <c r="D47" s="44">
        <f t="shared" si="0"/>
        <v>0.91774891774891776</v>
      </c>
      <c r="E47" s="37">
        <f t="shared" si="1"/>
        <v>-76</v>
      </c>
      <c r="F47" s="94">
        <v>1260</v>
      </c>
      <c r="G47" s="94">
        <v>1260</v>
      </c>
      <c r="H47" s="46">
        <f t="shared" si="2"/>
        <v>1</v>
      </c>
      <c r="I47" s="37">
        <f t="shared" si="3"/>
        <v>0</v>
      </c>
      <c r="J47" s="46">
        <f t="shared" si="4"/>
        <v>0.67301587301587307</v>
      </c>
      <c r="K47" s="46">
        <f t="shared" si="5"/>
        <v>0.73333333333333328</v>
      </c>
      <c r="L47" s="51">
        <f t="shared" si="6"/>
        <v>-6.0317460317460214E-2</v>
      </c>
    </row>
    <row r="48" spans="1:12" x14ac:dyDescent="0.4">
      <c r="A48" s="124" t="s">
        <v>75</v>
      </c>
      <c r="B48" s="94">
        <v>997</v>
      </c>
      <c r="C48" s="94">
        <v>920</v>
      </c>
      <c r="D48" s="44">
        <f t="shared" si="0"/>
        <v>1.0836956521739129</v>
      </c>
      <c r="E48" s="37">
        <f t="shared" si="1"/>
        <v>77</v>
      </c>
      <c r="F48" s="94">
        <v>1260</v>
      </c>
      <c r="G48" s="94">
        <v>1260</v>
      </c>
      <c r="H48" s="46">
        <f t="shared" si="2"/>
        <v>1</v>
      </c>
      <c r="I48" s="37">
        <f t="shared" si="3"/>
        <v>0</v>
      </c>
      <c r="J48" s="46">
        <f t="shared" si="4"/>
        <v>0.79126984126984123</v>
      </c>
      <c r="K48" s="46">
        <f t="shared" si="5"/>
        <v>0.73015873015873012</v>
      </c>
      <c r="L48" s="51">
        <f t="shared" si="6"/>
        <v>6.1111111111111116E-2</v>
      </c>
    </row>
    <row r="49" spans="1:12" x14ac:dyDescent="0.4">
      <c r="A49" s="124" t="s">
        <v>149</v>
      </c>
      <c r="B49" s="94">
        <v>957</v>
      </c>
      <c r="C49" s="94">
        <v>981</v>
      </c>
      <c r="D49" s="44">
        <f t="shared" si="0"/>
        <v>0.97553516819571862</v>
      </c>
      <c r="E49" s="37">
        <f t="shared" si="1"/>
        <v>-24</v>
      </c>
      <c r="F49" s="94">
        <v>1660</v>
      </c>
      <c r="G49" s="94">
        <v>1660</v>
      </c>
      <c r="H49" s="46">
        <f t="shared" si="2"/>
        <v>1</v>
      </c>
      <c r="I49" s="37">
        <f t="shared" si="3"/>
        <v>0</v>
      </c>
      <c r="J49" s="46">
        <f t="shared" si="4"/>
        <v>0.57650602409638552</v>
      </c>
      <c r="K49" s="46">
        <f t="shared" si="5"/>
        <v>0.59096385542168672</v>
      </c>
      <c r="L49" s="51">
        <f t="shared" si="6"/>
        <v>-1.4457831325301207E-2</v>
      </c>
    </row>
    <row r="50" spans="1:12" x14ac:dyDescent="0.4">
      <c r="A50" s="124" t="s">
        <v>132</v>
      </c>
      <c r="B50" s="94">
        <v>1024</v>
      </c>
      <c r="C50" s="94">
        <v>1035</v>
      </c>
      <c r="D50" s="44">
        <f t="shared" si="0"/>
        <v>0.98937198067632848</v>
      </c>
      <c r="E50" s="37">
        <f t="shared" si="1"/>
        <v>-11</v>
      </c>
      <c r="F50" s="94">
        <v>1260</v>
      </c>
      <c r="G50" s="94">
        <v>1260</v>
      </c>
      <c r="H50" s="46">
        <f t="shared" si="2"/>
        <v>1</v>
      </c>
      <c r="I50" s="37">
        <f t="shared" si="3"/>
        <v>0</v>
      </c>
      <c r="J50" s="46">
        <f t="shared" si="4"/>
        <v>0.8126984126984127</v>
      </c>
      <c r="K50" s="46">
        <f t="shared" si="5"/>
        <v>0.8214285714285714</v>
      </c>
      <c r="L50" s="51">
        <f t="shared" si="6"/>
        <v>-8.7301587301586991E-3</v>
      </c>
    </row>
    <row r="51" spans="1:12" x14ac:dyDescent="0.4">
      <c r="A51" s="124" t="s">
        <v>148</v>
      </c>
      <c r="B51" s="94">
        <v>881</v>
      </c>
      <c r="C51" s="94">
        <v>771</v>
      </c>
      <c r="D51" s="44">
        <f t="shared" si="0"/>
        <v>1.1426718547341115</v>
      </c>
      <c r="E51" s="37">
        <f t="shared" si="1"/>
        <v>110</v>
      </c>
      <c r="F51" s="94">
        <v>1260</v>
      </c>
      <c r="G51" s="94">
        <v>1260</v>
      </c>
      <c r="H51" s="46">
        <f t="shared" si="2"/>
        <v>1</v>
      </c>
      <c r="I51" s="37">
        <f t="shared" si="3"/>
        <v>0</v>
      </c>
      <c r="J51" s="46">
        <f t="shared" si="4"/>
        <v>0.69920634920634916</v>
      </c>
      <c r="K51" s="46">
        <f t="shared" si="5"/>
        <v>0.61190476190476195</v>
      </c>
      <c r="L51" s="51">
        <f t="shared" si="6"/>
        <v>8.7301587301587213E-2</v>
      </c>
    </row>
    <row r="52" spans="1:12" x14ac:dyDescent="0.4">
      <c r="A52" s="124" t="s">
        <v>147</v>
      </c>
      <c r="B52" s="94">
        <v>1036</v>
      </c>
      <c r="C52" s="94">
        <v>805</v>
      </c>
      <c r="D52" s="44">
        <f t="shared" si="0"/>
        <v>1.2869565217391303</v>
      </c>
      <c r="E52" s="37">
        <f t="shared" si="1"/>
        <v>231</v>
      </c>
      <c r="F52" s="94">
        <v>1260</v>
      </c>
      <c r="G52" s="94">
        <v>1260</v>
      </c>
      <c r="H52" s="46">
        <f t="shared" si="2"/>
        <v>1</v>
      </c>
      <c r="I52" s="37">
        <f t="shared" si="3"/>
        <v>0</v>
      </c>
      <c r="J52" s="46">
        <f t="shared" si="4"/>
        <v>0.82222222222222219</v>
      </c>
      <c r="K52" s="46">
        <f t="shared" si="5"/>
        <v>0.63888888888888884</v>
      </c>
      <c r="L52" s="51">
        <f t="shared" si="6"/>
        <v>0.18333333333333335</v>
      </c>
    </row>
    <row r="53" spans="1:12" x14ac:dyDescent="0.4">
      <c r="A53" s="123" t="s">
        <v>146</v>
      </c>
      <c r="B53" s="91">
        <v>790</v>
      </c>
      <c r="C53" s="91">
        <v>796</v>
      </c>
      <c r="D53" s="90">
        <f t="shared" si="0"/>
        <v>0.99246231155778897</v>
      </c>
      <c r="E53" s="35">
        <f t="shared" si="1"/>
        <v>-6</v>
      </c>
      <c r="F53" s="91">
        <v>1260</v>
      </c>
      <c r="G53" s="91">
        <v>1260</v>
      </c>
      <c r="H53" s="57">
        <f t="shared" si="2"/>
        <v>1</v>
      </c>
      <c r="I53" s="35">
        <f t="shared" si="3"/>
        <v>0</v>
      </c>
      <c r="J53" s="57">
        <f t="shared" si="4"/>
        <v>0.62698412698412698</v>
      </c>
      <c r="K53" s="57">
        <f t="shared" si="5"/>
        <v>0.63174603174603172</v>
      </c>
      <c r="L53" s="56">
        <f t="shared" si="6"/>
        <v>-4.761904761904745E-3</v>
      </c>
    </row>
    <row r="54" spans="1:12" x14ac:dyDescent="0.4">
      <c r="C54" s="13"/>
      <c r="D54" s="32"/>
      <c r="E54" s="32"/>
      <c r="F54" s="13"/>
      <c r="G54" s="13"/>
      <c r="H54" s="32"/>
      <c r="I54" s="32"/>
      <c r="J54" s="13"/>
      <c r="K54" s="13"/>
    </row>
    <row r="55" spans="1:12" x14ac:dyDescent="0.4">
      <c r="C55" s="13"/>
      <c r="D55" s="32"/>
      <c r="E55" s="32"/>
      <c r="F55" s="13"/>
      <c r="G55" s="13"/>
      <c r="H55" s="32"/>
      <c r="I55" s="32"/>
      <c r="J55" s="13"/>
      <c r="K55" s="13"/>
    </row>
    <row r="56" spans="1:12" x14ac:dyDescent="0.4">
      <c r="C56" s="13"/>
      <c r="E56" s="32"/>
      <c r="G56" s="13"/>
      <c r="I56" s="32"/>
      <c r="K56" s="13"/>
    </row>
    <row r="57" spans="1:12" x14ac:dyDescent="0.4">
      <c r="C57" s="13"/>
      <c r="E57" s="32"/>
      <c r="G57" s="13"/>
      <c r="I57" s="32"/>
      <c r="K57" s="13"/>
    </row>
    <row r="58" spans="1:12" x14ac:dyDescent="0.4">
      <c r="C58" s="13"/>
      <c r="E58" s="32"/>
      <c r="G58" s="13"/>
      <c r="I58" s="32"/>
      <c r="K58" s="13"/>
    </row>
    <row r="59" spans="1:12" x14ac:dyDescent="0.4">
      <c r="C59" s="13"/>
      <c r="E59" s="32"/>
      <c r="G59" s="13"/>
      <c r="I59" s="32"/>
      <c r="K59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2006年月間（上中下旬）動向1月</oddHeader>
    <oddFooter>&amp;L沖縄県&amp;C&amp;P ﾍﾟｰｼﾞ&amp;R&amp;D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８月(月間)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3" t="s">
        <v>113</v>
      </c>
      <c r="C4" s="193" t="s">
        <v>217</v>
      </c>
      <c r="D4" s="190" t="s">
        <v>87</v>
      </c>
      <c r="E4" s="190"/>
      <c r="F4" s="187" t="s">
        <v>113</v>
      </c>
      <c r="G4" s="187" t="s">
        <v>217</v>
      </c>
      <c r="H4" s="190" t="s">
        <v>87</v>
      </c>
      <c r="I4" s="190"/>
      <c r="J4" s="187" t="s">
        <v>113</v>
      </c>
      <c r="K4" s="187" t="s">
        <v>217</v>
      </c>
      <c r="L4" s="188" t="s">
        <v>85</v>
      </c>
    </row>
    <row r="5" spans="1:12" s="34" customFormat="1" x14ac:dyDescent="0.4">
      <c r="A5" s="190"/>
      <c r="B5" s="194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95</v>
      </c>
      <c r="B6" s="67">
        <v>613465</v>
      </c>
      <c r="C6" s="67">
        <v>598048</v>
      </c>
      <c r="D6" s="39">
        <v>1.0257788672481138</v>
      </c>
      <c r="E6" s="40">
        <v>15417</v>
      </c>
      <c r="F6" s="67">
        <v>759198</v>
      </c>
      <c r="G6" s="67">
        <v>746401</v>
      </c>
      <c r="H6" s="39">
        <v>1.0171449395164263</v>
      </c>
      <c r="I6" s="40">
        <v>12797</v>
      </c>
      <c r="J6" s="39">
        <v>0.80804348799654369</v>
      </c>
      <c r="K6" s="39">
        <v>0.80124222770333908</v>
      </c>
      <c r="L6" s="52">
        <v>6.8012602932046029E-3</v>
      </c>
    </row>
    <row r="7" spans="1:12" s="30" customFormat="1" x14ac:dyDescent="0.4">
      <c r="A7" s="122" t="s">
        <v>84</v>
      </c>
      <c r="B7" s="67">
        <v>304765</v>
      </c>
      <c r="C7" s="67">
        <v>286473</v>
      </c>
      <c r="D7" s="39">
        <v>1.063852439845989</v>
      </c>
      <c r="E7" s="40">
        <v>18292</v>
      </c>
      <c r="F7" s="67">
        <v>373223</v>
      </c>
      <c r="G7" s="67">
        <v>361561</v>
      </c>
      <c r="H7" s="39">
        <v>1.0322545849801279</v>
      </c>
      <c r="I7" s="40">
        <v>11662</v>
      </c>
      <c r="J7" s="39">
        <v>0.81657614884398877</v>
      </c>
      <c r="K7" s="39">
        <v>0.79232273392318309</v>
      </c>
      <c r="L7" s="52">
        <v>2.4253414920805683E-2</v>
      </c>
    </row>
    <row r="8" spans="1:12" x14ac:dyDescent="0.4">
      <c r="A8" s="138" t="s">
        <v>91</v>
      </c>
      <c r="B8" s="73">
        <v>245090</v>
      </c>
      <c r="C8" s="73">
        <v>231292</v>
      </c>
      <c r="D8" s="50">
        <v>1.0596561921726648</v>
      </c>
      <c r="E8" s="38">
        <v>13798</v>
      </c>
      <c r="F8" s="73">
        <v>300416</v>
      </c>
      <c r="G8" s="73">
        <v>291591</v>
      </c>
      <c r="H8" s="50">
        <v>1.0302649944614202</v>
      </c>
      <c r="I8" s="38">
        <v>8825</v>
      </c>
      <c r="J8" s="50">
        <v>0.81583537494674052</v>
      </c>
      <c r="K8" s="50">
        <v>0.79320692339612675</v>
      </c>
      <c r="L8" s="49">
        <v>2.2628451550613771E-2</v>
      </c>
    </row>
    <row r="9" spans="1:12" x14ac:dyDescent="0.4">
      <c r="A9" s="126" t="s">
        <v>82</v>
      </c>
      <c r="B9" s="100">
        <v>141839</v>
      </c>
      <c r="C9" s="100">
        <v>130421</v>
      </c>
      <c r="D9" s="44">
        <v>1.0875472508261705</v>
      </c>
      <c r="E9" s="45">
        <v>11418</v>
      </c>
      <c r="F9" s="100">
        <v>169497</v>
      </c>
      <c r="G9" s="100">
        <v>159976</v>
      </c>
      <c r="H9" s="44">
        <v>1.0595151772765914</v>
      </c>
      <c r="I9" s="45">
        <v>9521</v>
      </c>
      <c r="J9" s="44">
        <v>0.83682307061481909</v>
      </c>
      <c r="K9" s="44">
        <v>0.81525353803070466</v>
      </c>
      <c r="L9" s="43">
        <v>2.1569532584114426E-2</v>
      </c>
    </row>
    <row r="10" spans="1:12" x14ac:dyDescent="0.4">
      <c r="A10" s="124" t="s">
        <v>83</v>
      </c>
      <c r="B10" s="94">
        <v>18140</v>
      </c>
      <c r="C10" s="94">
        <v>44180</v>
      </c>
      <c r="D10" s="46">
        <v>0.41059302851969215</v>
      </c>
      <c r="E10" s="37">
        <v>-26040</v>
      </c>
      <c r="F10" s="94">
        <v>19710</v>
      </c>
      <c r="G10" s="94">
        <v>56925</v>
      </c>
      <c r="H10" s="46">
        <v>0.34624505928853755</v>
      </c>
      <c r="I10" s="37">
        <v>-37215</v>
      </c>
      <c r="J10" s="46">
        <v>0.92034500253678331</v>
      </c>
      <c r="K10" s="46">
        <v>0.77610891523934999</v>
      </c>
      <c r="L10" s="51">
        <v>0.14423608729743331</v>
      </c>
    </row>
    <row r="11" spans="1:12" x14ac:dyDescent="0.4">
      <c r="A11" s="124" t="s">
        <v>97</v>
      </c>
      <c r="B11" s="94">
        <v>15828</v>
      </c>
      <c r="C11" s="94">
        <v>9805</v>
      </c>
      <c r="D11" s="46">
        <v>1.614278429372769</v>
      </c>
      <c r="E11" s="37">
        <v>6023</v>
      </c>
      <c r="F11" s="94">
        <v>17981</v>
      </c>
      <c r="G11" s="94">
        <v>11331</v>
      </c>
      <c r="H11" s="46">
        <v>1.5868855352572588</v>
      </c>
      <c r="I11" s="37">
        <v>6650</v>
      </c>
      <c r="J11" s="46">
        <v>0.88026249930482181</v>
      </c>
      <c r="K11" s="46">
        <v>0.86532521401465012</v>
      </c>
      <c r="L11" s="51">
        <v>1.4937285290171687E-2</v>
      </c>
    </row>
    <row r="12" spans="1:12" x14ac:dyDescent="0.4">
      <c r="A12" s="124" t="s">
        <v>80</v>
      </c>
      <c r="B12" s="94">
        <v>22530</v>
      </c>
      <c r="C12" s="94">
        <v>23515</v>
      </c>
      <c r="D12" s="46">
        <v>0.95811184350414624</v>
      </c>
      <c r="E12" s="37">
        <v>-985</v>
      </c>
      <c r="F12" s="94">
        <v>28148</v>
      </c>
      <c r="G12" s="94">
        <v>29733</v>
      </c>
      <c r="H12" s="46">
        <v>0.94669222749133963</v>
      </c>
      <c r="I12" s="37">
        <v>-1585</v>
      </c>
      <c r="J12" s="46">
        <v>0.80041210743214442</v>
      </c>
      <c r="K12" s="46">
        <v>0.7908720949786433</v>
      </c>
      <c r="L12" s="51">
        <v>9.5400124535011122E-3</v>
      </c>
    </row>
    <row r="13" spans="1:12" x14ac:dyDescent="0.4">
      <c r="A13" s="124" t="s">
        <v>81</v>
      </c>
      <c r="B13" s="94">
        <v>26577</v>
      </c>
      <c r="C13" s="94">
        <v>23371</v>
      </c>
      <c r="D13" s="46">
        <v>1.1371785546189723</v>
      </c>
      <c r="E13" s="37">
        <v>3206</v>
      </c>
      <c r="F13" s="94">
        <v>33970</v>
      </c>
      <c r="G13" s="94">
        <v>33626</v>
      </c>
      <c r="H13" s="46">
        <v>1.0102301790281329</v>
      </c>
      <c r="I13" s="37">
        <v>344</v>
      </c>
      <c r="J13" s="46">
        <v>0.78236679423020317</v>
      </c>
      <c r="K13" s="46">
        <v>0.695027657170047</v>
      </c>
      <c r="L13" s="51">
        <v>8.7339137060156169E-2</v>
      </c>
    </row>
    <row r="14" spans="1:12" x14ac:dyDescent="0.4">
      <c r="A14" s="124" t="s">
        <v>170</v>
      </c>
      <c r="B14" s="94">
        <v>0</v>
      </c>
      <c r="C14" s="94">
        <v>0</v>
      </c>
      <c r="D14" s="46" t="e">
        <v>#DIV/0!</v>
      </c>
      <c r="E14" s="37">
        <v>0</v>
      </c>
      <c r="F14" s="94">
        <v>0</v>
      </c>
      <c r="G14" s="94">
        <v>0</v>
      </c>
      <c r="H14" s="46" t="e">
        <v>#DIV/0!</v>
      </c>
      <c r="I14" s="37">
        <v>0</v>
      </c>
      <c r="J14" s="46" t="e">
        <v>#DIV/0!</v>
      </c>
      <c r="K14" s="46" t="e">
        <v>#DIV/0!</v>
      </c>
      <c r="L14" s="51" t="e">
        <v>#DIV/0!</v>
      </c>
    </row>
    <row r="15" spans="1:12" x14ac:dyDescent="0.4">
      <c r="A15" s="127" t="s">
        <v>193</v>
      </c>
      <c r="B15" s="94">
        <v>0</v>
      </c>
      <c r="C15" s="94">
        <v>0</v>
      </c>
      <c r="D15" s="17" t="e">
        <v>#DIV/0!</v>
      </c>
      <c r="E15" s="18">
        <v>0</v>
      </c>
      <c r="F15" s="94">
        <v>0</v>
      </c>
      <c r="G15" s="94">
        <v>0</v>
      </c>
      <c r="H15" s="46" t="e">
        <v>#DIV/0!</v>
      </c>
      <c r="I15" s="37">
        <v>0</v>
      </c>
      <c r="J15" s="46" t="e">
        <v>#DIV/0!</v>
      </c>
      <c r="K15" s="46" t="e">
        <v>#DIV/0!</v>
      </c>
      <c r="L15" s="51" t="e">
        <v>#DIV/0!</v>
      </c>
    </row>
    <row r="16" spans="1:12" s="12" customFormat="1" x14ac:dyDescent="0.4">
      <c r="A16" s="21" t="s">
        <v>192</v>
      </c>
      <c r="B16" s="93">
        <v>16736</v>
      </c>
      <c r="C16" s="93">
        <v>0</v>
      </c>
      <c r="D16" s="17" t="e">
        <v>#DIV/0!</v>
      </c>
      <c r="E16" s="18">
        <v>16736</v>
      </c>
      <c r="F16" s="93">
        <v>23280</v>
      </c>
      <c r="G16" s="93">
        <v>0</v>
      </c>
      <c r="H16" s="17" t="e">
        <v>#DIV/0!</v>
      </c>
      <c r="I16" s="24">
        <v>23280</v>
      </c>
      <c r="J16" s="17">
        <v>0.71890034364261168</v>
      </c>
      <c r="K16" s="17" t="e">
        <v>#DIV/0!</v>
      </c>
      <c r="L16" s="16" t="e">
        <v>#DIV/0!</v>
      </c>
    </row>
    <row r="17" spans="1:12" s="12" customFormat="1" x14ac:dyDescent="0.4">
      <c r="A17" s="15" t="s">
        <v>191</v>
      </c>
      <c r="B17" s="101">
        <v>3440</v>
      </c>
      <c r="C17" s="101">
        <v>0</v>
      </c>
      <c r="D17" s="31" t="e">
        <v>#DIV/0!</v>
      </c>
      <c r="E17" s="33">
        <v>3440</v>
      </c>
      <c r="F17" s="101">
        <v>7830</v>
      </c>
      <c r="G17" s="101">
        <v>0</v>
      </c>
      <c r="H17" s="31" t="e">
        <v>#DIV/0!</v>
      </c>
      <c r="I17" s="33">
        <v>7830</v>
      </c>
      <c r="J17" s="31">
        <v>0.43933588761174969</v>
      </c>
      <c r="K17" s="31" t="e">
        <v>#DIV/0!</v>
      </c>
      <c r="L17" s="74" t="e">
        <v>#DIV/0!</v>
      </c>
    </row>
    <row r="18" spans="1:12" x14ac:dyDescent="0.4">
      <c r="A18" s="138" t="s">
        <v>90</v>
      </c>
      <c r="B18" s="73">
        <v>55204</v>
      </c>
      <c r="C18" s="73">
        <v>51189</v>
      </c>
      <c r="D18" s="50">
        <v>1.0784348199808553</v>
      </c>
      <c r="E18" s="38">
        <v>4015</v>
      </c>
      <c r="F18" s="73">
        <v>66918</v>
      </c>
      <c r="G18" s="73">
        <v>64003</v>
      </c>
      <c r="H18" s="50">
        <v>1.0455447400903082</v>
      </c>
      <c r="I18" s="38">
        <v>2915</v>
      </c>
      <c r="J18" s="50">
        <v>0.82494993873098421</v>
      </c>
      <c r="K18" s="50">
        <v>0.79979063481399304</v>
      </c>
      <c r="L18" s="49">
        <v>2.5159303916991171E-2</v>
      </c>
    </row>
    <row r="19" spans="1:12" x14ac:dyDescent="0.4">
      <c r="A19" s="126" t="s">
        <v>168</v>
      </c>
      <c r="B19" s="100">
        <v>3505</v>
      </c>
      <c r="C19" s="100">
        <v>3912</v>
      </c>
      <c r="D19" s="44">
        <v>0.89596114519427406</v>
      </c>
      <c r="E19" s="45">
        <v>-407</v>
      </c>
      <c r="F19" s="100">
        <v>6150</v>
      </c>
      <c r="G19" s="100">
        <v>5443</v>
      </c>
      <c r="H19" s="44">
        <v>1.1298916038949109</v>
      </c>
      <c r="I19" s="45">
        <v>707</v>
      </c>
      <c r="J19" s="44">
        <v>0.5699186991869919</v>
      </c>
      <c r="K19" s="44">
        <v>0.71872129340437263</v>
      </c>
      <c r="L19" s="43">
        <v>-0.14880259421738073</v>
      </c>
    </row>
    <row r="20" spans="1:12" x14ac:dyDescent="0.4">
      <c r="A20" s="124" t="s">
        <v>167</v>
      </c>
      <c r="B20" s="94">
        <v>4296</v>
      </c>
      <c r="C20" s="94">
        <v>4060</v>
      </c>
      <c r="D20" s="46">
        <v>1.0581280788177341</v>
      </c>
      <c r="E20" s="37">
        <v>236</v>
      </c>
      <c r="F20" s="94">
        <v>4940</v>
      </c>
      <c r="G20" s="94">
        <v>5100</v>
      </c>
      <c r="H20" s="46">
        <v>0.96862745098039216</v>
      </c>
      <c r="I20" s="37">
        <v>-160</v>
      </c>
      <c r="J20" s="46">
        <v>0.86963562753036439</v>
      </c>
      <c r="K20" s="46">
        <v>0.79607843137254897</v>
      </c>
      <c r="L20" s="51">
        <v>7.3557196157815419E-2</v>
      </c>
    </row>
    <row r="21" spans="1:12" x14ac:dyDescent="0.4">
      <c r="A21" s="124" t="s">
        <v>166</v>
      </c>
      <c r="B21" s="94">
        <v>3595</v>
      </c>
      <c r="C21" s="94">
        <v>3739</v>
      </c>
      <c r="D21" s="46">
        <v>0.96148702861727731</v>
      </c>
      <c r="E21" s="37">
        <v>-144</v>
      </c>
      <c r="F21" s="94">
        <v>4542</v>
      </c>
      <c r="G21" s="94">
        <v>4650</v>
      </c>
      <c r="H21" s="46">
        <v>0.97677419354838713</v>
      </c>
      <c r="I21" s="37">
        <v>-108</v>
      </c>
      <c r="J21" s="46">
        <v>0.79150154117129023</v>
      </c>
      <c r="K21" s="46">
        <v>0.80408602150537634</v>
      </c>
      <c r="L21" s="51">
        <v>-1.2584480334086101E-2</v>
      </c>
    </row>
    <row r="22" spans="1:12" x14ac:dyDescent="0.4">
      <c r="A22" s="124" t="s">
        <v>165</v>
      </c>
      <c r="B22" s="94">
        <v>4500</v>
      </c>
      <c r="C22" s="94">
        <v>3967</v>
      </c>
      <c r="D22" s="46">
        <v>1.1343584572724981</v>
      </c>
      <c r="E22" s="37">
        <v>533</v>
      </c>
      <c r="F22" s="94">
        <v>4650</v>
      </c>
      <c r="G22" s="94">
        <v>4200</v>
      </c>
      <c r="H22" s="46">
        <v>1.1071428571428572</v>
      </c>
      <c r="I22" s="37">
        <v>450</v>
      </c>
      <c r="J22" s="46">
        <v>0.967741935483871</v>
      </c>
      <c r="K22" s="46">
        <v>0.94452380952380954</v>
      </c>
      <c r="L22" s="51">
        <v>2.3218125960061453E-2</v>
      </c>
    </row>
    <row r="23" spans="1:12" x14ac:dyDescent="0.4">
      <c r="A23" s="124" t="s">
        <v>164</v>
      </c>
      <c r="B23" s="96">
        <v>7567</v>
      </c>
      <c r="C23" s="96">
        <v>6752</v>
      </c>
      <c r="D23" s="42">
        <v>1.1207049763033174</v>
      </c>
      <c r="E23" s="36">
        <v>815</v>
      </c>
      <c r="F23" s="96">
        <v>8091</v>
      </c>
      <c r="G23" s="96">
        <v>7560</v>
      </c>
      <c r="H23" s="42">
        <v>1.0702380952380952</v>
      </c>
      <c r="I23" s="36">
        <v>531</v>
      </c>
      <c r="J23" s="42">
        <v>0.93523668273390181</v>
      </c>
      <c r="K23" s="42">
        <v>0.89312169312169309</v>
      </c>
      <c r="L23" s="41">
        <v>4.211498961220872E-2</v>
      </c>
    </row>
    <row r="24" spans="1:12" x14ac:dyDescent="0.4">
      <c r="A24" s="125" t="s">
        <v>163</v>
      </c>
      <c r="B24" s="94">
        <v>3386</v>
      </c>
      <c r="C24" s="94">
        <v>2998</v>
      </c>
      <c r="D24" s="46">
        <v>1.1294196130753835</v>
      </c>
      <c r="E24" s="37">
        <v>388</v>
      </c>
      <c r="F24" s="94">
        <v>4650</v>
      </c>
      <c r="G24" s="94">
        <v>4200</v>
      </c>
      <c r="H24" s="46">
        <v>1.1071428571428572</v>
      </c>
      <c r="I24" s="37">
        <v>450</v>
      </c>
      <c r="J24" s="46">
        <v>0.72817204301075267</v>
      </c>
      <c r="K24" s="46">
        <v>0.71380952380952378</v>
      </c>
      <c r="L24" s="51">
        <v>1.4362519201228885E-2</v>
      </c>
    </row>
    <row r="25" spans="1:12" x14ac:dyDescent="0.4">
      <c r="A25" s="125" t="s">
        <v>162</v>
      </c>
      <c r="B25" s="94">
        <v>4048</v>
      </c>
      <c r="C25" s="94">
        <v>3674</v>
      </c>
      <c r="D25" s="46">
        <v>1.1017964071856288</v>
      </c>
      <c r="E25" s="37">
        <v>374</v>
      </c>
      <c r="F25" s="94">
        <v>4650</v>
      </c>
      <c r="G25" s="94">
        <v>4200</v>
      </c>
      <c r="H25" s="46">
        <v>1.1071428571428572</v>
      </c>
      <c r="I25" s="37">
        <v>450</v>
      </c>
      <c r="J25" s="46">
        <v>0.8705376344086021</v>
      </c>
      <c r="K25" s="46">
        <v>0.87476190476190474</v>
      </c>
      <c r="L25" s="51">
        <v>-4.2242703533026393E-3</v>
      </c>
    </row>
    <row r="26" spans="1:12" x14ac:dyDescent="0.4">
      <c r="A26" s="124" t="s">
        <v>161</v>
      </c>
      <c r="B26" s="94">
        <v>4408</v>
      </c>
      <c r="C26" s="94">
        <v>3914</v>
      </c>
      <c r="D26" s="46">
        <v>1.1262135922330097</v>
      </c>
      <c r="E26" s="37">
        <v>494</v>
      </c>
      <c r="F26" s="94">
        <v>4650</v>
      </c>
      <c r="G26" s="94">
        <v>4200</v>
      </c>
      <c r="H26" s="46">
        <v>1.1071428571428572</v>
      </c>
      <c r="I26" s="37">
        <v>450</v>
      </c>
      <c r="J26" s="46">
        <v>0.94795698924731187</v>
      </c>
      <c r="K26" s="46">
        <v>0.9319047619047619</v>
      </c>
      <c r="L26" s="51">
        <v>1.6052227342549963E-2</v>
      </c>
    </row>
    <row r="27" spans="1:12" x14ac:dyDescent="0.4">
      <c r="A27" s="124" t="s">
        <v>160</v>
      </c>
      <c r="B27" s="96">
        <v>2230</v>
      </c>
      <c r="C27" s="96">
        <v>3492</v>
      </c>
      <c r="D27" s="42">
        <v>0.63860252004581897</v>
      </c>
      <c r="E27" s="36">
        <v>-1262</v>
      </c>
      <c r="F27" s="96">
        <v>2700</v>
      </c>
      <c r="G27" s="96">
        <v>4650</v>
      </c>
      <c r="H27" s="42">
        <v>0.58064516129032262</v>
      </c>
      <c r="I27" s="36">
        <v>-1950</v>
      </c>
      <c r="J27" s="42">
        <v>0.82592592592592595</v>
      </c>
      <c r="K27" s="42">
        <v>0.75096774193548388</v>
      </c>
      <c r="L27" s="41">
        <v>7.4958183990442073E-2</v>
      </c>
    </row>
    <row r="28" spans="1:12" x14ac:dyDescent="0.4">
      <c r="A28" s="125" t="s">
        <v>159</v>
      </c>
      <c r="B28" s="94">
        <v>1446</v>
      </c>
      <c r="C28" s="94">
        <v>1372</v>
      </c>
      <c r="D28" s="46">
        <v>1.0539358600583091</v>
      </c>
      <c r="E28" s="37">
        <v>74</v>
      </c>
      <c r="F28" s="94">
        <v>1950</v>
      </c>
      <c r="G28" s="94">
        <v>1950</v>
      </c>
      <c r="H28" s="46">
        <v>1</v>
      </c>
      <c r="I28" s="37">
        <v>0</v>
      </c>
      <c r="J28" s="46">
        <v>0.74153846153846159</v>
      </c>
      <c r="K28" s="46">
        <v>0.70358974358974358</v>
      </c>
      <c r="L28" s="51">
        <v>3.7948717948718014E-2</v>
      </c>
    </row>
    <row r="29" spans="1:12" x14ac:dyDescent="0.4">
      <c r="A29" s="124" t="s">
        <v>158</v>
      </c>
      <c r="B29" s="94">
        <v>4160</v>
      </c>
      <c r="C29" s="94">
        <v>4236</v>
      </c>
      <c r="D29" s="46">
        <v>0.98205854579792262</v>
      </c>
      <c r="E29" s="37">
        <v>-76</v>
      </c>
      <c r="F29" s="94">
        <v>4500</v>
      </c>
      <c r="G29" s="94">
        <v>4650</v>
      </c>
      <c r="H29" s="46">
        <v>0.967741935483871</v>
      </c>
      <c r="I29" s="37">
        <v>-150</v>
      </c>
      <c r="J29" s="46">
        <v>0.9244444444444444</v>
      </c>
      <c r="K29" s="46">
        <v>0.91096774193548391</v>
      </c>
      <c r="L29" s="51">
        <v>1.3476702508960492E-2</v>
      </c>
    </row>
    <row r="30" spans="1:12" x14ac:dyDescent="0.4">
      <c r="A30" s="125" t="s">
        <v>157</v>
      </c>
      <c r="B30" s="96">
        <v>3244</v>
      </c>
      <c r="C30" s="96">
        <v>3243</v>
      </c>
      <c r="D30" s="42">
        <v>1.0003083564600679</v>
      </c>
      <c r="E30" s="36">
        <v>1</v>
      </c>
      <c r="F30" s="96">
        <v>4650</v>
      </c>
      <c r="G30" s="96">
        <v>4650</v>
      </c>
      <c r="H30" s="42">
        <v>1</v>
      </c>
      <c r="I30" s="36">
        <v>0</v>
      </c>
      <c r="J30" s="42">
        <v>0.69763440860215054</v>
      </c>
      <c r="K30" s="42">
        <v>0.69741935483870965</v>
      </c>
      <c r="L30" s="41">
        <v>2.1505376344088667E-4</v>
      </c>
    </row>
    <row r="31" spans="1:12" x14ac:dyDescent="0.4">
      <c r="A31" s="125" t="s">
        <v>156</v>
      </c>
      <c r="B31" s="96">
        <v>4963</v>
      </c>
      <c r="C31" s="96">
        <v>4107</v>
      </c>
      <c r="D31" s="42">
        <v>1.2084246408570734</v>
      </c>
      <c r="E31" s="36">
        <v>856</v>
      </c>
      <c r="F31" s="96">
        <v>6145</v>
      </c>
      <c r="G31" s="96">
        <v>5850</v>
      </c>
      <c r="H31" s="42">
        <v>1.0504273504273505</v>
      </c>
      <c r="I31" s="36">
        <v>295</v>
      </c>
      <c r="J31" s="42">
        <v>0.8076484947111473</v>
      </c>
      <c r="K31" s="42">
        <v>0.70205128205128209</v>
      </c>
      <c r="L31" s="41">
        <v>0.10559721265986521</v>
      </c>
    </row>
    <row r="32" spans="1:12" x14ac:dyDescent="0.4">
      <c r="A32" s="124" t="s">
        <v>155</v>
      </c>
      <c r="B32" s="94">
        <v>0</v>
      </c>
      <c r="C32" s="94">
        <v>1723</v>
      </c>
      <c r="D32" s="46">
        <v>0</v>
      </c>
      <c r="E32" s="37">
        <v>-1723</v>
      </c>
      <c r="F32" s="94">
        <v>0</v>
      </c>
      <c r="G32" s="94">
        <v>2700</v>
      </c>
      <c r="H32" s="46">
        <v>0</v>
      </c>
      <c r="I32" s="37">
        <v>-2700</v>
      </c>
      <c r="J32" s="46" t="e">
        <v>#DIV/0!</v>
      </c>
      <c r="K32" s="46">
        <v>0.63814814814814813</v>
      </c>
      <c r="L32" s="51" t="e">
        <v>#DIV/0!</v>
      </c>
    </row>
    <row r="33" spans="1:12" x14ac:dyDescent="0.4">
      <c r="A33" s="127" t="s">
        <v>190</v>
      </c>
      <c r="B33" s="105">
        <v>3856</v>
      </c>
      <c r="C33" s="105">
        <v>0</v>
      </c>
      <c r="D33" s="48" t="e">
        <v>#DIV/0!</v>
      </c>
      <c r="E33" s="37">
        <v>3856</v>
      </c>
      <c r="F33" s="94">
        <v>4650</v>
      </c>
      <c r="G33" s="105">
        <v>0</v>
      </c>
      <c r="H33" s="46" t="e">
        <v>#DIV/0!</v>
      </c>
      <c r="I33" s="37">
        <v>4650</v>
      </c>
      <c r="J33" s="46">
        <v>0.82924731182795697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4471</v>
      </c>
      <c r="C34" s="73">
        <v>3992</v>
      </c>
      <c r="D34" s="50">
        <v>1.1199899799599198</v>
      </c>
      <c r="E34" s="38">
        <v>479</v>
      </c>
      <c r="F34" s="73">
        <v>5889</v>
      </c>
      <c r="G34" s="73">
        <v>5967</v>
      </c>
      <c r="H34" s="50">
        <v>0.98692810457516345</v>
      </c>
      <c r="I34" s="38">
        <v>-78</v>
      </c>
      <c r="J34" s="50">
        <v>0.75921209033791814</v>
      </c>
      <c r="K34" s="50">
        <v>0.66901290430702198</v>
      </c>
      <c r="L34" s="49">
        <v>9.0199186030896161E-2</v>
      </c>
    </row>
    <row r="35" spans="1:12" x14ac:dyDescent="0.4">
      <c r="A35" s="126" t="s">
        <v>154</v>
      </c>
      <c r="B35" s="100">
        <v>3578</v>
      </c>
      <c r="C35" s="100">
        <v>3051</v>
      </c>
      <c r="D35" s="44">
        <v>1.1727302523762702</v>
      </c>
      <c r="E35" s="45">
        <v>527</v>
      </c>
      <c r="F35" s="100">
        <v>4758</v>
      </c>
      <c r="G35" s="100">
        <v>4758</v>
      </c>
      <c r="H35" s="44">
        <v>1</v>
      </c>
      <c r="I35" s="45">
        <v>0</v>
      </c>
      <c r="J35" s="44">
        <v>0.75199663724253885</v>
      </c>
      <c r="K35" s="44">
        <v>0.64123581336696089</v>
      </c>
      <c r="L35" s="43">
        <v>0.11076082387557795</v>
      </c>
    </row>
    <row r="36" spans="1:12" x14ac:dyDescent="0.4">
      <c r="A36" s="124" t="s">
        <v>153</v>
      </c>
      <c r="B36" s="94">
        <v>893</v>
      </c>
      <c r="C36" s="94">
        <v>941</v>
      </c>
      <c r="D36" s="46">
        <v>0.94899043570669506</v>
      </c>
      <c r="E36" s="37">
        <v>-48</v>
      </c>
      <c r="F36" s="94">
        <v>1131</v>
      </c>
      <c r="G36" s="94">
        <v>1209</v>
      </c>
      <c r="H36" s="46">
        <v>0.93548387096774188</v>
      </c>
      <c r="I36" s="37">
        <v>-78</v>
      </c>
      <c r="J36" s="46">
        <v>0.78956675508399643</v>
      </c>
      <c r="K36" s="46">
        <v>0.77832919768403641</v>
      </c>
      <c r="L36" s="51">
        <v>1.1237557399960019E-2</v>
      </c>
    </row>
    <row r="37" spans="1:12" s="30" customFormat="1" x14ac:dyDescent="0.4">
      <c r="A37" s="122" t="s">
        <v>94</v>
      </c>
      <c r="B37" s="67">
        <v>301132</v>
      </c>
      <c r="C37" s="67">
        <v>306556</v>
      </c>
      <c r="D37" s="39">
        <v>0.98230665848980281</v>
      </c>
      <c r="E37" s="40">
        <v>-5424</v>
      </c>
      <c r="F37" s="67">
        <v>377751</v>
      </c>
      <c r="G37" s="67">
        <v>379495</v>
      </c>
      <c r="H37" s="39">
        <v>0.99540441903055377</v>
      </c>
      <c r="I37" s="40">
        <v>-1744</v>
      </c>
      <c r="J37" s="39">
        <v>0.79717062297651098</v>
      </c>
      <c r="K37" s="39">
        <v>0.80779983926006926</v>
      </c>
      <c r="L37" s="52">
        <v>-1.0629216283558285E-2</v>
      </c>
    </row>
    <row r="38" spans="1:12" x14ac:dyDescent="0.4">
      <c r="A38" s="124" t="s">
        <v>82</v>
      </c>
      <c r="B38" s="99">
        <v>122483</v>
      </c>
      <c r="C38" s="99">
        <v>124381</v>
      </c>
      <c r="D38" s="60">
        <v>0.9847404346322991</v>
      </c>
      <c r="E38" s="36">
        <v>-1898</v>
      </c>
      <c r="F38" s="99">
        <v>141136</v>
      </c>
      <c r="G38" s="94">
        <v>144097</v>
      </c>
      <c r="H38" s="42">
        <v>0.9794513418044789</v>
      </c>
      <c r="I38" s="37">
        <v>-2961</v>
      </c>
      <c r="J38" s="46">
        <v>0.86783669651966899</v>
      </c>
      <c r="K38" s="46">
        <v>0.86317549983691544</v>
      </c>
      <c r="L38" s="51">
        <v>4.6611966827535545E-3</v>
      </c>
    </row>
    <row r="39" spans="1:12" x14ac:dyDescent="0.4">
      <c r="A39" s="124" t="s">
        <v>152</v>
      </c>
      <c r="B39" s="94">
        <v>22688</v>
      </c>
      <c r="C39" s="94">
        <v>38147</v>
      </c>
      <c r="D39" s="44">
        <v>0.59475188088185182</v>
      </c>
      <c r="E39" s="36">
        <v>-15459</v>
      </c>
      <c r="F39" s="94">
        <v>28057</v>
      </c>
      <c r="G39" s="94">
        <v>45865</v>
      </c>
      <c r="H39" s="42">
        <v>0.61173007740106833</v>
      </c>
      <c r="I39" s="37">
        <v>-17808</v>
      </c>
      <c r="J39" s="46">
        <v>0.80863955519121788</v>
      </c>
      <c r="K39" s="46">
        <v>0.83172353646571462</v>
      </c>
      <c r="L39" s="51">
        <v>-2.3083981274496734E-2</v>
      </c>
    </row>
    <row r="40" spans="1:12" x14ac:dyDescent="0.4">
      <c r="A40" s="124" t="s">
        <v>151</v>
      </c>
      <c r="B40" s="94">
        <v>27598</v>
      </c>
      <c r="C40" s="94">
        <v>17972</v>
      </c>
      <c r="D40" s="44">
        <v>1.5356109503672379</v>
      </c>
      <c r="E40" s="36">
        <v>9626</v>
      </c>
      <c r="F40" s="94">
        <v>34494</v>
      </c>
      <c r="G40" s="94">
        <v>24662</v>
      </c>
      <c r="H40" s="42">
        <v>1.3986700186521774</v>
      </c>
      <c r="I40" s="37">
        <v>9832</v>
      </c>
      <c r="J40" s="46">
        <v>0.8000811735374268</v>
      </c>
      <c r="K40" s="46">
        <v>0.72873246289838622</v>
      </c>
      <c r="L40" s="51">
        <v>7.134871063904058E-2</v>
      </c>
    </row>
    <row r="41" spans="1:12" x14ac:dyDescent="0.4">
      <c r="A41" s="21" t="s">
        <v>192</v>
      </c>
      <c r="B41" s="94">
        <v>13459</v>
      </c>
      <c r="C41" s="94">
        <v>0</v>
      </c>
      <c r="D41" s="44" t="e">
        <v>#DIV/0!</v>
      </c>
      <c r="E41" s="36">
        <v>13459</v>
      </c>
      <c r="F41" s="94">
        <v>20707</v>
      </c>
      <c r="G41" s="94">
        <v>0</v>
      </c>
      <c r="H41" s="42" t="e">
        <v>#DIV/0!</v>
      </c>
      <c r="I41" s="37">
        <v>20707</v>
      </c>
      <c r="J41" s="46">
        <v>0.64997343893369397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94">
        <v>38744</v>
      </c>
      <c r="C42" s="94">
        <v>42697</v>
      </c>
      <c r="D42" s="44">
        <v>0.90741738295430596</v>
      </c>
      <c r="E42" s="36">
        <v>-3953</v>
      </c>
      <c r="F42" s="94">
        <v>53972</v>
      </c>
      <c r="G42" s="94">
        <v>57951</v>
      </c>
      <c r="H42" s="42">
        <v>0.9313385446325344</v>
      </c>
      <c r="I42" s="37">
        <v>-3979</v>
      </c>
      <c r="J42" s="46">
        <v>0.71785370191951381</v>
      </c>
      <c r="K42" s="46">
        <v>0.73677762247415923</v>
      </c>
      <c r="L42" s="51">
        <v>-1.8923920554645424E-2</v>
      </c>
    </row>
    <row r="43" spans="1:12" x14ac:dyDescent="0.4">
      <c r="A43" s="124" t="s">
        <v>81</v>
      </c>
      <c r="B43" s="98">
        <v>24030</v>
      </c>
      <c r="C43" s="94">
        <v>29750</v>
      </c>
      <c r="D43" s="44">
        <v>0.80773109243697483</v>
      </c>
      <c r="E43" s="36">
        <v>-5720</v>
      </c>
      <c r="F43" s="94">
        <v>30090</v>
      </c>
      <c r="G43" s="94">
        <v>36530</v>
      </c>
      <c r="H43" s="42">
        <v>0.82370654256775255</v>
      </c>
      <c r="I43" s="37">
        <v>-6440</v>
      </c>
      <c r="J43" s="46">
        <v>0.79860418743768691</v>
      </c>
      <c r="K43" s="46">
        <v>0.8143991240076649</v>
      </c>
      <c r="L43" s="51">
        <v>-1.5794936569977991E-2</v>
      </c>
    </row>
    <row r="44" spans="1:12" x14ac:dyDescent="0.4">
      <c r="A44" s="124" t="s">
        <v>79</v>
      </c>
      <c r="B44" s="97">
        <v>5219</v>
      </c>
      <c r="C44" s="94">
        <v>5637</v>
      </c>
      <c r="D44" s="44">
        <v>0.92584708178108921</v>
      </c>
      <c r="E44" s="36">
        <v>-418</v>
      </c>
      <c r="F44" s="94">
        <v>8370</v>
      </c>
      <c r="G44" s="94">
        <v>8927</v>
      </c>
      <c r="H44" s="42">
        <v>0.93760501848325306</v>
      </c>
      <c r="I44" s="37">
        <v>-557</v>
      </c>
      <c r="J44" s="46">
        <v>0.6235364396654719</v>
      </c>
      <c r="K44" s="46">
        <v>0.63145513610395432</v>
      </c>
      <c r="L44" s="51">
        <v>-7.9186964384824199E-3</v>
      </c>
    </row>
    <row r="45" spans="1:12" x14ac:dyDescent="0.4">
      <c r="A45" s="124" t="s">
        <v>150</v>
      </c>
      <c r="B45" s="94">
        <v>0</v>
      </c>
      <c r="C45" s="100">
        <v>0</v>
      </c>
      <c r="D45" s="44" t="e">
        <v>#DIV/0!</v>
      </c>
      <c r="E45" s="36">
        <v>0</v>
      </c>
      <c r="F45" s="94">
        <v>0</v>
      </c>
      <c r="G45" s="94">
        <v>0</v>
      </c>
      <c r="H45" s="42" t="e">
        <v>#DIV/0!</v>
      </c>
      <c r="I45" s="37">
        <v>0</v>
      </c>
      <c r="J45" s="46" t="e">
        <v>#DIV/0!</v>
      </c>
      <c r="K45" s="46" t="e">
        <v>#DIV/0!</v>
      </c>
      <c r="L45" s="51" t="e">
        <v>#DIV/0!</v>
      </c>
    </row>
    <row r="46" spans="1:12" x14ac:dyDescent="0.4">
      <c r="A46" s="124" t="s">
        <v>78</v>
      </c>
      <c r="B46" s="96">
        <v>7619</v>
      </c>
      <c r="C46" s="94">
        <v>7872</v>
      </c>
      <c r="D46" s="44">
        <v>0.96786077235772361</v>
      </c>
      <c r="E46" s="36">
        <v>-253</v>
      </c>
      <c r="F46" s="96">
        <v>8649</v>
      </c>
      <c r="G46" s="94">
        <v>8928</v>
      </c>
      <c r="H46" s="42">
        <v>0.96875</v>
      </c>
      <c r="I46" s="37">
        <v>-279</v>
      </c>
      <c r="J46" s="46">
        <v>0.88091108798705053</v>
      </c>
      <c r="K46" s="46">
        <v>0.88172043010752688</v>
      </c>
      <c r="L46" s="51">
        <v>-8.093421204763418E-4</v>
      </c>
    </row>
    <row r="47" spans="1:12" x14ac:dyDescent="0.4">
      <c r="A47" s="125" t="s">
        <v>77</v>
      </c>
      <c r="B47" s="94">
        <v>5119</v>
      </c>
      <c r="C47" s="96">
        <v>5252</v>
      </c>
      <c r="D47" s="44">
        <v>0.97467631378522468</v>
      </c>
      <c r="E47" s="36">
        <v>-133</v>
      </c>
      <c r="F47" s="94">
        <v>8369</v>
      </c>
      <c r="G47" s="94">
        <v>8928</v>
      </c>
      <c r="H47" s="42">
        <v>0.93738799283154117</v>
      </c>
      <c r="I47" s="37">
        <v>-559</v>
      </c>
      <c r="J47" s="46">
        <v>0.61166208627076113</v>
      </c>
      <c r="K47" s="42">
        <v>0.58826164874551967</v>
      </c>
      <c r="L47" s="41">
        <v>2.3400437525241458E-2</v>
      </c>
    </row>
    <row r="48" spans="1:12" x14ac:dyDescent="0.4">
      <c r="A48" s="124" t="s">
        <v>96</v>
      </c>
      <c r="B48" s="94">
        <v>3212</v>
      </c>
      <c r="C48" s="94">
        <v>2932</v>
      </c>
      <c r="D48" s="44">
        <v>1.0954979536152796</v>
      </c>
      <c r="E48" s="37">
        <v>280</v>
      </c>
      <c r="F48" s="94">
        <v>4814</v>
      </c>
      <c r="G48" s="96">
        <v>5146</v>
      </c>
      <c r="H48" s="42">
        <v>0.93548387096774188</v>
      </c>
      <c r="I48" s="37">
        <v>-332</v>
      </c>
      <c r="J48" s="46">
        <v>0.6672206065641878</v>
      </c>
      <c r="K48" s="46">
        <v>0.56976292265837547</v>
      </c>
      <c r="L48" s="51">
        <v>9.7457683905812331E-2</v>
      </c>
    </row>
    <row r="49" spans="1:12" x14ac:dyDescent="0.4">
      <c r="A49" s="124" t="s">
        <v>93</v>
      </c>
      <c r="B49" s="94">
        <v>0</v>
      </c>
      <c r="C49" s="94">
        <v>0</v>
      </c>
      <c r="D49" s="44" t="e">
        <v>#DIV/0!</v>
      </c>
      <c r="E49" s="37">
        <v>0</v>
      </c>
      <c r="F49" s="94">
        <v>0</v>
      </c>
      <c r="G49" s="94">
        <v>0</v>
      </c>
      <c r="H49" s="46" t="e">
        <v>#DIV/0!</v>
      </c>
      <c r="I49" s="37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94">
        <v>7975</v>
      </c>
      <c r="C50" s="94">
        <v>9811</v>
      </c>
      <c r="D50" s="44">
        <v>0.81286311283253487</v>
      </c>
      <c r="E50" s="37">
        <v>-1836</v>
      </c>
      <c r="F50" s="94">
        <v>11808</v>
      </c>
      <c r="G50" s="94">
        <v>11716</v>
      </c>
      <c r="H50" s="46">
        <v>1.0078525093888699</v>
      </c>
      <c r="I50" s="37">
        <v>92</v>
      </c>
      <c r="J50" s="46">
        <v>0.67538956639566394</v>
      </c>
      <c r="K50" s="46">
        <v>0.83740184363263914</v>
      </c>
      <c r="L50" s="51">
        <v>-0.1620122772369752</v>
      </c>
    </row>
    <row r="51" spans="1:12" x14ac:dyDescent="0.4">
      <c r="A51" s="124" t="s">
        <v>76</v>
      </c>
      <c r="B51" s="94">
        <v>2908</v>
      </c>
      <c r="C51" s="94">
        <v>3131</v>
      </c>
      <c r="D51" s="44">
        <v>0.92877674864260618</v>
      </c>
      <c r="E51" s="37">
        <v>-223</v>
      </c>
      <c r="F51" s="94">
        <v>3780</v>
      </c>
      <c r="G51" s="94">
        <v>3906</v>
      </c>
      <c r="H51" s="46">
        <v>0.967741935483871</v>
      </c>
      <c r="I51" s="37">
        <v>-126</v>
      </c>
      <c r="J51" s="46">
        <v>0.76931216931216928</v>
      </c>
      <c r="K51" s="46">
        <v>0.80158730158730163</v>
      </c>
      <c r="L51" s="51">
        <v>-3.2275132275132346E-2</v>
      </c>
    </row>
    <row r="52" spans="1:12" x14ac:dyDescent="0.4">
      <c r="A52" s="124" t="s">
        <v>75</v>
      </c>
      <c r="B52" s="94">
        <v>3120</v>
      </c>
      <c r="C52" s="94">
        <v>3264</v>
      </c>
      <c r="D52" s="44">
        <v>0.95588235294117652</v>
      </c>
      <c r="E52" s="37">
        <v>-144</v>
      </c>
      <c r="F52" s="94">
        <v>3903</v>
      </c>
      <c r="G52" s="94">
        <v>3906</v>
      </c>
      <c r="H52" s="46">
        <v>0.99923195084485406</v>
      </c>
      <c r="I52" s="37">
        <v>-3</v>
      </c>
      <c r="J52" s="46">
        <v>0.79938508839354339</v>
      </c>
      <c r="K52" s="46">
        <v>0.83563748079877109</v>
      </c>
      <c r="L52" s="51">
        <v>-3.6252392405227707E-2</v>
      </c>
    </row>
    <row r="53" spans="1:12" x14ac:dyDescent="0.4">
      <c r="A53" s="124" t="s">
        <v>149</v>
      </c>
      <c r="B53" s="94">
        <v>2688</v>
      </c>
      <c r="C53" s="94">
        <v>3046</v>
      </c>
      <c r="D53" s="44">
        <v>0.88246881155613921</v>
      </c>
      <c r="E53" s="37">
        <v>-358</v>
      </c>
      <c r="F53" s="94">
        <v>3780</v>
      </c>
      <c r="G53" s="94">
        <v>4814</v>
      </c>
      <c r="H53" s="46">
        <v>0.78520980473618618</v>
      </c>
      <c r="I53" s="37">
        <v>-1034</v>
      </c>
      <c r="J53" s="46">
        <v>0.71111111111111114</v>
      </c>
      <c r="K53" s="46">
        <v>0.63273784794349808</v>
      </c>
      <c r="L53" s="51">
        <v>7.8373263167613061E-2</v>
      </c>
    </row>
    <row r="54" spans="1:12" x14ac:dyDescent="0.4">
      <c r="A54" s="124" t="s">
        <v>132</v>
      </c>
      <c r="B54" s="94">
        <v>3485</v>
      </c>
      <c r="C54" s="94">
        <v>3230</v>
      </c>
      <c r="D54" s="44">
        <v>1.0789473684210527</v>
      </c>
      <c r="E54" s="37">
        <v>255</v>
      </c>
      <c r="F54" s="94">
        <v>3906</v>
      </c>
      <c r="G54" s="94">
        <v>3654</v>
      </c>
      <c r="H54" s="46">
        <v>1.0689655172413792</v>
      </c>
      <c r="I54" s="37">
        <v>252</v>
      </c>
      <c r="J54" s="46">
        <v>0.8922171018945213</v>
      </c>
      <c r="K54" s="46">
        <v>0.88396278051450461</v>
      </c>
      <c r="L54" s="51">
        <v>8.2543213800166937E-3</v>
      </c>
    </row>
    <row r="55" spans="1:12" x14ac:dyDescent="0.4">
      <c r="A55" s="124" t="s">
        <v>148</v>
      </c>
      <c r="B55" s="94">
        <v>3571</v>
      </c>
      <c r="C55" s="94">
        <v>3197</v>
      </c>
      <c r="D55" s="44">
        <v>1.1169846731310604</v>
      </c>
      <c r="E55" s="37">
        <v>374</v>
      </c>
      <c r="F55" s="94">
        <v>4104</v>
      </c>
      <c r="G55" s="94">
        <v>3535</v>
      </c>
      <c r="H55" s="46">
        <v>1.1609618104667609</v>
      </c>
      <c r="I55" s="37">
        <v>569</v>
      </c>
      <c r="J55" s="46">
        <v>0.87012670565302142</v>
      </c>
      <c r="K55" s="46">
        <v>0.90438472418670435</v>
      </c>
      <c r="L55" s="51">
        <v>-3.4258018533682932E-2</v>
      </c>
    </row>
    <row r="56" spans="1:12" x14ac:dyDescent="0.4">
      <c r="A56" s="124" t="s">
        <v>147</v>
      </c>
      <c r="B56" s="96">
        <v>3593</v>
      </c>
      <c r="C56" s="94">
        <v>3235</v>
      </c>
      <c r="D56" s="44">
        <v>1.1106646058732612</v>
      </c>
      <c r="E56" s="37">
        <v>358</v>
      </c>
      <c r="F56" s="96">
        <v>3906</v>
      </c>
      <c r="G56" s="94">
        <v>3528</v>
      </c>
      <c r="H56" s="46">
        <v>1.1071428571428572</v>
      </c>
      <c r="I56" s="37">
        <v>378</v>
      </c>
      <c r="J56" s="46">
        <v>0.91986687147977475</v>
      </c>
      <c r="K56" s="46">
        <v>0.91695011337868482</v>
      </c>
      <c r="L56" s="51">
        <v>2.9167581010899335E-3</v>
      </c>
    </row>
    <row r="57" spans="1:12" x14ac:dyDescent="0.4">
      <c r="A57" s="123" t="s">
        <v>146</v>
      </c>
      <c r="B57" s="91">
        <v>3621</v>
      </c>
      <c r="C57" s="91">
        <v>3002</v>
      </c>
      <c r="D57" s="90">
        <v>1.2061958694203865</v>
      </c>
      <c r="E57" s="35">
        <v>619</v>
      </c>
      <c r="F57" s="91">
        <v>3906</v>
      </c>
      <c r="G57" s="91">
        <v>3402</v>
      </c>
      <c r="H57" s="57">
        <v>1.1481481481481481</v>
      </c>
      <c r="I57" s="35">
        <v>504</v>
      </c>
      <c r="J57" s="57">
        <v>0.92703533026113671</v>
      </c>
      <c r="K57" s="57">
        <v>0.88242210464432691</v>
      </c>
      <c r="L57" s="56">
        <v>4.4613225616809804E-2</v>
      </c>
    </row>
    <row r="58" spans="1:12" x14ac:dyDescent="0.4">
      <c r="A58" s="122" t="s">
        <v>92</v>
      </c>
      <c r="B58" s="67">
        <v>7568</v>
      </c>
      <c r="C58" s="67">
        <v>5019</v>
      </c>
      <c r="D58" s="39">
        <v>1.5078700936441523</v>
      </c>
      <c r="E58" s="40">
        <v>2549</v>
      </c>
      <c r="F58" s="67">
        <v>8224</v>
      </c>
      <c r="G58" s="67">
        <v>5345</v>
      </c>
      <c r="H58" s="39">
        <v>1.5386342376052384</v>
      </c>
      <c r="I58" s="40">
        <v>2879</v>
      </c>
      <c r="J58" s="39">
        <v>0.92023346303501941</v>
      </c>
      <c r="K58" s="39">
        <v>0.93900841908325539</v>
      </c>
      <c r="L58" s="52">
        <v>-1.877495604823598E-2</v>
      </c>
    </row>
    <row r="59" spans="1:12" x14ac:dyDescent="0.4">
      <c r="A59" s="121" t="s">
        <v>212</v>
      </c>
      <c r="B59" s="73">
        <v>7568</v>
      </c>
      <c r="C59" s="121">
        <v>5019</v>
      </c>
      <c r="D59" s="50">
        <v>1.5078700936441523</v>
      </c>
      <c r="E59" s="38">
        <v>2549</v>
      </c>
      <c r="F59" s="121">
        <v>8224</v>
      </c>
      <c r="G59" s="121">
        <v>5345</v>
      </c>
      <c r="H59" s="50">
        <v>1.5386342376052384</v>
      </c>
      <c r="I59" s="38">
        <v>2879</v>
      </c>
      <c r="J59" s="118">
        <v>0.92023346303501941</v>
      </c>
      <c r="K59" s="118">
        <v>0.93900841908325539</v>
      </c>
      <c r="L59" s="117">
        <v>-1.877495604823598E-2</v>
      </c>
    </row>
    <row r="60" spans="1:12" x14ac:dyDescent="0.4"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2006年8月航空旅客輸送実績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８月(上旬)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114</v>
      </c>
      <c r="C4" s="193" t="s">
        <v>218</v>
      </c>
      <c r="D4" s="190" t="s">
        <v>87</v>
      </c>
      <c r="E4" s="190"/>
      <c r="F4" s="187" t="s">
        <v>114</v>
      </c>
      <c r="G4" s="187" t="s">
        <v>218</v>
      </c>
      <c r="H4" s="190" t="s">
        <v>87</v>
      </c>
      <c r="I4" s="190"/>
      <c r="J4" s="187" t="s">
        <v>114</v>
      </c>
      <c r="K4" s="187" t="s">
        <v>218</v>
      </c>
      <c r="L4" s="188" t="s">
        <v>85</v>
      </c>
    </row>
    <row r="5" spans="1:12" s="34" customFormat="1" x14ac:dyDescent="0.4">
      <c r="A5" s="190"/>
      <c r="B5" s="191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173073</v>
      </c>
      <c r="C6" s="67">
        <v>178848</v>
      </c>
      <c r="D6" s="39">
        <v>0.96771001073537311</v>
      </c>
      <c r="E6" s="40">
        <v>-5775</v>
      </c>
      <c r="F6" s="67">
        <v>226661</v>
      </c>
      <c r="G6" s="67">
        <v>231667</v>
      </c>
      <c r="H6" s="39">
        <v>0.97839139799798847</v>
      </c>
      <c r="I6" s="40">
        <v>-5006</v>
      </c>
      <c r="J6" s="39">
        <v>0.76357644235223532</v>
      </c>
      <c r="K6" s="39">
        <v>0.77200464459763363</v>
      </c>
      <c r="L6" s="52">
        <v>-8.4282022453983085E-3</v>
      </c>
    </row>
    <row r="7" spans="1:12" s="30" customFormat="1" x14ac:dyDescent="0.4">
      <c r="A7" s="122" t="s">
        <v>84</v>
      </c>
      <c r="B7" s="67">
        <v>85489</v>
      </c>
      <c r="C7" s="67">
        <v>86383</v>
      </c>
      <c r="D7" s="39">
        <v>0.9896507414653346</v>
      </c>
      <c r="E7" s="40">
        <v>-894</v>
      </c>
      <c r="F7" s="67">
        <v>112157</v>
      </c>
      <c r="G7" s="67">
        <v>113763</v>
      </c>
      <c r="H7" s="39">
        <v>0.98588293206051181</v>
      </c>
      <c r="I7" s="40">
        <v>-1606</v>
      </c>
      <c r="J7" s="39">
        <v>0.76222616510783991</v>
      </c>
      <c r="K7" s="39">
        <v>0.75932420910137743</v>
      </c>
      <c r="L7" s="52">
        <v>2.9019560064624805E-3</v>
      </c>
    </row>
    <row r="8" spans="1:12" x14ac:dyDescent="0.4">
      <c r="A8" s="138" t="s">
        <v>91</v>
      </c>
      <c r="B8" s="73">
        <v>67453</v>
      </c>
      <c r="C8" s="73">
        <v>69969</v>
      </c>
      <c r="D8" s="50">
        <v>0.96404121825379807</v>
      </c>
      <c r="E8" s="38">
        <v>-2516</v>
      </c>
      <c r="F8" s="73">
        <v>88972</v>
      </c>
      <c r="G8" s="73">
        <v>91719</v>
      </c>
      <c r="H8" s="50">
        <v>0.97004982609928148</v>
      </c>
      <c r="I8" s="38">
        <v>-2747</v>
      </c>
      <c r="J8" s="50">
        <v>0.75813739153891113</v>
      </c>
      <c r="K8" s="50">
        <v>0.76286265659241814</v>
      </c>
      <c r="L8" s="49">
        <v>-4.7252650535070106E-3</v>
      </c>
    </row>
    <row r="9" spans="1:12" x14ac:dyDescent="0.4">
      <c r="A9" s="126" t="s">
        <v>82</v>
      </c>
      <c r="B9" s="100">
        <v>41446</v>
      </c>
      <c r="C9" s="100">
        <v>41300</v>
      </c>
      <c r="D9" s="44">
        <v>1.0035351089588378</v>
      </c>
      <c r="E9" s="45">
        <v>146</v>
      </c>
      <c r="F9" s="100">
        <v>50587</v>
      </c>
      <c r="G9" s="100">
        <v>50569</v>
      </c>
      <c r="H9" s="44">
        <v>1.0003559492970002</v>
      </c>
      <c r="I9" s="45">
        <v>18</v>
      </c>
      <c r="J9" s="44">
        <v>0.81930140154585174</v>
      </c>
      <c r="K9" s="44">
        <v>0.81670588700587321</v>
      </c>
      <c r="L9" s="43">
        <v>2.5955145399785273E-3</v>
      </c>
    </row>
    <row r="10" spans="1:12" x14ac:dyDescent="0.4">
      <c r="A10" s="124" t="s">
        <v>83</v>
      </c>
      <c r="B10" s="94">
        <v>5246</v>
      </c>
      <c r="C10" s="94">
        <v>12629</v>
      </c>
      <c r="D10" s="46">
        <v>0.41539314276664818</v>
      </c>
      <c r="E10" s="37">
        <v>-7383</v>
      </c>
      <c r="F10" s="94">
        <v>5913</v>
      </c>
      <c r="G10" s="94">
        <v>18180</v>
      </c>
      <c r="H10" s="46">
        <v>0.32524752475247526</v>
      </c>
      <c r="I10" s="37">
        <v>-12267</v>
      </c>
      <c r="J10" s="46">
        <v>0.88719769998308806</v>
      </c>
      <c r="K10" s="46">
        <v>0.6946644664466447</v>
      </c>
      <c r="L10" s="51">
        <v>0.19253323353644336</v>
      </c>
    </row>
    <row r="11" spans="1:12" x14ac:dyDescent="0.4">
      <c r="A11" s="124" t="s">
        <v>97</v>
      </c>
      <c r="B11" s="94">
        <v>3883</v>
      </c>
      <c r="C11" s="94">
        <v>2107</v>
      </c>
      <c r="D11" s="46">
        <v>1.8429046037019459</v>
      </c>
      <c r="E11" s="37">
        <v>1776</v>
      </c>
      <c r="F11" s="94">
        <v>4698</v>
      </c>
      <c r="G11" s="94">
        <v>2610</v>
      </c>
      <c r="H11" s="46">
        <v>1.8</v>
      </c>
      <c r="I11" s="37">
        <v>2088</v>
      </c>
      <c r="J11" s="46">
        <v>0.82652192422307369</v>
      </c>
      <c r="K11" s="46">
        <v>0.80727969348659001</v>
      </c>
      <c r="L11" s="51">
        <v>1.9242230736483679E-2</v>
      </c>
    </row>
    <row r="12" spans="1:12" x14ac:dyDescent="0.4">
      <c r="A12" s="124" t="s">
        <v>80</v>
      </c>
      <c r="B12" s="94">
        <v>6354</v>
      </c>
      <c r="C12" s="94">
        <v>7061</v>
      </c>
      <c r="D12" s="46">
        <v>0.89987253930038236</v>
      </c>
      <c r="E12" s="37">
        <v>-707</v>
      </c>
      <c r="F12" s="94">
        <v>8613</v>
      </c>
      <c r="G12" s="94">
        <v>9600</v>
      </c>
      <c r="H12" s="46">
        <v>0.89718750000000003</v>
      </c>
      <c r="I12" s="37">
        <v>-987</v>
      </c>
      <c r="J12" s="46">
        <v>0.73772204806687569</v>
      </c>
      <c r="K12" s="46">
        <v>0.73552083333333329</v>
      </c>
      <c r="L12" s="51">
        <v>2.2012147335424004E-3</v>
      </c>
    </row>
    <row r="13" spans="1:12" x14ac:dyDescent="0.4">
      <c r="A13" s="124" t="s">
        <v>81</v>
      </c>
      <c r="B13" s="94">
        <v>5788</v>
      </c>
      <c r="C13" s="94">
        <v>6872</v>
      </c>
      <c r="D13" s="46">
        <v>0.8422584400465658</v>
      </c>
      <c r="E13" s="37">
        <v>-1084</v>
      </c>
      <c r="F13" s="94">
        <v>9828</v>
      </c>
      <c r="G13" s="94">
        <v>10760</v>
      </c>
      <c r="H13" s="46">
        <v>0.91338289962825281</v>
      </c>
      <c r="I13" s="37">
        <v>-932</v>
      </c>
      <c r="J13" s="46">
        <v>0.58892958892958891</v>
      </c>
      <c r="K13" s="46">
        <v>0.63866171003717476</v>
      </c>
      <c r="L13" s="51">
        <v>-4.9732121107585847E-2</v>
      </c>
    </row>
    <row r="14" spans="1:12" x14ac:dyDescent="0.4">
      <c r="A14" s="124" t="s">
        <v>170</v>
      </c>
      <c r="B14" s="94">
        <v>0</v>
      </c>
      <c r="C14" s="94">
        <v>0</v>
      </c>
      <c r="D14" s="46" t="e">
        <v>#DIV/0!</v>
      </c>
      <c r="E14" s="37">
        <v>0</v>
      </c>
      <c r="F14" s="94">
        <v>0</v>
      </c>
      <c r="G14" s="94">
        <v>0</v>
      </c>
      <c r="H14" s="46" t="e">
        <v>#DIV/0!</v>
      </c>
      <c r="I14" s="37">
        <v>0</v>
      </c>
      <c r="J14" s="46" t="e">
        <v>#DIV/0!</v>
      </c>
      <c r="K14" s="46" t="e">
        <v>#DIV/0!</v>
      </c>
      <c r="L14" s="51" t="e">
        <v>#DIV/0!</v>
      </c>
    </row>
    <row r="15" spans="1:12" x14ac:dyDescent="0.4">
      <c r="A15" s="127" t="s">
        <v>193</v>
      </c>
      <c r="B15" s="94">
        <v>0</v>
      </c>
      <c r="C15" s="94">
        <v>0</v>
      </c>
      <c r="D15" s="46" t="e">
        <v>#DIV/0!</v>
      </c>
      <c r="E15" s="47">
        <v>0</v>
      </c>
      <c r="F15" s="94">
        <v>0</v>
      </c>
      <c r="G15" s="105">
        <v>0</v>
      </c>
      <c r="H15" s="44" t="e">
        <v>#DIV/0!</v>
      </c>
      <c r="I15" s="45">
        <v>0</v>
      </c>
      <c r="J15" s="48" t="e">
        <v>#DIV/0!</v>
      </c>
      <c r="K15" s="46" t="e">
        <v>#DIV/0!</v>
      </c>
      <c r="L15" s="51" t="e">
        <v>#DIV/0!</v>
      </c>
    </row>
    <row r="16" spans="1:12" x14ac:dyDescent="0.4">
      <c r="A16" s="21" t="s">
        <v>192</v>
      </c>
      <c r="B16" s="101">
        <v>3847</v>
      </c>
      <c r="C16" s="101">
        <v>0</v>
      </c>
      <c r="D16" s="48" t="e">
        <v>#DIV/0!</v>
      </c>
      <c r="E16" s="37">
        <v>3847</v>
      </c>
      <c r="F16" s="101">
        <v>6984</v>
      </c>
      <c r="G16" s="95">
        <v>0</v>
      </c>
      <c r="H16" s="44" t="e">
        <v>#DIV/0!</v>
      </c>
      <c r="I16" s="45">
        <v>6984</v>
      </c>
      <c r="J16" s="48">
        <v>0.55083046964490268</v>
      </c>
      <c r="K16" s="46" t="e">
        <v>#DIV/0!</v>
      </c>
      <c r="L16" s="51" t="e">
        <v>#DIV/0!</v>
      </c>
    </row>
    <row r="17" spans="1:12" x14ac:dyDescent="0.4">
      <c r="A17" s="15" t="s">
        <v>191</v>
      </c>
      <c r="B17" s="106">
        <v>889</v>
      </c>
      <c r="C17" s="106">
        <v>0</v>
      </c>
      <c r="D17" s="57" t="e">
        <v>#DIV/0!</v>
      </c>
      <c r="E17" s="47">
        <v>889</v>
      </c>
      <c r="F17" s="106">
        <v>2349</v>
      </c>
      <c r="G17" s="106">
        <v>0</v>
      </c>
      <c r="H17" s="44" t="e">
        <v>#DIV/0!</v>
      </c>
      <c r="I17" s="45">
        <v>2349</v>
      </c>
      <c r="J17" s="48">
        <v>0.37845891868880377</v>
      </c>
      <c r="K17" s="46" t="e">
        <v>#DIV/0!</v>
      </c>
      <c r="L17" s="51" t="e">
        <v>#DIV/0!</v>
      </c>
    </row>
    <row r="18" spans="1:12" x14ac:dyDescent="0.4">
      <c r="A18" s="138" t="s">
        <v>90</v>
      </c>
      <c r="B18" s="73">
        <v>16890</v>
      </c>
      <c r="C18" s="73">
        <v>15242</v>
      </c>
      <c r="D18" s="50">
        <v>1.108122293662249</v>
      </c>
      <c r="E18" s="38">
        <v>1648</v>
      </c>
      <c r="F18" s="73">
        <v>21391</v>
      </c>
      <c r="G18" s="73">
        <v>20133</v>
      </c>
      <c r="H18" s="50">
        <v>1.0624844782198382</v>
      </c>
      <c r="I18" s="38">
        <v>1258</v>
      </c>
      <c r="J18" s="50">
        <v>0.78958440465616375</v>
      </c>
      <c r="K18" s="50">
        <v>0.75706551432970748</v>
      </c>
      <c r="L18" s="49">
        <v>3.2518890326456273E-2</v>
      </c>
    </row>
    <row r="19" spans="1:12" x14ac:dyDescent="0.4">
      <c r="A19" s="126" t="s">
        <v>168</v>
      </c>
      <c r="B19" s="100">
        <v>1109</v>
      </c>
      <c r="C19" s="94">
        <v>1316</v>
      </c>
      <c r="D19" s="46">
        <v>0.84270516717325228</v>
      </c>
      <c r="E19" s="37">
        <v>-207</v>
      </c>
      <c r="F19" s="100">
        <v>1800</v>
      </c>
      <c r="G19" s="100">
        <v>1653</v>
      </c>
      <c r="H19" s="46">
        <v>1.0889292196007259</v>
      </c>
      <c r="I19" s="37">
        <v>147</v>
      </c>
      <c r="J19" s="46">
        <v>0.61611111111111116</v>
      </c>
      <c r="K19" s="46">
        <v>0.79612825166364187</v>
      </c>
      <c r="L19" s="43">
        <v>-0.18001714055253071</v>
      </c>
    </row>
    <row r="20" spans="1:12" x14ac:dyDescent="0.4">
      <c r="A20" s="124" t="s">
        <v>167</v>
      </c>
      <c r="B20" s="94">
        <v>1309</v>
      </c>
      <c r="C20" s="131">
        <v>1380</v>
      </c>
      <c r="D20" s="46">
        <v>0.9485507246376812</v>
      </c>
      <c r="E20" s="37">
        <v>-71</v>
      </c>
      <c r="F20" s="94">
        <v>1500</v>
      </c>
      <c r="G20" s="94">
        <v>1950</v>
      </c>
      <c r="H20" s="46">
        <v>0.76923076923076927</v>
      </c>
      <c r="I20" s="37">
        <v>-450</v>
      </c>
      <c r="J20" s="42">
        <v>0.8726666666666667</v>
      </c>
      <c r="K20" s="46">
        <v>0.70769230769230773</v>
      </c>
      <c r="L20" s="51">
        <v>0.16497435897435897</v>
      </c>
    </row>
    <row r="21" spans="1:12" x14ac:dyDescent="0.4">
      <c r="A21" s="124" t="s">
        <v>166</v>
      </c>
      <c r="B21" s="94">
        <v>1210</v>
      </c>
      <c r="C21" s="94">
        <v>1264</v>
      </c>
      <c r="D21" s="46">
        <v>0.95727848101265822</v>
      </c>
      <c r="E21" s="37">
        <v>-54</v>
      </c>
      <c r="F21" s="94">
        <v>1455</v>
      </c>
      <c r="G21" s="94">
        <v>1500</v>
      </c>
      <c r="H21" s="42">
        <v>0.97</v>
      </c>
      <c r="I21" s="37">
        <v>-45</v>
      </c>
      <c r="J21" s="46">
        <v>0.83161512027491413</v>
      </c>
      <c r="K21" s="46">
        <v>0.84266666666666667</v>
      </c>
      <c r="L21" s="51">
        <v>-1.1051546391752542E-2</v>
      </c>
    </row>
    <row r="22" spans="1:12" x14ac:dyDescent="0.4">
      <c r="A22" s="124" t="s">
        <v>165</v>
      </c>
      <c r="B22" s="94">
        <v>1419</v>
      </c>
      <c r="C22" s="94">
        <v>1112</v>
      </c>
      <c r="D22" s="46">
        <v>1.2760791366906474</v>
      </c>
      <c r="E22" s="37">
        <v>307</v>
      </c>
      <c r="F22" s="94">
        <v>1500</v>
      </c>
      <c r="G22" s="94">
        <v>1200</v>
      </c>
      <c r="H22" s="46">
        <v>1.25</v>
      </c>
      <c r="I22" s="37">
        <v>300</v>
      </c>
      <c r="J22" s="46">
        <v>0.94599999999999995</v>
      </c>
      <c r="K22" s="46">
        <v>0.92666666666666664</v>
      </c>
      <c r="L22" s="51">
        <v>1.9333333333333313E-2</v>
      </c>
    </row>
    <row r="23" spans="1:12" x14ac:dyDescent="0.4">
      <c r="A23" s="124" t="s">
        <v>164</v>
      </c>
      <c r="B23" s="96">
        <v>2279</v>
      </c>
      <c r="C23" s="96">
        <v>1881</v>
      </c>
      <c r="D23" s="46">
        <v>1.2115895800106327</v>
      </c>
      <c r="E23" s="36">
        <v>398</v>
      </c>
      <c r="F23" s="96">
        <v>2691</v>
      </c>
      <c r="G23" s="96">
        <v>2430</v>
      </c>
      <c r="H23" s="42">
        <v>1.1074074074074074</v>
      </c>
      <c r="I23" s="36">
        <v>261</v>
      </c>
      <c r="J23" s="42">
        <v>0.84689706428836864</v>
      </c>
      <c r="K23" s="46">
        <v>0.77407407407407403</v>
      </c>
      <c r="L23" s="41">
        <v>7.2822990214294614E-2</v>
      </c>
    </row>
    <row r="24" spans="1:12" x14ac:dyDescent="0.4">
      <c r="A24" s="125" t="s">
        <v>163</v>
      </c>
      <c r="B24" s="94">
        <v>877</v>
      </c>
      <c r="C24" s="94">
        <v>699</v>
      </c>
      <c r="D24" s="46">
        <v>1.2546494992846924</v>
      </c>
      <c r="E24" s="37">
        <v>178</v>
      </c>
      <c r="F24" s="94">
        <v>1500</v>
      </c>
      <c r="G24" s="94">
        <v>1200</v>
      </c>
      <c r="H24" s="46">
        <v>1.25</v>
      </c>
      <c r="I24" s="37">
        <v>300</v>
      </c>
      <c r="J24" s="46">
        <v>0.58466666666666667</v>
      </c>
      <c r="K24" s="46">
        <v>0.58250000000000002</v>
      </c>
      <c r="L24" s="51">
        <v>2.1666666666666501E-3</v>
      </c>
    </row>
    <row r="25" spans="1:12" x14ac:dyDescent="0.4">
      <c r="A25" s="125" t="s">
        <v>162</v>
      </c>
      <c r="B25" s="94">
        <v>1276</v>
      </c>
      <c r="C25" s="94">
        <v>1034</v>
      </c>
      <c r="D25" s="46">
        <v>1.2340425531914894</v>
      </c>
      <c r="E25" s="37">
        <v>242</v>
      </c>
      <c r="F25" s="94">
        <v>1500</v>
      </c>
      <c r="G25" s="94">
        <v>1200</v>
      </c>
      <c r="H25" s="46">
        <v>1.25</v>
      </c>
      <c r="I25" s="37">
        <v>300</v>
      </c>
      <c r="J25" s="46">
        <v>0.85066666666666668</v>
      </c>
      <c r="K25" s="46">
        <v>0.86166666666666669</v>
      </c>
      <c r="L25" s="51">
        <v>-1.100000000000001E-2</v>
      </c>
    </row>
    <row r="26" spans="1:12" x14ac:dyDescent="0.4">
      <c r="A26" s="124" t="s">
        <v>161</v>
      </c>
      <c r="B26" s="94">
        <v>1383</v>
      </c>
      <c r="C26" s="94">
        <v>1086</v>
      </c>
      <c r="D26" s="46">
        <v>1.2734806629834254</v>
      </c>
      <c r="E26" s="37">
        <v>297</v>
      </c>
      <c r="F26" s="94">
        <v>1500</v>
      </c>
      <c r="G26" s="94">
        <v>1200</v>
      </c>
      <c r="H26" s="46">
        <v>1.25</v>
      </c>
      <c r="I26" s="37">
        <v>300</v>
      </c>
      <c r="J26" s="46">
        <v>0.92200000000000004</v>
      </c>
      <c r="K26" s="46">
        <v>0.90500000000000003</v>
      </c>
      <c r="L26" s="51">
        <v>1.7000000000000015E-2</v>
      </c>
    </row>
    <row r="27" spans="1:12" x14ac:dyDescent="0.4">
      <c r="A27" s="124" t="s">
        <v>160</v>
      </c>
      <c r="B27" s="96">
        <v>705</v>
      </c>
      <c r="C27" s="96">
        <v>973</v>
      </c>
      <c r="D27" s="46">
        <v>0.7245632065775951</v>
      </c>
      <c r="E27" s="36">
        <v>-268</v>
      </c>
      <c r="F27" s="96">
        <v>900</v>
      </c>
      <c r="G27" s="96">
        <v>1500</v>
      </c>
      <c r="H27" s="42">
        <v>0.6</v>
      </c>
      <c r="I27" s="36">
        <v>-600</v>
      </c>
      <c r="J27" s="42">
        <v>0.78333333333333333</v>
      </c>
      <c r="K27" s="46">
        <v>0.64866666666666661</v>
      </c>
      <c r="L27" s="41">
        <v>0.13466666666666671</v>
      </c>
    </row>
    <row r="28" spans="1:12" x14ac:dyDescent="0.4">
      <c r="A28" s="125" t="s">
        <v>159</v>
      </c>
      <c r="B28" s="94">
        <v>309</v>
      </c>
      <c r="C28" s="94">
        <v>267</v>
      </c>
      <c r="D28" s="46">
        <v>1.1573033707865168</v>
      </c>
      <c r="E28" s="37">
        <v>42</v>
      </c>
      <c r="F28" s="94">
        <v>600</v>
      </c>
      <c r="G28" s="94">
        <v>600</v>
      </c>
      <c r="H28" s="46">
        <v>1</v>
      </c>
      <c r="I28" s="37">
        <v>0</v>
      </c>
      <c r="J28" s="46">
        <v>0.51500000000000001</v>
      </c>
      <c r="K28" s="46">
        <v>0.44500000000000001</v>
      </c>
      <c r="L28" s="51">
        <v>7.0000000000000007E-2</v>
      </c>
    </row>
    <row r="29" spans="1:12" x14ac:dyDescent="0.4">
      <c r="A29" s="124" t="s">
        <v>158</v>
      </c>
      <c r="B29" s="94">
        <v>1259</v>
      </c>
      <c r="C29" s="94">
        <v>1366</v>
      </c>
      <c r="D29" s="46">
        <v>0.92166910688140558</v>
      </c>
      <c r="E29" s="37">
        <v>-107</v>
      </c>
      <c r="F29" s="94">
        <v>1350</v>
      </c>
      <c r="G29" s="94">
        <v>1500</v>
      </c>
      <c r="H29" s="46">
        <v>0.9</v>
      </c>
      <c r="I29" s="37">
        <v>-150</v>
      </c>
      <c r="J29" s="46">
        <v>0.93259259259259264</v>
      </c>
      <c r="K29" s="46">
        <v>0.91066666666666662</v>
      </c>
      <c r="L29" s="51">
        <v>2.1925925925926015E-2</v>
      </c>
    </row>
    <row r="30" spans="1:12" x14ac:dyDescent="0.4">
      <c r="A30" s="125" t="s">
        <v>157</v>
      </c>
      <c r="B30" s="96">
        <v>1127</v>
      </c>
      <c r="C30" s="96">
        <v>1201</v>
      </c>
      <c r="D30" s="46">
        <v>0.93838467943380521</v>
      </c>
      <c r="E30" s="36">
        <v>-74</v>
      </c>
      <c r="F30" s="96">
        <v>1500</v>
      </c>
      <c r="G30" s="96">
        <v>1500</v>
      </c>
      <c r="H30" s="42">
        <v>1</v>
      </c>
      <c r="I30" s="36">
        <v>0</v>
      </c>
      <c r="J30" s="42">
        <v>0.7513333333333333</v>
      </c>
      <c r="K30" s="46">
        <v>0.80066666666666664</v>
      </c>
      <c r="L30" s="41">
        <v>-4.933333333333334E-2</v>
      </c>
    </row>
    <row r="31" spans="1:12" x14ac:dyDescent="0.4">
      <c r="A31" s="125" t="s">
        <v>156</v>
      </c>
      <c r="B31" s="96">
        <v>1539</v>
      </c>
      <c r="C31" s="96">
        <v>1221</v>
      </c>
      <c r="D31" s="46">
        <v>1.2604422604422605</v>
      </c>
      <c r="E31" s="36">
        <v>318</v>
      </c>
      <c r="F31" s="96">
        <v>2095</v>
      </c>
      <c r="G31" s="96">
        <v>1800</v>
      </c>
      <c r="H31" s="42">
        <v>1.163888888888889</v>
      </c>
      <c r="I31" s="36">
        <v>295</v>
      </c>
      <c r="J31" s="42">
        <v>0.73460620525059661</v>
      </c>
      <c r="K31" s="46">
        <v>0.67833333333333334</v>
      </c>
      <c r="L31" s="41">
        <v>5.6272871917263267E-2</v>
      </c>
    </row>
    <row r="32" spans="1:12" x14ac:dyDescent="0.4">
      <c r="A32" s="124" t="s">
        <v>155</v>
      </c>
      <c r="B32" s="94">
        <v>0</v>
      </c>
      <c r="C32" s="94">
        <v>442</v>
      </c>
      <c r="D32" s="46">
        <v>0</v>
      </c>
      <c r="E32" s="37">
        <v>-442</v>
      </c>
      <c r="F32" s="94">
        <v>0</v>
      </c>
      <c r="G32" s="94">
        <v>900</v>
      </c>
      <c r="H32" s="46">
        <v>0</v>
      </c>
      <c r="I32" s="37">
        <v>-900</v>
      </c>
      <c r="J32" s="46" t="e">
        <v>#DIV/0!</v>
      </c>
      <c r="K32" s="46">
        <v>0.49111111111111111</v>
      </c>
      <c r="L32" s="51" t="e">
        <v>#DIV/0!</v>
      </c>
    </row>
    <row r="33" spans="1:64" x14ac:dyDescent="0.4">
      <c r="A33" s="127" t="s">
        <v>190</v>
      </c>
      <c r="B33" s="105">
        <v>1089</v>
      </c>
      <c r="C33" s="105">
        <v>0</v>
      </c>
      <c r="D33" s="46" t="e">
        <v>#DIV/0!</v>
      </c>
      <c r="E33" s="47">
        <v>1089</v>
      </c>
      <c r="F33" s="105">
        <v>1500</v>
      </c>
      <c r="G33" s="105">
        <v>0</v>
      </c>
      <c r="H33" s="48" t="e">
        <v>#DIV/0!</v>
      </c>
      <c r="I33" s="47">
        <v>1500</v>
      </c>
      <c r="J33" s="48">
        <v>0.72599999999999998</v>
      </c>
      <c r="K33" s="60" t="e">
        <v>#DIV/0!</v>
      </c>
      <c r="L33" s="83" t="e">
        <v>#DIV/0!</v>
      </c>
    </row>
    <row r="34" spans="1:64" x14ac:dyDescent="0.4">
      <c r="A34" s="138" t="s">
        <v>89</v>
      </c>
      <c r="B34" s="73">
        <v>1146</v>
      </c>
      <c r="C34" s="73">
        <v>1172</v>
      </c>
      <c r="D34" s="50">
        <v>0.97781569965870307</v>
      </c>
      <c r="E34" s="38">
        <v>-26</v>
      </c>
      <c r="F34" s="73">
        <v>1794</v>
      </c>
      <c r="G34" s="73">
        <v>1911</v>
      </c>
      <c r="H34" s="50">
        <v>0.93877551020408168</v>
      </c>
      <c r="I34" s="38">
        <v>-117</v>
      </c>
      <c r="J34" s="50">
        <v>0.6387959866220736</v>
      </c>
      <c r="K34" s="50">
        <v>0.61329147043432752</v>
      </c>
      <c r="L34" s="49">
        <v>2.5504516187746074E-2</v>
      </c>
    </row>
    <row r="35" spans="1:64" x14ac:dyDescent="0.4">
      <c r="A35" s="126" t="s">
        <v>154</v>
      </c>
      <c r="B35" s="100">
        <v>895</v>
      </c>
      <c r="C35" s="100">
        <v>881</v>
      </c>
      <c r="D35" s="44">
        <v>1.0158910329171396</v>
      </c>
      <c r="E35" s="45">
        <v>14</v>
      </c>
      <c r="F35" s="100">
        <v>1482</v>
      </c>
      <c r="G35" s="100">
        <v>1521</v>
      </c>
      <c r="H35" s="44">
        <v>0.97435897435897434</v>
      </c>
      <c r="I35" s="45">
        <v>-39</v>
      </c>
      <c r="J35" s="44">
        <v>0.60391363022941968</v>
      </c>
      <c r="K35" s="44">
        <v>0.57922419460881003</v>
      </c>
      <c r="L35" s="43">
        <v>2.4689435620609657E-2</v>
      </c>
    </row>
    <row r="36" spans="1:64" x14ac:dyDescent="0.4">
      <c r="A36" s="124" t="s">
        <v>153</v>
      </c>
      <c r="B36" s="94">
        <v>251</v>
      </c>
      <c r="C36" s="94">
        <v>291</v>
      </c>
      <c r="D36" s="46">
        <v>0.86254295532646053</v>
      </c>
      <c r="E36" s="37">
        <v>-40</v>
      </c>
      <c r="F36" s="94">
        <v>312</v>
      </c>
      <c r="G36" s="94">
        <v>390</v>
      </c>
      <c r="H36" s="46">
        <v>0.8</v>
      </c>
      <c r="I36" s="37">
        <v>-78</v>
      </c>
      <c r="J36" s="46">
        <v>0.80448717948717952</v>
      </c>
      <c r="K36" s="46">
        <v>0.74615384615384617</v>
      </c>
      <c r="L36" s="51">
        <v>5.8333333333333348E-2</v>
      </c>
    </row>
    <row r="37" spans="1:64" s="30" customFormat="1" x14ac:dyDescent="0.4">
      <c r="A37" s="122" t="s">
        <v>94</v>
      </c>
      <c r="B37" s="67">
        <v>87584</v>
      </c>
      <c r="C37" s="67">
        <v>92465</v>
      </c>
      <c r="D37" s="39">
        <v>0.94721245876818261</v>
      </c>
      <c r="E37" s="40">
        <v>-4881</v>
      </c>
      <c r="F37" s="67">
        <v>114504</v>
      </c>
      <c r="G37" s="67">
        <v>117904</v>
      </c>
      <c r="H37" s="39">
        <v>0.97116298005156743</v>
      </c>
      <c r="I37" s="40">
        <v>-3400</v>
      </c>
      <c r="J37" s="39">
        <v>0.76489904282819809</v>
      </c>
      <c r="K37" s="39">
        <v>0.78423972045053603</v>
      </c>
      <c r="L37" s="52">
        <v>-1.9340677622337932E-2</v>
      </c>
    </row>
    <row r="38" spans="1:64" x14ac:dyDescent="0.4">
      <c r="A38" s="124" t="s">
        <v>82</v>
      </c>
      <c r="B38" s="99">
        <v>36745</v>
      </c>
      <c r="C38" s="99">
        <v>38398</v>
      </c>
      <c r="D38" s="60">
        <v>0.95695088285848218</v>
      </c>
      <c r="E38" s="36">
        <v>-1653</v>
      </c>
      <c r="F38" s="99">
        <v>41882</v>
      </c>
      <c r="G38" s="94">
        <v>43594</v>
      </c>
      <c r="H38" s="42">
        <v>0.96072854062485669</v>
      </c>
      <c r="I38" s="53">
        <v>-1712</v>
      </c>
      <c r="J38" s="46">
        <v>0.87734587651019535</v>
      </c>
      <c r="K38" s="46">
        <v>0.88080928568151584</v>
      </c>
      <c r="L38" s="128">
        <v>-3.4634091713204862E-3</v>
      </c>
    </row>
    <row r="39" spans="1:64" x14ac:dyDescent="0.4">
      <c r="A39" s="124" t="s">
        <v>152</v>
      </c>
      <c r="B39" s="94">
        <v>6423</v>
      </c>
      <c r="C39" s="107">
        <v>10552</v>
      </c>
      <c r="D39" s="44">
        <v>0.60869977255496588</v>
      </c>
      <c r="E39" s="36">
        <v>-4129</v>
      </c>
      <c r="F39" s="107">
        <v>8536</v>
      </c>
      <c r="G39" s="107">
        <v>14260</v>
      </c>
      <c r="H39" s="81">
        <v>0.59859747545582043</v>
      </c>
      <c r="I39" s="53">
        <v>-5724</v>
      </c>
      <c r="J39" s="46">
        <v>0.75246016869728205</v>
      </c>
      <c r="K39" s="46">
        <v>0.73997194950911638</v>
      </c>
      <c r="L39" s="128">
        <v>1.2488219188165672E-2</v>
      </c>
    </row>
    <row r="40" spans="1:64" x14ac:dyDescent="0.4">
      <c r="A40" s="125" t="s">
        <v>151</v>
      </c>
      <c r="B40" s="94">
        <v>8156</v>
      </c>
      <c r="C40" s="107">
        <v>5211</v>
      </c>
      <c r="D40" s="78">
        <v>1.5651506428708502</v>
      </c>
      <c r="E40" s="53">
        <v>2945</v>
      </c>
      <c r="F40" s="130">
        <v>10335</v>
      </c>
      <c r="G40" s="130">
        <v>7420</v>
      </c>
      <c r="H40" s="81">
        <v>1.3928571428571428</v>
      </c>
      <c r="I40" s="59">
        <v>2915</v>
      </c>
      <c r="J40" s="78">
        <v>0.78916303821964195</v>
      </c>
      <c r="K40" s="78">
        <v>0.70229110512129378</v>
      </c>
      <c r="L40" s="129">
        <v>8.6871933098348175E-2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4" s="27" customFormat="1" x14ac:dyDescent="0.4">
      <c r="A41" s="21" t="s">
        <v>192</v>
      </c>
      <c r="B41" s="103">
        <v>3426</v>
      </c>
      <c r="C41" s="104">
        <v>0</v>
      </c>
      <c r="D41" s="78" t="e">
        <v>#DIV/0!</v>
      </c>
      <c r="E41" s="53">
        <v>3426</v>
      </c>
      <c r="F41" s="102">
        <v>6331</v>
      </c>
      <c r="G41" s="102">
        <v>0</v>
      </c>
      <c r="H41" s="25" t="e">
        <v>#DIV/0!</v>
      </c>
      <c r="I41" s="26">
        <v>6331</v>
      </c>
      <c r="J41" s="23">
        <v>0.541146738271995</v>
      </c>
      <c r="K41" s="29" t="e">
        <v>#DIV/0!</v>
      </c>
      <c r="L41" s="28" t="e">
        <v>#DIV/0!</v>
      </c>
    </row>
    <row r="42" spans="1:64" x14ac:dyDescent="0.4">
      <c r="A42" s="124" t="s">
        <v>80</v>
      </c>
      <c r="B42" s="100">
        <v>10565</v>
      </c>
      <c r="C42" s="107">
        <v>12695</v>
      </c>
      <c r="D42" s="80">
        <v>0.83221740842851522</v>
      </c>
      <c r="E42" s="54">
        <v>-2130</v>
      </c>
      <c r="F42" s="108">
        <v>16738</v>
      </c>
      <c r="G42" s="108">
        <v>18613</v>
      </c>
      <c r="H42" s="78">
        <v>0.89926395530005909</v>
      </c>
      <c r="I42" s="53">
        <v>-1875</v>
      </c>
      <c r="J42" s="80">
        <v>0.63119847054606282</v>
      </c>
      <c r="K42" s="78">
        <v>0.68205017998173323</v>
      </c>
      <c r="L42" s="128">
        <v>-5.0851709435670411E-2</v>
      </c>
    </row>
    <row r="43" spans="1:64" x14ac:dyDescent="0.4">
      <c r="A43" s="124" t="s">
        <v>81</v>
      </c>
      <c r="B43" s="94">
        <v>6456</v>
      </c>
      <c r="C43" s="107">
        <v>9641</v>
      </c>
      <c r="D43" s="80">
        <v>0.66964007882999688</v>
      </c>
      <c r="E43" s="59">
        <v>-3185</v>
      </c>
      <c r="F43" s="107">
        <v>9027</v>
      </c>
      <c r="G43" s="107">
        <v>11760</v>
      </c>
      <c r="H43" s="78">
        <v>0.76760204081632655</v>
      </c>
      <c r="I43" s="53">
        <v>-2733</v>
      </c>
      <c r="J43" s="78">
        <v>0.7151877700232635</v>
      </c>
      <c r="K43" s="78">
        <v>0.81981292517006799</v>
      </c>
      <c r="L43" s="128">
        <v>-0.10462515514680448</v>
      </c>
    </row>
    <row r="44" spans="1:64" x14ac:dyDescent="0.4">
      <c r="A44" s="124" t="s">
        <v>79</v>
      </c>
      <c r="B44" s="98">
        <v>1714</v>
      </c>
      <c r="C44" s="94">
        <v>1807</v>
      </c>
      <c r="D44" s="80">
        <v>0.94853348090758161</v>
      </c>
      <c r="E44" s="53">
        <v>-93</v>
      </c>
      <c r="F44" s="107">
        <v>2511</v>
      </c>
      <c r="G44" s="107">
        <v>2880</v>
      </c>
      <c r="H44" s="42">
        <v>0.87187499999999996</v>
      </c>
      <c r="I44" s="37">
        <v>-369</v>
      </c>
      <c r="J44" s="46">
        <v>0.6825965750696934</v>
      </c>
      <c r="K44" s="78">
        <v>0.6274305555555556</v>
      </c>
      <c r="L44" s="128">
        <v>5.5166019514137798E-2</v>
      </c>
    </row>
    <row r="45" spans="1:64" x14ac:dyDescent="0.4">
      <c r="A45" s="124" t="s">
        <v>150</v>
      </c>
      <c r="B45" s="97">
        <v>0</v>
      </c>
      <c r="C45" s="100">
        <v>0</v>
      </c>
      <c r="D45" s="44" t="e">
        <v>#DIV/0!</v>
      </c>
      <c r="E45" s="36">
        <v>0</v>
      </c>
      <c r="F45" s="94">
        <v>0</v>
      </c>
      <c r="G45" s="107">
        <v>0</v>
      </c>
      <c r="H45" s="42" t="e">
        <v>#DIV/0!</v>
      </c>
      <c r="I45" s="37">
        <v>0</v>
      </c>
      <c r="J45" s="46" t="e">
        <v>#DIV/0!</v>
      </c>
      <c r="K45" s="46" t="e">
        <v>#DIV/0!</v>
      </c>
      <c r="L45" s="51" t="e">
        <v>#DIV/0!</v>
      </c>
    </row>
    <row r="46" spans="1:64" x14ac:dyDescent="0.4">
      <c r="A46" s="124" t="s">
        <v>78</v>
      </c>
      <c r="B46" s="94">
        <v>2357</v>
      </c>
      <c r="C46" s="94">
        <v>2334</v>
      </c>
      <c r="D46" s="44">
        <v>1.0098543273350471</v>
      </c>
      <c r="E46" s="36">
        <v>23</v>
      </c>
      <c r="F46" s="94">
        <v>2790</v>
      </c>
      <c r="G46" s="94">
        <v>2880</v>
      </c>
      <c r="H46" s="42">
        <v>0.96875</v>
      </c>
      <c r="I46" s="37">
        <v>-90</v>
      </c>
      <c r="J46" s="46">
        <v>0.84480286738351251</v>
      </c>
      <c r="K46" s="46">
        <v>0.81041666666666667</v>
      </c>
      <c r="L46" s="51">
        <v>3.4386200716845838E-2</v>
      </c>
    </row>
    <row r="47" spans="1:64" x14ac:dyDescent="0.4">
      <c r="A47" s="125" t="s">
        <v>77</v>
      </c>
      <c r="B47" s="96">
        <v>1372</v>
      </c>
      <c r="C47" s="96">
        <v>1586</v>
      </c>
      <c r="D47" s="44">
        <v>0.86506935687263553</v>
      </c>
      <c r="E47" s="36">
        <v>-214</v>
      </c>
      <c r="F47" s="96">
        <v>2511</v>
      </c>
      <c r="G47" s="96">
        <v>2880</v>
      </c>
      <c r="H47" s="42">
        <v>0.87187499999999996</v>
      </c>
      <c r="I47" s="37">
        <v>-369</v>
      </c>
      <c r="J47" s="46">
        <v>0.5463958582238152</v>
      </c>
      <c r="K47" s="42">
        <v>0.55069444444444449</v>
      </c>
      <c r="L47" s="41">
        <v>-4.2985862206292857E-3</v>
      </c>
    </row>
    <row r="48" spans="1:64" x14ac:dyDescent="0.4">
      <c r="A48" s="124" t="s">
        <v>96</v>
      </c>
      <c r="B48" s="94">
        <v>969</v>
      </c>
      <c r="C48" s="94">
        <v>815</v>
      </c>
      <c r="D48" s="44">
        <v>1.1889570552147239</v>
      </c>
      <c r="E48" s="37">
        <v>154</v>
      </c>
      <c r="F48" s="94">
        <v>1494</v>
      </c>
      <c r="G48" s="94">
        <v>1660</v>
      </c>
      <c r="H48" s="42">
        <v>0.9</v>
      </c>
      <c r="I48" s="37">
        <v>-166</v>
      </c>
      <c r="J48" s="46">
        <v>0.64859437751004012</v>
      </c>
      <c r="K48" s="46">
        <v>0.49096385542168675</v>
      </c>
      <c r="L48" s="51">
        <v>0.15763052208835338</v>
      </c>
    </row>
    <row r="49" spans="1:12" x14ac:dyDescent="0.4">
      <c r="A49" s="124" t="s">
        <v>93</v>
      </c>
      <c r="B49" s="94">
        <v>0</v>
      </c>
      <c r="C49" s="94">
        <v>0</v>
      </c>
      <c r="D49" s="44" t="e">
        <v>#DIV/0!</v>
      </c>
      <c r="E49" s="37">
        <v>0</v>
      </c>
      <c r="F49" s="94">
        <v>0</v>
      </c>
      <c r="G49" s="94">
        <v>0</v>
      </c>
      <c r="H49" s="46" t="e">
        <v>#DIV/0!</v>
      </c>
      <c r="I49" s="37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94">
        <v>2467</v>
      </c>
      <c r="C50" s="94">
        <v>3037</v>
      </c>
      <c r="D50" s="44">
        <v>0.81231478432663817</v>
      </c>
      <c r="E50" s="37">
        <v>-570</v>
      </c>
      <c r="F50" s="94">
        <v>3723</v>
      </c>
      <c r="G50" s="94">
        <v>3778</v>
      </c>
      <c r="H50" s="46">
        <v>0.9854420328215987</v>
      </c>
      <c r="I50" s="37">
        <v>-55</v>
      </c>
      <c r="J50" s="46">
        <v>0.66263765780284711</v>
      </c>
      <c r="K50" s="46">
        <v>0.80386447856008469</v>
      </c>
      <c r="L50" s="51">
        <v>-0.14122682075723758</v>
      </c>
    </row>
    <row r="51" spans="1:12" x14ac:dyDescent="0.4">
      <c r="A51" s="124" t="s">
        <v>76</v>
      </c>
      <c r="B51" s="94">
        <v>918</v>
      </c>
      <c r="C51" s="94">
        <v>914</v>
      </c>
      <c r="D51" s="44">
        <v>1.0043763676148796</v>
      </c>
      <c r="E51" s="37">
        <v>4</v>
      </c>
      <c r="F51" s="94">
        <v>1134</v>
      </c>
      <c r="G51" s="94">
        <v>1260</v>
      </c>
      <c r="H51" s="46">
        <v>0.9</v>
      </c>
      <c r="I51" s="37">
        <v>-126</v>
      </c>
      <c r="J51" s="46">
        <v>0.80952380952380953</v>
      </c>
      <c r="K51" s="46">
        <v>0.72539682539682537</v>
      </c>
      <c r="L51" s="51">
        <v>8.4126984126984161E-2</v>
      </c>
    </row>
    <row r="52" spans="1:12" x14ac:dyDescent="0.4">
      <c r="A52" s="124" t="s">
        <v>75</v>
      </c>
      <c r="B52" s="94">
        <v>994</v>
      </c>
      <c r="C52" s="94">
        <v>1076</v>
      </c>
      <c r="D52" s="44">
        <v>0.92379182156133832</v>
      </c>
      <c r="E52" s="37">
        <v>-82</v>
      </c>
      <c r="F52" s="94">
        <v>1260</v>
      </c>
      <c r="G52" s="94">
        <v>1260</v>
      </c>
      <c r="H52" s="46">
        <v>1</v>
      </c>
      <c r="I52" s="37">
        <v>0</v>
      </c>
      <c r="J52" s="46">
        <v>0.78888888888888886</v>
      </c>
      <c r="K52" s="46">
        <v>0.85396825396825393</v>
      </c>
      <c r="L52" s="51">
        <v>-6.507936507936507E-2</v>
      </c>
    </row>
    <row r="53" spans="1:12" x14ac:dyDescent="0.4">
      <c r="A53" s="124" t="s">
        <v>149</v>
      </c>
      <c r="B53" s="94">
        <v>721</v>
      </c>
      <c r="C53" s="94">
        <v>750</v>
      </c>
      <c r="D53" s="44">
        <v>0.96133333333333337</v>
      </c>
      <c r="E53" s="37">
        <v>-29</v>
      </c>
      <c r="F53" s="94">
        <v>1134</v>
      </c>
      <c r="G53" s="94">
        <v>1494</v>
      </c>
      <c r="H53" s="46">
        <v>0.75903614457831325</v>
      </c>
      <c r="I53" s="37">
        <v>-360</v>
      </c>
      <c r="J53" s="46">
        <v>0.63580246913580252</v>
      </c>
      <c r="K53" s="46">
        <v>0.50200803212851408</v>
      </c>
      <c r="L53" s="51">
        <v>0.13379443700728844</v>
      </c>
    </row>
    <row r="54" spans="1:12" x14ac:dyDescent="0.4">
      <c r="A54" s="124" t="s">
        <v>132</v>
      </c>
      <c r="B54" s="94">
        <v>1000</v>
      </c>
      <c r="C54" s="94">
        <v>973</v>
      </c>
      <c r="D54" s="44">
        <v>1.0277492291880781</v>
      </c>
      <c r="E54" s="37">
        <v>27</v>
      </c>
      <c r="F54" s="94">
        <v>1260</v>
      </c>
      <c r="G54" s="94">
        <v>1134</v>
      </c>
      <c r="H54" s="46">
        <v>1.1111111111111112</v>
      </c>
      <c r="I54" s="37">
        <v>126</v>
      </c>
      <c r="J54" s="46">
        <v>0.79365079365079361</v>
      </c>
      <c r="K54" s="46">
        <v>0.85802469135802473</v>
      </c>
      <c r="L54" s="51">
        <v>-6.437389770723112E-2</v>
      </c>
    </row>
    <row r="55" spans="1:12" x14ac:dyDescent="0.4">
      <c r="A55" s="124" t="s">
        <v>148</v>
      </c>
      <c r="B55" s="94">
        <v>1046</v>
      </c>
      <c r="C55" s="94">
        <v>887</v>
      </c>
      <c r="D55" s="44">
        <v>1.1792559188275085</v>
      </c>
      <c r="E55" s="37">
        <v>159</v>
      </c>
      <c r="F55" s="94">
        <v>1318</v>
      </c>
      <c r="G55" s="94">
        <v>1015</v>
      </c>
      <c r="H55" s="46">
        <v>1.2985221674876848</v>
      </c>
      <c r="I55" s="37">
        <v>303</v>
      </c>
      <c r="J55" s="46">
        <v>0.79362670713201822</v>
      </c>
      <c r="K55" s="46">
        <v>0.8738916256157635</v>
      </c>
      <c r="L55" s="51">
        <v>-8.0264918483745284E-2</v>
      </c>
    </row>
    <row r="56" spans="1:12" x14ac:dyDescent="0.4">
      <c r="A56" s="124" t="s">
        <v>147</v>
      </c>
      <c r="B56" s="94">
        <v>1127</v>
      </c>
      <c r="C56" s="94">
        <v>905</v>
      </c>
      <c r="D56" s="44">
        <v>1.245303867403315</v>
      </c>
      <c r="E56" s="37">
        <v>222</v>
      </c>
      <c r="F56" s="94">
        <v>1260</v>
      </c>
      <c r="G56" s="94">
        <v>1008</v>
      </c>
      <c r="H56" s="46">
        <v>1.25</v>
      </c>
      <c r="I56" s="37">
        <v>252</v>
      </c>
      <c r="J56" s="46">
        <v>0.89444444444444449</v>
      </c>
      <c r="K56" s="46">
        <v>0.89781746031746035</v>
      </c>
      <c r="L56" s="51">
        <v>-3.373015873015861E-3</v>
      </c>
    </row>
    <row r="57" spans="1:12" x14ac:dyDescent="0.4">
      <c r="A57" s="123" t="s">
        <v>146</v>
      </c>
      <c r="B57" s="91">
        <v>1128</v>
      </c>
      <c r="C57" s="91">
        <v>884</v>
      </c>
      <c r="D57" s="90">
        <v>1.2760180995475112</v>
      </c>
      <c r="E57" s="35">
        <v>244</v>
      </c>
      <c r="F57" s="91">
        <v>1260</v>
      </c>
      <c r="G57" s="91">
        <v>1008</v>
      </c>
      <c r="H57" s="57">
        <v>1.25</v>
      </c>
      <c r="I57" s="35">
        <v>252</v>
      </c>
      <c r="J57" s="57">
        <v>0.89523809523809528</v>
      </c>
      <c r="K57" s="57">
        <v>0.87698412698412698</v>
      </c>
      <c r="L57" s="56">
        <v>1.82539682539683E-2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2006年8月上旬航空旅客輸送実績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８月(中旬)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115</v>
      </c>
      <c r="C4" s="187" t="s">
        <v>219</v>
      </c>
      <c r="D4" s="190" t="s">
        <v>87</v>
      </c>
      <c r="E4" s="190"/>
      <c r="F4" s="187" t="s">
        <v>115</v>
      </c>
      <c r="G4" s="187" t="s">
        <v>219</v>
      </c>
      <c r="H4" s="190" t="s">
        <v>87</v>
      </c>
      <c r="I4" s="190"/>
      <c r="J4" s="187" t="s">
        <v>115</v>
      </c>
      <c r="K4" s="187" t="s">
        <v>219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211328</v>
      </c>
      <c r="C6" s="67">
        <v>199687</v>
      </c>
      <c r="D6" s="39">
        <v>1.0582962336055928</v>
      </c>
      <c r="E6" s="40">
        <v>11641</v>
      </c>
      <c r="F6" s="67">
        <v>246566</v>
      </c>
      <c r="G6" s="67">
        <v>239480</v>
      </c>
      <c r="H6" s="39">
        <v>1.0295891097377652</v>
      </c>
      <c r="I6" s="40">
        <v>7086</v>
      </c>
      <c r="J6" s="39">
        <v>0.85708491843968759</v>
      </c>
      <c r="K6" s="39">
        <v>0.83383581092366799</v>
      </c>
      <c r="L6" s="52">
        <v>2.3249107516019607E-2</v>
      </c>
    </row>
    <row r="7" spans="1:12" s="30" customFormat="1" x14ac:dyDescent="0.4">
      <c r="A7" s="122" t="s">
        <v>84</v>
      </c>
      <c r="B7" s="67">
        <v>106032</v>
      </c>
      <c r="C7" s="67">
        <v>98504</v>
      </c>
      <c r="D7" s="39">
        <v>1.0764232924551287</v>
      </c>
      <c r="E7" s="40">
        <v>7528</v>
      </c>
      <c r="F7" s="67">
        <v>124180</v>
      </c>
      <c r="G7" s="67">
        <v>119122</v>
      </c>
      <c r="H7" s="39">
        <v>1.0424606705730259</v>
      </c>
      <c r="I7" s="40">
        <v>5058</v>
      </c>
      <c r="J7" s="39">
        <v>0.85385730391367365</v>
      </c>
      <c r="K7" s="39">
        <v>0.82691694229445445</v>
      </c>
      <c r="L7" s="52">
        <v>2.69403616192192E-2</v>
      </c>
    </row>
    <row r="8" spans="1:12" x14ac:dyDescent="0.4">
      <c r="A8" s="138" t="s">
        <v>91</v>
      </c>
      <c r="B8" s="73">
        <v>85141</v>
      </c>
      <c r="C8" s="73">
        <v>78956</v>
      </c>
      <c r="D8" s="50">
        <v>1.078334768731952</v>
      </c>
      <c r="E8" s="38">
        <v>6185</v>
      </c>
      <c r="F8" s="73">
        <v>100020</v>
      </c>
      <c r="G8" s="73">
        <v>95903</v>
      </c>
      <c r="H8" s="50">
        <v>1.0429287926342241</v>
      </c>
      <c r="I8" s="38">
        <v>4117</v>
      </c>
      <c r="J8" s="50">
        <v>0.85123975204959013</v>
      </c>
      <c r="K8" s="50">
        <v>0.82329019947238358</v>
      </c>
      <c r="L8" s="49">
        <v>2.7949552577206549E-2</v>
      </c>
    </row>
    <row r="9" spans="1:12" x14ac:dyDescent="0.4">
      <c r="A9" s="126" t="s">
        <v>82</v>
      </c>
      <c r="B9" s="72">
        <v>46551</v>
      </c>
      <c r="C9" s="72">
        <v>42466</v>
      </c>
      <c r="D9" s="44">
        <v>1.0961946027410163</v>
      </c>
      <c r="E9" s="45">
        <v>4085</v>
      </c>
      <c r="F9" s="72">
        <v>55832</v>
      </c>
      <c r="G9" s="72">
        <v>51783</v>
      </c>
      <c r="H9" s="44">
        <v>1.078191684529672</v>
      </c>
      <c r="I9" s="45">
        <v>4049</v>
      </c>
      <c r="J9" s="44">
        <v>0.83376916463676742</v>
      </c>
      <c r="K9" s="44">
        <v>0.8200760867466157</v>
      </c>
      <c r="L9" s="43">
        <v>1.3693077890151728E-2</v>
      </c>
    </row>
    <row r="10" spans="1:12" x14ac:dyDescent="0.4">
      <c r="A10" s="124" t="s">
        <v>83</v>
      </c>
      <c r="B10" s="72">
        <v>6447</v>
      </c>
      <c r="C10" s="72">
        <v>16076</v>
      </c>
      <c r="D10" s="46">
        <v>0.40103259517292861</v>
      </c>
      <c r="E10" s="37">
        <v>-9629</v>
      </c>
      <c r="F10" s="72">
        <v>6570</v>
      </c>
      <c r="G10" s="72">
        <v>18450</v>
      </c>
      <c r="H10" s="46">
        <v>0.35609756097560974</v>
      </c>
      <c r="I10" s="37">
        <v>-11880</v>
      </c>
      <c r="J10" s="46">
        <v>0.98127853881278537</v>
      </c>
      <c r="K10" s="46">
        <v>0.87132791327913284</v>
      </c>
      <c r="L10" s="51">
        <v>0.10995062553365254</v>
      </c>
    </row>
    <row r="11" spans="1:12" x14ac:dyDescent="0.4">
      <c r="A11" s="124" t="s">
        <v>97</v>
      </c>
      <c r="B11" s="72">
        <v>5596</v>
      </c>
      <c r="C11" s="72">
        <v>4806</v>
      </c>
      <c r="D11" s="46">
        <v>1.1643778610070745</v>
      </c>
      <c r="E11" s="37">
        <v>790</v>
      </c>
      <c r="F11" s="72">
        <v>6094</v>
      </c>
      <c r="G11" s="72">
        <v>5310</v>
      </c>
      <c r="H11" s="46">
        <v>1.1476459510357815</v>
      </c>
      <c r="I11" s="37">
        <v>784</v>
      </c>
      <c r="J11" s="46">
        <v>0.91828027568099768</v>
      </c>
      <c r="K11" s="46">
        <v>0.90508474576271192</v>
      </c>
      <c r="L11" s="51">
        <v>1.3195529918285764E-2</v>
      </c>
    </row>
    <row r="12" spans="1:12" x14ac:dyDescent="0.4">
      <c r="A12" s="124" t="s">
        <v>80</v>
      </c>
      <c r="B12" s="72">
        <v>7669</v>
      </c>
      <c r="C12" s="72">
        <v>7916</v>
      </c>
      <c r="D12" s="46">
        <v>0.96879737241030828</v>
      </c>
      <c r="E12" s="37">
        <v>-247</v>
      </c>
      <c r="F12" s="72">
        <v>9285</v>
      </c>
      <c r="G12" s="72">
        <v>9600</v>
      </c>
      <c r="H12" s="46">
        <v>0.96718749999999998</v>
      </c>
      <c r="I12" s="37">
        <v>-315</v>
      </c>
      <c r="J12" s="46">
        <v>0.82595584275713518</v>
      </c>
      <c r="K12" s="46">
        <v>0.82458333333333333</v>
      </c>
      <c r="L12" s="51">
        <v>1.3725094238018487E-3</v>
      </c>
    </row>
    <row r="13" spans="1:12" x14ac:dyDescent="0.4">
      <c r="A13" s="124" t="s">
        <v>81</v>
      </c>
      <c r="B13" s="72">
        <v>10731</v>
      </c>
      <c r="C13" s="72">
        <v>7692</v>
      </c>
      <c r="D13" s="46">
        <v>1.3950858034321374</v>
      </c>
      <c r="E13" s="37">
        <v>3039</v>
      </c>
      <c r="F13" s="72">
        <v>11869</v>
      </c>
      <c r="G13" s="72">
        <v>10760</v>
      </c>
      <c r="H13" s="46">
        <v>1.1030669144981413</v>
      </c>
      <c r="I13" s="37">
        <v>1109</v>
      </c>
      <c r="J13" s="46">
        <v>0.904119976409133</v>
      </c>
      <c r="K13" s="46">
        <v>0.71486988847583643</v>
      </c>
      <c r="L13" s="51">
        <v>0.18925008793329656</v>
      </c>
    </row>
    <row r="14" spans="1:12" x14ac:dyDescent="0.4">
      <c r="A14" s="124" t="s">
        <v>170</v>
      </c>
      <c r="B14" s="72">
        <v>0</v>
      </c>
      <c r="C14" s="72">
        <v>0</v>
      </c>
      <c r="D14" s="46" t="e">
        <v>#DIV/0!</v>
      </c>
      <c r="E14" s="37">
        <v>0</v>
      </c>
      <c r="F14" s="72">
        <v>0</v>
      </c>
      <c r="G14" s="72">
        <v>0</v>
      </c>
      <c r="H14" s="46" t="e">
        <v>#DIV/0!</v>
      </c>
      <c r="I14" s="37">
        <v>0</v>
      </c>
      <c r="J14" s="46" t="e">
        <v>#DIV/0!</v>
      </c>
      <c r="K14" s="46" t="e">
        <v>#DIV/0!</v>
      </c>
      <c r="L14" s="51" t="e">
        <v>#DIV/0!</v>
      </c>
    </row>
    <row r="15" spans="1:12" x14ac:dyDescent="0.4">
      <c r="A15" s="127" t="s">
        <v>169</v>
      </c>
      <c r="B15" s="72">
        <v>0</v>
      </c>
      <c r="C15" s="72">
        <v>0</v>
      </c>
      <c r="D15" s="46" t="e">
        <v>#DIV/0!</v>
      </c>
      <c r="E15" s="47">
        <v>0</v>
      </c>
      <c r="F15" s="72">
        <v>0</v>
      </c>
      <c r="G15" s="72">
        <v>0</v>
      </c>
      <c r="H15" s="44" t="e">
        <v>#DIV/0!</v>
      </c>
      <c r="I15" s="45">
        <v>0</v>
      </c>
      <c r="J15" s="46" t="e">
        <v>#DIV/0!</v>
      </c>
      <c r="K15" s="46" t="e">
        <v>#DIV/0!</v>
      </c>
      <c r="L15" s="83" t="e">
        <v>#DIV/0!</v>
      </c>
    </row>
    <row r="16" spans="1:12" x14ac:dyDescent="0.4">
      <c r="A16" s="19" t="s">
        <v>177</v>
      </c>
      <c r="B16" s="72">
        <v>6883</v>
      </c>
      <c r="C16" s="72">
        <v>0</v>
      </c>
      <c r="D16" s="46" t="e">
        <v>#DIV/0!</v>
      </c>
      <c r="E16" s="47">
        <v>6883</v>
      </c>
      <c r="F16" s="72">
        <v>7760</v>
      </c>
      <c r="G16" s="72">
        <v>0</v>
      </c>
      <c r="H16" s="44" t="e">
        <v>#DIV/0!</v>
      </c>
      <c r="I16" s="45">
        <v>7760</v>
      </c>
      <c r="J16" s="48">
        <v>0.88698453608247418</v>
      </c>
      <c r="K16" s="48" t="e">
        <v>#DIV/0!</v>
      </c>
      <c r="L16" s="41" t="e">
        <v>#DIV/0!</v>
      </c>
    </row>
    <row r="17" spans="1:12" x14ac:dyDescent="0.4">
      <c r="A17" s="61" t="s">
        <v>195</v>
      </c>
      <c r="B17" s="72">
        <v>1264</v>
      </c>
      <c r="C17" s="72">
        <v>0</v>
      </c>
      <c r="D17" s="46" t="e">
        <v>#DIV/0!</v>
      </c>
      <c r="E17" s="47">
        <v>1264</v>
      </c>
      <c r="F17" s="72">
        <v>2610</v>
      </c>
      <c r="G17" s="72">
        <v>0</v>
      </c>
      <c r="H17" s="44" t="e">
        <v>#DIV/0!</v>
      </c>
      <c r="I17" s="45">
        <v>2610</v>
      </c>
      <c r="J17" s="57">
        <v>0.48429118773946361</v>
      </c>
      <c r="K17" s="57" t="e">
        <v>#DIV/0!</v>
      </c>
      <c r="L17" s="56" t="e">
        <v>#DIV/0!</v>
      </c>
    </row>
    <row r="18" spans="1:12" x14ac:dyDescent="0.4">
      <c r="A18" s="138" t="s">
        <v>90</v>
      </c>
      <c r="B18" s="73">
        <v>19278</v>
      </c>
      <c r="C18" s="73">
        <v>18237</v>
      </c>
      <c r="D18" s="50">
        <v>1.0570817568679058</v>
      </c>
      <c r="E18" s="38">
        <v>1041</v>
      </c>
      <c r="F18" s="73">
        <v>22210</v>
      </c>
      <c r="G18" s="73">
        <v>21269</v>
      </c>
      <c r="H18" s="50">
        <v>1.0442427946777</v>
      </c>
      <c r="I18" s="38">
        <v>941</v>
      </c>
      <c r="J18" s="50">
        <v>0.86798739306618644</v>
      </c>
      <c r="K18" s="50">
        <v>0.85744510790352158</v>
      </c>
      <c r="L18" s="49">
        <v>1.0542285162664866E-2</v>
      </c>
    </row>
    <row r="19" spans="1:12" x14ac:dyDescent="0.4">
      <c r="A19" s="126" t="s">
        <v>168</v>
      </c>
      <c r="B19" s="72">
        <v>1392</v>
      </c>
      <c r="C19" s="72">
        <v>1408</v>
      </c>
      <c r="D19" s="44">
        <v>0.98863636363636365</v>
      </c>
      <c r="E19" s="45">
        <v>-16</v>
      </c>
      <c r="F19" s="72">
        <v>2400</v>
      </c>
      <c r="G19" s="72">
        <v>1619</v>
      </c>
      <c r="H19" s="44">
        <v>1.4823965410747375</v>
      </c>
      <c r="I19" s="45">
        <v>781</v>
      </c>
      <c r="J19" s="44">
        <v>0.57999999999999996</v>
      </c>
      <c r="K19" s="44">
        <v>0.86967263743051271</v>
      </c>
      <c r="L19" s="43">
        <v>-0.28967263743051275</v>
      </c>
    </row>
    <row r="20" spans="1:12" x14ac:dyDescent="0.4">
      <c r="A20" s="124" t="s">
        <v>167</v>
      </c>
      <c r="B20" s="72">
        <v>1609</v>
      </c>
      <c r="C20" s="72">
        <v>1211</v>
      </c>
      <c r="D20" s="46">
        <v>1.328654004954583</v>
      </c>
      <c r="E20" s="37">
        <v>398</v>
      </c>
      <c r="F20" s="72">
        <v>1795</v>
      </c>
      <c r="G20" s="72">
        <v>1500</v>
      </c>
      <c r="H20" s="46">
        <v>1.1966666666666668</v>
      </c>
      <c r="I20" s="37">
        <v>295</v>
      </c>
      <c r="J20" s="46">
        <v>0.89637883008356545</v>
      </c>
      <c r="K20" s="46">
        <v>0.80733333333333335</v>
      </c>
      <c r="L20" s="51">
        <v>8.90454967502321E-2</v>
      </c>
    </row>
    <row r="21" spans="1:12" x14ac:dyDescent="0.4">
      <c r="A21" s="124" t="s">
        <v>166</v>
      </c>
      <c r="B21" s="72">
        <v>1004</v>
      </c>
      <c r="C21" s="72">
        <v>1100</v>
      </c>
      <c r="D21" s="46">
        <v>0.91272727272727272</v>
      </c>
      <c r="E21" s="37">
        <v>-96</v>
      </c>
      <c r="F21" s="72">
        <v>1455</v>
      </c>
      <c r="G21" s="72">
        <v>1500</v>
      </c>
      <c r="H21" s="46">
        <v>0.97</v>
      </c>
      <c r="I21" s="37">
        <v>-45</v>
      </c>
      <c r="J21" s="46">
        <v>0.69003436426116838</v>
      </c>
      <c r="K21" s="46">
        <v>0.73333333333333328</v>
      </c>
      <c r="L21" s="51">
        <v>-4.3298969072164906E-2</v>
      </c>
    </row>
    <row r="22" spans="1:12" x14ac:dyDescent="0.4">
      <c r="A22" s="124" t="s">
        <v>165</v>
      </c>
      <c r="B22" s="72">
        <v>1458</v>
      </c>
      <c r="C22" s="72">
        <v>1415</v>
      </c>
      <c r="D22" s="46">
        <v>1.0303886925795054</v>
      </c>
      <c r="E22" s="37">
        <v>43</v>
      </c>
      <c r="F22" s="72">
        <v>1500</v>
      </c>
      <c r="G22" s="72">
        <v>1500</v>
      </c>
      <c r="H22" s="46">
        <v>1</v>
      </c>
      <c r="I22" s="37">
        <v>0</v>
      </c>
      <c r="J22" s="46">
        <v>0.97199999999999998</v>
      </c>
      <c r="K22" s="46">
        <v>0.94333333333333336</v>
      </c>
      <c r="L22" s="51">
        <v>2.8666666666666618E-2</v>
      </c>
    </row>
    <row r="23" spans="1:12" x14ac:dyDescent="0.4">
      <c r="A23" s="124" t="s">
        <v>164</v>
      </c>
      <c r="B23" s="72">
        <v>2534</v>
      </c>
      <c r="C23" s="72">
        <v>2588</v>
      </c>
      <c r="D23" s="42">
        <v>0.97913446676970639</v>
      </c>
      <c r="E23" s="36">
        <v>-54</v>
      </c>
      <c r="F23" s="72">
        <v>2610</v>
      </c>
      <c r="G23" s="72">
        <v>2700</v>
      </c>
      <c r="H23" s="42">
        <v>0.96666666666666667</v>
      </c>
      <c r="I23" s="36">
        <v>-90</v>
      </c>
      <c r="J23" s="42">
        <v>0.9708812260536398</v>
      </c>
      <c r="K23" s="42">
        <v>0.95851851851851855</v>
      </c>
      <c r="L23" s="41">
        <v>1.2362707535121253E-2</v>
      </c>
    </row>
    <row r="24" spans="1:12" x14ac:dyDescent="0.4">
      <c r="A24" s="125" t="s">
        <v>163</v>
      </c>
      <c r="B24" s="72">
        <v>1174</v>
      </c>
      <c r="C24" s="72">
        <v>1070</v>
      </c>
      <c r="D24" s="46">
        <v>1.097196261682243</v>
      </c>
      <c r="E24" s="37">
        <v>104</v>
      </c>
      <c r="F24" s="72">
        <v>1500</v>
      </c>
      <c r="G24" s="72">
        <v>1500</v>
      </c>
      <c r="H24" s="46">
        <v>1</v>
      </c>
      <c r="I24" s="37">
        <v>0</v>
      </c>
      <c r="J24" s="46">
        <v>0.78266666666666662</v>
      </c>
      <c r="K24" s="46">
        <v>0.71333333333333337</v>
      </c>
      <c r="L24" s="51">
        <v>6.9333333333333247E-2</v>
      </c>
    </row>
    <row r="25" spans="1:12" x14ac:dyDescent="0.4">
      <c r="A25" s="125" t="s">
        <v>162</v>
      </c>
      <c r="B25" s="72">
        <v>1443</v>
      </c>
      <c r="C25" s="72">
        <v>1353</v>
      </c>
      <c r="D25" s="46">
        <v>1.0665188470066518</v>
      </c>
      <c r="E25" s="37">
        <v>90</v>
      </c>
      <c r="F25" s="72">
        <v>1500</v>
      </c>
      <c r="G25" s="72">
        <v>1500</v>
      </c>
      <c r="H25" s="46">
        <v>1</v>
      </c>
      <c r="I25" s="37">
        <v>0</v>
      </c>
      <c r="J25" s="46">
        <v>0.96199999999999997</v>
      </c>
      <c r="K25" s="46">
        <v>0.90200000000000002</v>
      </c>
      <c r="L25" s="51">
        <v>5.9999999999999942E-2</v>
      </c>
    </row>
    <row r="26" spans="1:12" x14ac:dyDescent="0.4">
      <c r="A26" s="124" t="s">
        <v>161</v>
      </c>
      <c r="B26" s="72">
        <v>1468</v>
      </c>
      <c r="C26" s="72">
        <v>1422</v>
      </c>
      <c r="D26" s="46">
        <v>1.0323488045007032</v>
      </c>
      <c r="E26" s="37">
        <v>46</v>
      </c>
      <c r="F26" s="72">
        <v>1500</v>
      </c>
      <c r="G26" s="72">
        <v>1500</v>
      </c>
      <c r="H26" s="46">
        <v>1</v>
      </c>
      <c r="I26" s="37">
        <v>0</v>
      </c>
      <c r="J26" s="46">
        <v>0.97866666666666668</v>
      </c>
      <c r="K26" s="46">
        <v>0.94799999999999995</v>
      </c>
      <c r="L26" s="51">
        <v>3.0666666666666731E-2</v>
      </c>
    </row>
    <row r="27" spans="1:12" x14ac:dyDescent="0.4">
      <c r="A27" s="124" t="s">
        <v>160</v>
      </c>
      <c r="B27" s="72">
        <v>768</v>
      </c>
      <c r="C27" s="72">
        <v>1279</v>
      </c>
      <c r="D27" s="42">
        <v>0.60046911649726353</v>
      </c>
      <c r="E27" s="36">
        <v>-511</v>
      </c>
      <c r="F27" s="72">
        <v>900</v>
      </c>
      <c r="G27" s="72">
        <v>1500</v>
      </c>
      <c r="H27" s="42">
        <v>0.6</v>
      </c>
      <c r="I27" s="36">
        <v>-600</v>
      </c>
      <c r="J27" s="42">
        <v>0.85333333333333339</v>
      </c>
      <c r="K27" s="42">
        <v>0.85266666666666668</v>
      </c>
      <c r="L27" s="41">
        <v>6.6666666666670427E-4</v>
      </c>
    </row>
    <row r="28" spans="1:12" x14ac:dyDescent="0.4">
      <c r="A28" s="125" t="s">
        <v>159</v>
      </c>
      <c r="B28" s="72">
        <v>518</v>
      </c>
      <c r="C28" s="72">
        <v>688</v>
      </c>
      <c r="D28" s="46">
        <v>0.75290697674418605</v>
      </c>
      <c r="E28" s="37">
        <v>-170</v>
      </c>
      <c r="F28" s="72">
        <v>600</v>
      </c>
      <c r="G28" s="72">
        <v>750</v>
      </c>
      <c r="H28" s="46">
        <v>0.8</v>
      </c>
      <c r="I28" s="37">
        <v>-150</v>
      </c>
      <c r="J28" s="46">
        <v>0.86333333333333329</v>
      </c>
      <c r="K28" s="46">
        <v>0.91733333333333333</v>
      </c>
      <c r="L28" s="51">
        <v>-5.4000000000000048E-2</v>
      </c>
    </row>
    <row r="29" spans="1:12" x14ac:dyDescent="0.4">
      <c r="A29" s="124" t="s">
        <v>158</v>
      </c>
      <c r="B29" s="72">
        <v>1462</v>
      </c>
      <c r="C29" s="72">
        <v>1430</v>
      </c>
      <c r="D29" s="46">
        <v>1.0223776223776224</v>
      </c>
      <c r="E29" s="37">
        <v>32</v>
      </c>
      <c r="F29" s="72">
        <v>1500</v>
      </c>
      <c r="G29" s="72">
        <v>1500</v>
      </c>
      <c r="H29" s="46">
        <v>1</v>
      </c>
      <c r="I29" s="37">
        <v>0</v>
      </c>
      <c r="J29" s="46">
        <v>0.97466666666666668</v>
      </c>
      <c r="K29" s="46">
        <v>0.95333333333333337</v>
      </c>
      <c r="L29" s="51">
        <v>2.1333333333333315E-2</v>
      </c>
    </row>
    <row r="30" spans="1:12" x14ac:dyDescent="0.4">
      <c r="A30" s="125" t="s">
        <v>157</v>
      </c>
      <c r="B30" s="72">
        <v>1284</v>
      </c>
      <c r="C30" s="72">
        <v>1284</v>
      </c>
      <c r="D30" s="42">
        <v>1</v>
      </c>
      <c r="E30" s="36">
        <v>0</v>
      </c>
      <c r="F30" s="72">
        <v>1500</v>
      </c>
      <c r="G30" s="72">
        <v>1500</v>
      </c>
      <c r="H30" s="42">
        <v>1</v>
      </c>
      <c r="I30" s="36">
        <v>0</v>
      </c>
      <c r="J30" s="42">
        <v>0.85599999999999998</v>
      </c>
      <c r="K30" s="42">
        <v>0.85599999999999998</v>
      </c>
      <c r="L30" s="41">
        <v>0</v>
      </c>
    </row>
    <row r="31" spans="1:12" x14ac:dyDescent="0.4">
      <c r="A31" s="125" t="s">
        <v>156</v>
      </c>
      <c r="B31" s="72">
        <v>1776</v>
      </c>
      <c r="C31" s="72">
        <v>1474</v>
      </c>
      <c r="D31" s="42">
        <v>1.2048846675712348</v>
      </c>
      <c r="E31" s="36">
        <v>302</v>
      </c>
      <c r="F31" s="72">
        <v>1950</v>
      </c>
      <c r="G31" s="72">
        <v>1950</v>
      </c>
      <c r="H31" s="42">
        <v>1</v>
      </c>
      <c r="I31" s="36">
        <v>0</v>
      </c>
      <c r="J31" s="42">
        <v>0.91076923076923078</v>
      </c>
      <c r="K31" s="42">
        <v>0.75589743589743585</v>
      </c>
      <c r="L31" s="41">
        <v>0.15487179487179492</v>
      </c>
    </row>
    <row r="32" spans="1:12" x14ac:dyDescent="0.4">
      <c r="A32" s="124" t="s">
        <v>155</v>
      </c>
      <c r="B32" s="72">
        <v>0</v>
      </c>
      <c r="C32" s="72">
        <v>515</v>
      </c>
      <c r="D32" s="46">
        <v>0</v>
      </c>
      <c r="E32" s="37">
        <v>-515</v>
      </c>
      <c r="F32" s="72">
        <v>0</v>
      </c>
      <c r="G32" s="72">
        <v>750</v>
      </c>
      <c r="H32" s="46">
        <v>0</v>
      </c>
      <c r="I32" s="37">
        <v>-750</v>
      </c>
      <c r="J32" s="46" t="e">
        <v>#DIV/0!</v>
      </c>
      <c r="K32" s="46">
        <v>0.68666666666666665</v>
      </c>
      <c r="L32" s="51" t="e">
        <v>#DIV/0!</v>
      </c>
    </row>
    <row r="33" spans="1:12" x14ac:dyDescent="0.4">
      <c r="A33" s="127" t="s">
        <v>190</v>
      </c>
      <c r="B33" s="72">
        <v>1388</v>
      </c>
      <c r="C33" s="72">
        <v>0</v>
      </c>
      <c r="D33" s="46" t="e">
        <v>#DIV/0!</v>
      </c>
      <c r="E33" s="37">
        <v>1388</v>
      </c>
      <c r="F33" s="72">
        <v>1500</v>
      </c>
      <c r="G33" s="72">
        <v>0</v>
      </c>
      <c r="H33" s="46" t="e">
        <v>#DIV/0!</v>
      </c>
      <c r="I33" s="37">
        <v>1500</v>
      </c>
      <c r="J33" s="46">
        <v>0.92533333333333334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1613</v>
      </c>
      <c r="C34" s="73">
        <v>1311</v>
      </c>
      <c r="D34" s="50">
        <v>1.2303585049580472</v>
      </c>
      <c r="E34" s="38">
        <v>302</v>
      </c>
      <c r="F34" s="73">
        <v>1950</v>
      </c>
      <c r="G34" s="73">
        <v>1950</v>
      </c>
      <c r="H34" s="50">
        <v>1</v>
      </c>
      <c r="I34" s="38">
        <v>0</v>
      </c>
      <c r="J34" s="50">
        <v>0.82717948717948719</v>
      </c>
      <c r="K34" s="50">
        <v>0.67230769230769227</v>
      </c>
      <c r="L34" s="49">
        <v>0.15487179487179492</v>
      </c>
    </row>
    <row r="35" spans="1:12" x14ac:dyDescent="0.4">
      <c r="A35" s="126" t="s">
        <v>154</v>
      </c>
      <c r="B35" s="72">
        <v>1275</v>
      </c>
      <c r="C35" s="72">
        <v>999</v>
      </c>
      <c r="D35" s="44">
        <v>1.2762762762762763</v>
      </c>
      <c r="E35" s="45">
        <v>276</v>
      </c>
      <c r="F35" s="72">
        <v>1560</v>
      </c>
      <c r="G35" s="72">
        <v>1560</v>
      </c>
      <c r="H35" s="44">
        <v>1</v>
      </c>
      <c r="I35" s="45">
        <v>0</v>
      </c>
      <c r="J35" s="44">
        <v>0.81730769230769229</v>
      </c>
      <c r="K35" s="44">
        <v>0.64038461538461533</v>
      </c>
      <c r="L35" s="43">
        <v>0.17692307692307696</v>
      </c>
    </row>
    <row r="36" spans="1:12" x14ac:dyDescent="0.4">
      <c r="A36" s="124" t="s">
        <v>153</v>
      </c>
      <c r="B36" s="72">
        <v>338</v>
      </c>
      <c r="C36" s="72">
        <v>312</v>
      </c>
      <c r="D36" s="46">
        <v>1.0833333333333333</v>
      </c>
      <c r="E36" s="37">
        <v>26</v>
      </c>
      <c r="F36" s="72">
        <v>390</v>
      </c>
      <c r="G36" s="72">
        <v>390</v>
      </c>
      <c r="H36" s="46">
        <v>1</v>
      </c>
      <c r="I36" s="37">
        <v>0</v>
      </c>
      <c r="J36" s="46">
        <v>0.8666666666666667</v>
      </c>
      <c r="K36" s="46">
        <v>0.8</v>
      </c>
      <c r="L36" s="51">
        <v>6.6666666666666652E-2</v>
      </c>
    </row>
    <row r="37" spans="1:12" s="30" customFormat="1" x14ac:dyDescent="0.4">
      <c r="A37" s="122" t="s">
        <v>94</v>
      </c>
      <c r="B37" s="67">
        <v>105296</v>
      </c>
      <c r="C37" s="67">
        <v>101183</v>
      </c>
      <c r="D37" s="39">
        <v>1.0406491208997559</v>
      </c>
      <c r="E37" s="40">
        <v>4113</v>
      </c>
      <c r="F37" s="67">
        <v>122386</v>
      </c>
      <c r="G37" s="67">
        <v>120358</v>
      </c>
      <c r="H37" s="39">
        <v>1.0168497316339586</v>
      </c>
      <c r="I37" s="40">
        <v>2028</v>
      </c>
      <c r="J37" s="39">
        <v>0.8603598450803196</v>
      </c>
      <c r="K37" s="39">
        <v>0.8406836271789162</v>
      </c>
      <c r="L37" s="52">
        <v>1.9676217901403392E-2</v>
      </c>
    </row>
    <row r="38" spans="1:12" x14ac:dyDescent="0.4">
      <c r="A38" s="124" t="s">
        <v>82</v>
      </c>
      <c r="B38" s="66">
        <v>39664</v>
      </c>
      <c r="C38" s="71">
        <v>39372</v>
      </c>
      <c r="D38" s="60">
        <v>1.0074164380778219</v>
      </c>
      <c r="E38" s="36">
        <v>292</v>
      </c>
      <c r="F38" s="66">
        <v>45229</v>
      </c>
      <c r="G38" s="66">
        <v>44743</v>
      </c>
      <c r="H38" s="42">
        <v>1.0108620342846926</v>
      </c>
      <c r="I38" s="37">
        <v>486</v>
      </c>
      <c r="J38" s="46">
        <v>0.87695947290455234</v>
      </c>
      <c r="K38" s="46">
        <v>0.87995887624879865</v>
      </c>
      <c r="L38" s="51">
        <v>-2.9994033442463097E-3</v>
      </c>
    </row>
    <row r="39" spans="1:12" x14ac:dyDescent="0.4">
      <c r="A39" s="124" t="s">
        <v>152</v>
      </c>
      <c r="B39" s="68">
        <v>8816</v>
      </c>
      <c r="C39" s="68">
        <v>13297</v>
      </c>
      <c r="D39" s="46">
        <v>0.66300669323907646</v>
      </c>
      <c r="E39" s="173">
        <v>-4481</v>
      </c>
      <c r="F39" s="172">
        <v>9192</v>
      </c>
      <c r="G39" s="68">
        <v>14260</v>
      </c>
      <c r="H39" s="81">
        <v>0.64460028050490881</v>
      </c>
      <c r="I39" s="37">
        <v>-5068</v>
      </c>
      <c r="J39" s="46">
        <v>0.95909486510008701</v>
      </c>
      <c r="K39" s="46">
        <v>0.93246844319775601</v>
      </c>
      <c r="L39" s="51">
        <v>2.6626421902330999E-2</v>
      </c>
    </row>
    <row r="40" spans="1:12" x14ac:dyDescent="0.4">
      <c r="A40" s="124" t="s">
        <v>151</v>
      </c>
      <c r="B40" s="68">
        <v>9659</v>
      </c>
      <c r="C40" s="68">
        <v>6176</v>
      </c>
      <c r="D40" s="80">
        <v>1.5639572538860103</v>
      </c>
      <c r="E40" s="53">
        <v>3483</v>
      </c>
      <c r="F40" s="68">
        <v>10925</v>
      </c>
      <c r="G40" s="68">
        <v>7420</v>
      </c>
      <c r="H40" s="81">
        <v>1.4723719676549865</v>
      </c>
      <c r="I40" s="37">
        <v>3505</v>
      </c>
      <c r="J40" s="46">
        <v>0.88411899313501141</v>
      </c>
      <c r="K40" s="46">
        <v>0.832345013477089</v>
      </c>
      <c r="L40" s="51">
        <v>5.1773979657922409E-2</v>
      </c>
    </row>
    <row r="41" spans="1:12" x14ac:dyDescent="0.4">
      <c r="A41" s="124" t="s">
        <v>177</v>
      </c>
      <c r="B41" s="68">
        <v>5539</v>
      </c>
      <c r="C41" s="68">
        <v>0</v>
      </c>
      <c r="D41" s="80" t="e">
        <v>#DIV/0!</v>
      </c>
      <c r="E41" s="53">
        <v>5539</v>
      </c>
      <c r="F41" s="68">
        <v>6742</v>
      </c>
      <c r="G41" s="68">
        <v>0</v>
      </c>
      <c r="H41" s="81" t="e">
        <v>#DIV/0!</v>
      </c>
      <c r="I41" s="37">
        <v>6742</v>
      </c>
      <c r="J41" s="46">
        <v>0.82156630080094928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68">
        <v>13460</v>
      </c>
      <c r="C42" s="68">
        <v>13995</v>
      </c>
      <c r="D42" s="80">
        <v>0.96177206145051808</v>
      </c>
      <c r="E42" s="53">
        <v>-535</v>
      </c>
      <c r="F42" s="72">
        <v>17665</v>
      </c>
      <c r="G42" s="72">
        <v>18762</v>
      </c>
      <c r="H42" s="81">
        <v>0.9415307536509967</v>
      </c>
      <c r="I42" s="37">
        <v>-1097</v>
      </c>
      <c r="J42" s="46">
        <v>0.76195867534673078</v>
      </c>
      <c r="K42" s="46">
        <v>0.74592260952990086</v>
      </c>
      <c r="L42" s="51">
        <v>1.6036065816829925E-2</v>
      </c>
    </row>
    <row r="43" spans="1:12" x14ac:dyDescent="0.4">
      <c r="A43" s="124" t="s">
        <v>81</v>
      </c>
      <c r="B43" s="68">
        <v>9150</v>
      </c>
      <c r="C43" s="68">
        <v>9238</v>
      </c>
      <c r="D43" s="80">
        <v>0.99047412859926387</v>
      </c>
      <c r="E43" s="36">
        <v>-88</v>
      </c>
      <c r="F43" s="75">
        <v>10030</v>
      </c>
      <c r="G43" s="68">
        <v>11874</v>
      </c>
      <c r="H43" s="81">
        <v>0.84470271180731005</v>
      </c>
      <c r="I43" s="37">
        <v>-1844</v>
      </c>
      <c r="J43" s="46">
        <v>0.91226321036889335</v>
      </c>
      <c r="K43" s="46">
        <v>0.77800235809331308</v>
      </c>
      <c r="L43" s="51">
        <v>0.13426085227558027</v>
      </c>
    </row>
    <row r="44" spans="1:12" x14ac:dyDescent="0.4">
      <c r="A44" s="124" t="s">
        <v>79</v>
      </c>
      <c r="B44" s="68">
        <v>2276</v>
      </c>
      <c r="C44" s="68">
        <v>2133</v>
      </c>
      <c r="D44" s="80">
        <v>1.0670417252695734</v>
      </c>
      <c r="E44" s="36">
        <v>143</v>
      </c>
      <c r="F44" s="77">
        <v>2790</v>
      </c>
      <c r="G44" s="76">
        <v>2879</v>
      </c>
      <c r="H44" s="78">
        <v>0.96908648836401523</v>
      </c>
      <c r="I44" s="37">
        <v>-89</v>
      </c>
      <c r="J44" s="46">
        <v>0.81577060931899636</v>
      </c>
      <c r="K44" s="46">
        <v>0.74088225078152137</v>
      </c>
      <c r="L44" s="51">
        <v>7.4888358537474997E-2</v>
      </c>
    </row>
    <row r="45" spans="1:12" x14ac:dyDescent="0.4">
      <c r="A45" s="124" t="s">
        <v>150</v>
      </c>
      <c r="B45" s="68">
        <v>0</v>
      </c>
      <c r="C45" s="68">
        <v>0</v>
      </c>
      <c r="D45" s="80" t="e">
        <v>#DIV/0!</v>
      </c>
      <c r="E45" s="36">
        <v>0</v>
      </c>
      <c r="F45" s="75">
        <v>0</v>
      </c>
      <c r="G45" s="68">
        <v>0</v>
      </c>
      <c r="H45" s="82" t="e">
        <v>#DIV/0!</v>
      </c>
      <c r="I45" s="37">
        <v>0</v>
      </c>
      <c r="J45" s="46" t="e">
        <v>#DIV/0!</v>
      </c>
      <c r="K45" s="46" t="e">
        <v>#DIV/0!</v>
      </c>
      <c r="L45" s="51" t="e">
        <v>#DIV/0!</v>
      </c>
    </row>
    <row r="46" spans="1:12" x14ac:dyDescent="0.4">
      <c r="A46" s="124" t="s">
        <v>78</v>
      </c>
      <c r="B46" s="68">
        <v>2688</v>
      </c>
      <c r="C46" s="68">
        <v>2749</v>
      </c>
      <c r="D46" s="80">
        <v>0.97781011276827934</v>
      </c>
      <c r="E46" s="36">
        <v>-61</v>
      </c>
      <c r="F46" s="75">
        <v>2790</v>
      </c>
      <c r="G46" s="68">
        <v>2880</v>
      </c>
      <c r="H46" s="81">
        <v>0.96875</v>
      </c>
      <c r="I46" s="37">
        <v>-90</v>
      </c>
      <c r="J46" s="46">
        <v>0.96344086021505382</v>
      </c>
      <c r="K46" s="46">
        <v>0.95451388888888888</v>
      </c>
      <c r="L46" s="51">
        <v>8.9269713261649342E-3</v>
      </c>
    </row>
    <row r="47" spans="1:12" x14ac:dyDescent="0.4">
      <c r="A47" s="125" t="s">
        <v>77</v>
      </c>
      <c r="B47" s="68">
        <v>2106</v>
      </c>
      <c r="C47" s="68">
        <v>1852</v>
      </c>
      <c r="D47" s="80">
        <v>1.1371490280777539</v>
      </c>
      <c r="E47" s="36">
        <v>254</v>
      </c>
      <c r="F47" s="77">
        <v>2789</v>
      </c>
      <c r="G47" s="76">
        <v>2880</v>
      </c>
      <c r="H47" s="81">
        <v>0.96840277777777772</v>
      </c>
      <c r="I47" s="37">
        <v>-91</v>
      </c>
      <c r="J47" s="46">
        <v>0.7551093581929007</v>
      </c>
      <c r="K47" s="42">
        <v>0.6430555555555556</v>
      </c>
      <c r="L47" s="41">
        <v>0.1120538026373451</v>
      </c>
    </row>
    <row r="48" spans="1:12" x14ac:dyDescent="0.4">
      <c r="A48" s="132" t="s">
        <v>96</v>
      </c>
      <c r="B48" s="172">
        <v>1184</v>
      </c>
      <c r="C48" s="68">
        <v>1086</v>
      </c>
      <c r="D48" s="80">
        <v>1.0902394106813997</v>
      </c>
      <c r="E48" s="37">
        <v>98</v>
      </c>
      <c r="F48" s="75">
        <v>1494</v>
      </c>
      <c r="G48" s="68">
        <v>1660</v>
      </c>
      <c r="H48" s="81">
        <v>0.9</v>
      </c>
      <c r="I48" s="37">
        <v>-166</v>
      </c>
      <c r="J48" s="46">
        <v>0.79250334672021416</v>
      </c>
      <c r="K48" s="46">
        <v>0.6542168674698795</v>
      </c>
      <c r="L48" s="51">
        <v>0.13828647925033466</v>
      </c>
    </row>
    <row r="49" spans="1:12" x14ac:dyDescent="0.4">
      <c r="A49" s="124" t="s">
        <v>93</v>
      </c>
      <c r="B49" s="68">
        <v>0</v>
      </c>
      <c r="C49" s="68">
        <v>0</v>
      </c>
      <c r="D49" s="80" t="e">
        <v>#DIV/0!</v>
      </c>
      <c r="E49" s="37">
        <v>0</v>
      </c>
      <c r="F49" s="75">
        <v>0</v>
      </c>
      <c r="G49" s="76">
        <v>0</v>
      </c>
      <c r="H49" s="78" t="e">
        <v>#DIV/0!</v>
      </c>
      <c r="I49" s="37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68">
        <v>2775</v>
      </c>
      <c r="C50" s="68">
        <v>3365</v>
      </c>
      <c r="D50" s="80">
        <v>0.82466567607726593</v>
      </c>
      <c r="E50" s="37">
        <v>-590</v>
      </c>
      <c r="F50" s="79">
        <v>3850</v>
      </c>
      <c r="G50" s="68">
        <v>3780</v>
      </c>
      <c r="H50" s="78">
        <v>1.0185185185185186</v>
      </c>
      <c r="I50" s="37">
        <v>70</v>
      </c>
      <c r="J50" s="46">
        <v>0.72077922077922074</v>
      </c>
      <c r="K50" s="46">
        <v>0.89021164021164023</v>
      </c>
      <c r="L50" s="51">
        <v>-0.16943241943241949</v>
      </c>
    </row>
    <row r="51" spans="1:12" x14ac:dyDescent="0.4">
      <c r="A51" s="124" t="s">
        <v>76</v>
      </c>
      <c r="B51" s="68">
        <v>1022</v>
      </c>
      <c r="C51" s="68">
        <v>1128</v>
      </c>
      <c r="D51" s="44">
        <v>0.90602836879432624</v>
      </c>
      <c r="E51" s="37">
        <v>-106</v>
      </c>
      <c r="F51" s="77">
        <v>1260</v>
      </c>
      <c r="G51" s="76">
        <v>1260</v>
      </c>
      <c r="H51" s="46">
        <v>1</v>
      </c>
      <c r="I51" s="37">
        <v>0</v>
      </c>
      <c r="J51" s="46">
        <v>0.81111111111111112</v>
      </c>
      <c r="K51" s="46">
        <v>0.89523809523809528</v>
      </c>
      <c r="L51" s="51">
        <v>-8.4126984126984161E-2</v>
      </c>
    </row>
    <row r="52" spans="1:12" x14ac:dyDescent="0.4">
      <c r="A52" s="124" t="s">
        <v>75</v>
      </c>
      <c r="B52" s="68">
        <v>1101</v>
      </c>
      <c r="C52" s="76">
        <v>1032</v>
      </c>
      <c r="D52" s="44">
        <v>1.066860465116279</v>
      </c>
      <c r="E52" s="37">
        <v>69</v>
      </c>
      <c r="F52" s="75">
        <v>1260</v>
      </c>
      <c r="G52" s="68">
        <v>1260</v>
      </c>
      <c r="H52" s="46">
        <v>1</v>
      </c>
      <c r="I52" s="37">
        <v>0</v>
      </c>
      <c r="J52" s="46">
        <v>0.87380952380952381</v>
      </c>
      <c r="K52" s="46">
        <v>0.81904761904761902</v>
      </c>
      <c r="L52" s="51">
        <v>5.4761904761904789E-2</v>
      </c>
    </row>
    <row r="53" spans="1:12" x14ac:dyDescent="0.4">
      <c r="A53" s="124" t="s">
        <v>149</v>
      </c>
      <c r="B53" s="68">
        <v>1023</v>
      </c>
      <c r="C53" s="68">
        <v>1156</v>
      </c>
      <c r="D53" s="44">
        <v>0.88494809688581311</v>
      </c>
      <c r="E53" s="37">
        <v>-133</v>
      </c>
      <c r="F53" s="76">
        <v>1260</v>
      </c>
      <c r="G53" s="76">
        <v>1660</v>
      </c>
      <c r="H53" s="46">
        <v>0.75903614457831325</v>
      </c>
      <c r="I53" s="37">
        <v>-400</v>
      </c>
      <c r="J53" s="46">
        <v>0.81190476190476191</v>
      </c>
      <c r="K53" s="46">
        <v>0.69638554216867465</v>
      </c>
      <c r="L53" s="51">
        <v>0.11551921973608725</v>
      </c>
    </row>
    <row r="54" spans="1:12" x14ac:dyDescent="0.4">
      <c r="A54" s="124" t="s">
        <v>132</v>
      </c>
      <c r="B54" s="68">
        <v>1215</v>
      </c>
      <c r="C54" s="76">
        <v>1177</v>
      </c>
      <c r="D54" s="44">
        <v>1.032285471537808</v>
      </c>
      <c r="E54" s="37">
        <v>38</v>
      </c>
      <c r="F54" s="68">
        <v>1260</v>
      </c>
      <c r="G54" s="69">
        <v>1260</v>
      </c>
      <c r="H54" s="46">
        <v>1</v>
      </c>
      <c r="I54" s="37">
        <v>0</v>
      </c>
      <c r="J54" s="46">
        <v>0.9642857142857143</v>
      </c>
      <c r="K54" s="46">
        <v>0.93412698412698414</v>
      </c>
      <c r="L54" s="51">
        <v>3.0158730158730163E-2</v>
      </c>
    </row>
    <row r="55" spans="1:12" x14ac:dyDescent="0.4">
      <c r="A55" s="124" t="s">
        <v>148</v>
      </c>
      <c r="B55" s="68">
        <v>1238</v>
      </c>
      <c r="C55" s="69">
        <v>1168</v>
      </c>
      <c r="D55" s="44">
        <v>1.0599315068493151</v>
      </c>
      <c r="E55" s="37">
        <v>70</v>
      </c>
      <c r="F55" s="76">
        <v>1330</v>
      </c>
      <c r="G55" s="69">
        <v>1260</v>
      </c>
      <c r="H55" s="46">
        <v>1.0555555555555556</v>
      </c>
      <c r="I55" s="37">
        <v>70</v>
      </c>
      <c r="J55" s="46">
        <v>0.93082706766917289</v>
      </c>
      <c r="K55" s="46">
        <v>0.92698412698412702</v>
      </c>
      <c r="L55" s="51">
        <v>3.8429406850458703E-3</v>
      </c>
    </row>
    <row r="56" spans="1:12" x14ac:dyDescent="0.4">
      <c r="A56" s="124" t="s">
        <v>147</v>
      </c>
      <c r="B56" s="68">
        <v>1214</v>
      </c>
      <c r="C56" s="68">
        <v>1162</v>
      </c>
      <c r="D56" s="44">
        <v>1.044750430292599</v>
      </c>
      <c r="E56" s="37">
        <v>52</v>
      </c>
      <c r="F56" s="69">
        <v>1260</v>
      </c>
      <c r="G56" s="69">
        <v>1260</v>
      </c>
      <c r="H56" s="46">
        <v>1</v>
      </c>
      <c r="I56" s="37">
        <v>0</v>
      </c>
      <c r="J56" s="46">
        <v>0.96349206349206351</v>
      </c>
      <c r="K56" s="46">
        <v>0.92222222222222228</v>
      </c>
      <c r="L56" s="51">
        <v>4.1269841269841234E-2</v>
      </c>
    </row>
    <row r="57" spans="1:12" x14ac:dyDescent="0.4">
      <c r="A57" s="123" t="s">
        <v>146</v>
      </c>
      <c r="B57" s="63">
        <v>1166</v>
      </c>
      <c r="C57" s="63">
        <v>1097</v>
      </c>
      <c r="D57" s="90">
        <v>1.0628988149498633</v>
      </c>
      <c r="E57" s="35">
        <v>69</v>
      </c>
      <c r="F57" s="63">
        <v>1260</v>
      </c>
      <c r="G57" s="63">
        <v>1260</v>
      </c>
      <c r="H57" s="57">
        <v>1</v>
      </c>
      <c r="I57" s="35">
        <v>0</v>
      </c>
      <c r="J57" s="57">
        <v>0.92539682539682544</v>
      </c>
      <c r="K57" s="57">
        <v>0.87063492063492065</v>
      </c>
      <c r="L57" s="56">
        <v>5.4761904761904789E-2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2006年8月中旬航空旅客輸送実績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８月(下旬)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116</v>
      </c>
      <c r="C4" s="187" t="s">
        <v>220</v>
      </c>
      <c r="D4" s="190" t="s">
        <v>87</v>
      </c>
      <c r="E4" s="190"/>
      <c r="F4" s="187" t="s">
        <v>116</v>
      </c>
      <c r="G4" s="187" t="s">
        <v>220</v>
      </c>
      <c r="H4" s="190" t="s">
        <v>87</v>
      </c>
      <c r="I4" s="190"/>
      <c r="J4" s="187" t="s">
        <v>116</v>
      </c>
      <c r="K4" s="187" t="s">
        <v>220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v>221496</v>
      </c>
      <c r="C6" s="67">
        <v>214494</v>
      </c>
      <c r="D6" s="39">
        <v>1.0326442697697837</v>
      </c>
      <c r="E6" s="40">
        <v>7002</v>
      </c>
      <c r="F6" s="67">
        <v>277747</v>
      </c>
      <c r="G6" s="67">
        <v>269909</v>
      </c>
      <c r="H6" s="39">
        <v>1.0290394169886887</v>
      </c>
      <c r="I6" s="87">
        <v>7838</v>
      </c>
      <c r="J6" s="39">
        <v>0.79747396011478067</v>
      </c>
      <c r="K6" s="39">
        <v>0.79469006220615102</v>
      </c>
      <c r="L6" s="52">
        <v>2.7838979086296511E-3</v>
      </c>
    </row>
    <row r="7" spans="1:12" s="30" customFormat="1" x14ac:dyDescent="0.4">
      <c r="A7" s="122" t="s">
        <v>84</v>
      </c>
      <c r="B7" s="88">
        <v>113244</v>
      </c>
      <c r="C7" s="67">
        <v>101586</v>
      </c>
      <c r="D7" s="39">
        <v>1.1147599078613195</v>
      </c>
      <c r="E7" s="40">
        <v>11658</v>
      </c>
      <c r="F7" s="67">
        <v>136886</v>
      </c>
      <c r="G7" s="67">
        <v>128676</v>
      </c>
      <c r="H7" s="39">
        <v>1.0638036619105349</v>
      </c>
      <c r="I7" s="87">
        <v>8210</v>
      </c>
      <c r="J7" s="39">
        <v>0.82728693949709975</v>
      </c>
      <c r="K7" s="39">
        <v>0.78947123006621278</v>
      </c>
      <c r="L7" s="52">
        <v>3.7815709430886968E-2</v>
      </c>
    </row>
    <row r="8" spans="1:12" x14ac:dyDescent="0.4">
      <c r="A8" s="138" t="s">
        <v>91</v>
      </c>
      <c r="B8" s="89">
        <v>92496</v>
      </c>
      <c r="C8" s="73">
        <v>82367</v>
      </c>
      <c r="D8" s="50">
        <v>1.1229740065803053</v>
      </c>
      <c r="E8" s="55">
        <v>10129</v>
      </c>
      <c r="F8" s="73">
        <v>111424</v>
      </c>
      <c r="G8" s="73">
        <v>103969</v>
      </c>
      <c r="H8" s="50">
        <v>1.0717040656349488</v>
      </c>
      <c r="I8" s="55">
        <v>7455</v>
      </c>
      <c r="J8" s="50">
        <v>0.83012636415852958</v>
      </c>
      <c r="K8" s="50">
        <v>0.79222652906154722</v>
      </c>
      <c r="L8" s="49">
        <v>3.7899835096982359E-2</v>
      </c>
    </row>
    <row r="9" spans="1:12" x14ac:dyDescent="0.4">
      <c r="A9" s="126" t="s">
        <v>82</v>
      </c>
      <c r="B9" s="79">
        <v>53842</v>
      </c>
      <c r="C9" s="72">
        <v>46655</v>
      </c>
      <c r="D9" s="44">
        <v>1.1540456542707105</v>
      </c>
      <c r="E9" s="54">
        <v>7187</v>
      </c>
      <c r="F9" s="72">
        <v>63078</v>
      </c>
      <c r="G9" s="72">
        <v>57624</v>
      </c>
      <c r="H9" s="44">
        <v>1.0946480633069555</v>
      </c>
      <c r="I9" s="54">
        <v>5454</v>
      </c>
      <c r="J9" s="44">
        <v>0.85357810964203051</v>
      </c>
      <c r="K9" s="44">
        <v>0.80964528668610303</v>
      </c>
      <c r="L9" s="43">
        <v>4.3932822955927486E-2</v>
      </c>
    </row>
    <row r="10" spans="1:12" x14ac:dyDescent="0.4">
      <c r="A10" s="124" t="s">
        <v>83</v>
      </c>
      <c r="B10" s="79">
        <v>6447</v>
      </c>
      <c r="C10" s="72">
        <v>15475</v>
      </c>
      <c r="D10" s="46">
        <v>0.41660743134087236</v>
      </c>
      <c r="E10" s="53">
        <v>-9028</v>
      </c>
      <c r="F10" s="72">
        <v>7227</v>
      </c>
      <c r="G10" s="72">
        <v>20295</v>
      </c>
      <c r="H10" s="46">
        <v>0.35609756097560974</v>
      </c>
      <c r="I10" s="53">
        <v>-13068</v>
      </c>
      <c r="J10" s="46">
        <v>0.89207139892071396</v>
      </c>
      <c r="K10" s="46">
        <v>0.7625030795762503</v>
      </c>
      <c r="L10" s="51">
        <v>0.12956831934446367</v>
      </c>
    </row>
    <row r="11" spans="1:12" x14ac:dyDescent="0.4">
      <c r="A11" s="124" t="s">
        <v>97</v>
      </c>
      <c r="B11" s="79">
        <v>6349</v>
      </c>
      <c r="C11" s="72">
        <v>2892</v>
      </c>
      <c r="D11" s="46">
        <v>2.1953665283540804</v>
      </c>
      <c r="E11" s="53">
        <v>3457</v>
      </c>
      <c r="F11" s="72">
        <v>7189</v>
      </c>
      <c r="G11" s="72">
        <v>3411</v>
      </c>
      <c r="H11" s="46">
        <v>2.1075930812078569</v>
      </c>
      <c r="I11" s="53">
        <v>3778</v>
      </c>
      <c r="J11" s="46">
        <v>0.88315481986368061</v>
      </c>
      <c r="K11" s="46">
        <v>0.84784520668425678</v>
      </c>
      <c r="L11" s="51">
        <v>3.5309613179423827E-2</v>
      </c>
    </row>
    <row r="12" spans="1:12" x14ac:dyDescent="0.4">
      <c r="A12" s="124" t="s">
        <v>80</v>
      </c>
      <c r="B12" s="79">
        <v>8507</v>
      </c>
      <c r="C12" s="72">
        <v>8538</v>
      </c>
      <c r="D12" s="46">
        <v>0.9963691731084563</v>
      </c>
      <c r="E12" s="53">
        <v>-31</v>
      </c>
      <c r="F12" s="72">
        <v>10250</v>
      </c>
      <c r="G12" s="72">
        <v>10533</v>
      </c>
      <c r="H12" s="46">
        <v>0.97313206114117534</v>
      </c>
      <c r="I12" s="53">
        <v>-283</v>
      </c>
      <c r="J12" s="46">
        <v>0.82995121951219508</v>
      </c>
      <c r="K12" s="46">
        <v>0.81059527200227854</v>
      </c>
      <c r="L12" s="51">
        <v>1.9355947509916538E-2</v>
      </c>
    </row>
    <row r="13" spans="1:12" x14ac:dyDescent="0.4">
      <c r="A13" s="124" t="s">
        <v>81</v>
      </c>
      <c r="B13" s="79">
        <v>10058</v>
      </c>
      <c r="C13" s="72">
        <v>8807</v>
      </c>
      <c r="D13" s="46">
        <v>1.1420460996934256</v>
      </c>
      <c r="E13" s="53">
        <v>1251</v>
      </c>
      <c r="F13" s="72">
        <v>12273</v>
      </c>
      <c r="G13" s="72">
        <v>12106</v>
      </c>
      <c r="H13" s="46">
        <v>1.0137948124896745</v>
      </c>
      <c r="I13" s="53">
        <v>167</v>
      </c>
      <c r="J13" s="46">
        <v>0.81952252912898227</v>
      </c>
      <c r="K13" s="46">
        <v>0.72749050057822562</v>
      </c>
      <c r="L13" s="51">
        <v>9.203202855075665E-2</v>
      </c>
    </row>
    <row r="14" spans="1:12" x14ac:dyDescent="0.4">
      <c r="A14" s="124" t="s">
        <v>170</v>
      </c>
      <c r="B14" s="79">
        <v>0</v>
      </c>
      <c r="C14" s="72">
        <v>0</v>
      </c>
      <c r="D14" s="46" t="e">
        <v>#DIV/0!</v>
      </c>
      <c r="E14" s="53">
        <v>0</v>
      </c>
      <c r="F14" s="72">
        <v>0</v>
      </c>
      <c r="G14" s="72">
        <v>0</v>
      </c>
      <c r="H14" s="46" t="e">
        <v>#DIV/0!</v>
      </c>
      <c r="I14" s="53">
        <v>0</v>
      </c>
      <c r="J14" s="46" t="e">
        <v>#DIV/0!</v>
      </c>
      <c r="K14" s="46" t="e">
        <v>#DIV/0!</v>
      </c>
      <c r="L14" s="51" t="e">
        <v>#DIV/0!</v>
      </c>
    </row>
    <row r="15" spans="1:12" x14ac:dyDescent="0.4">
      <c r="A15" s="127" t="s">
        <v>169</v>
      </c>
      <c r="B15" s="79">
        <v>0</v>
      </c>
      <c r="C15" s="72">
        <v>0</v>
      </c>
      <c r="D15" s="17" t="e">
        <v>#DIV/0!</v>
      </c>
      <c r="E15" s="24">
        <v>0</v>
      </c>
      <c r="F15" s="72">
        <v>0</v>
      </c>
      <c r="G15" s="72">
        <v>0</v>
      </c>
      <c r="H15" s="46" t="e">
        <v>#DIV/0!</v>
      </c>
      <c r="I15" s="53">
        <v>0</v>
      </c>
      <c r="J15" s="46" t="e">
        <v>#DIV/0!</v>
      </c>
      <c r="K15" s="46" t="e">
        <v>#DIV/0!</v>
      </c>
      <c r="L15" s="51" t="e">
        <v>#DIV/0!</v>
      </c>
    </row>
    <row r="16" spans="1:12" s="12" customFormat="1" x14ac:dyDescent="0.4">
      <c r="A16" s="19" t="s">
        <v>177</v>
      </c>
      <c r="B16" s="79">
        <v>6006</v>
      </c>
      <c r="C16" s="72">
        <v>0</v>
      </c>
      <c r="D16" s="46" t="e">
        <v>#DIV/0!</v>
      </c>
      <c r="E16" s="53">
        <v>6006</v>
      </c>
      <c r="F16" s="72">
        <v>8536</v>
      </c>
      <c r="G16" s="72">
        <v>0</v>
      </c>
      <c r="H16" s="17" t="e">
        <v>#DIV/0!</v>
      </c>
      <c r="I16" s="24">
        <v>8536</v>
      </c>
      <c r="J16" s="17">
        <v>0.70360824742268047</v>
      </c>
      <c r="K16" s="17" t="e">
        <v>#DIV/0!</v>
      </c>
      <c r="L16" s="16" t="e">
        <v>#DIV/0!</v>
      </c>
    </row>
    <row r="17" spans="1:12" s="12" customFormat="1" x14ac:dyDescent="0.4">
      <c r="A17" s="61" t="s">
        <v>195</v>
      </c>
      <c r="B17" s="79">
        <v>1287</v>
      </c>
      <c r="C17" s="72">
        <v>0</v>
      </c>
      <c r="D17" s="17" t="e">
        <v>#DIV/0!</v>
      </c>
      <c r="E17" s="24">
        <v>1287</v>
      </c>
      <c r="F17" s="72">
        <v>2871</v>
      </c>
      <c r="G17" s="72">
        <v>0</v>
      </c>
      <c r="H17" s="22" t="e">
        <v>#DIV/0!</v>
      </c>
      <c r="I17" s="24">
        <v>2871</v>
      </c>
      <c r="J17" s="17">
        <v>0.44827586206896552</v>
      </c>
      <c r="K17" s="17" t="e">
        <v>#DIV/0!</v>
      </c>
      <c r="L17" s="16" t="e">
        <v>#DIV/0!</v>
      </c>
    </row>
    <row r="18" spans="1:12" x14ac:dyDescent="0.4">
      <c r="A18" s="138" t="s">
        <v>90</v>
      </c>
      <c r="B18" s="89">
        <v>19036</v>
      </c>
      <c r="C18" s="89">
        <v>17710</v>
      </c>
      <c r="D18" s="50">
        <v>1.0748729531338228</v>
      </c>
      <c r="E18" s="55">
        <v>1326</v>
      </c>
      <c r="F18" s="73">
        <v>23317</v>
      </c>
      <c r="G18" s="73">
        <v>22601</v>
      </c>
      <c r="H18" s="50">
        <v>1.0316800141586655</v>
      </c>
      <c r="I18" s="55">
        <v>716</v>
      </c>
      <c r="J18" s="50">
        <v>0.8164000514645966</v>
      </c>
      <c r="K18" s="50">
        <v>0.78359364629883632</v>
      </c>
      <c r="L18" s="49">
        <v>3.2806405165760277E-2</v>
      </c>
    </row>
    <row r="19" spans="1:12" x14ac:dyDescent="0.4">
      <c r="A19" s="126" t="s">
        <v>168</v>
      </c>
      <c r="B19" s="79">
        <v>1004</v>
      </c>
      <c r="C19" s="72">
        <v>1188</v>
      </c>
      <c r="D19" s="44">
        <v>0.84511784511784516</v>
      </c>
      <c r="E19" s="54">
        <v>-184</v>
      </c>
      <c r="F19" s="72">
        <v>1950</v>
      </c>
      <c r="G19" s="72">
        <v>2171</v>
      </c>
      <c r="H19" s="44">
        <v>0.89820359281437123</v>
      </c>
      <c r="I19" s="54">
        <v>-221</v>
      </c>
      <c r="J19" s="44">
        <v>0.51487179487179491</v>
      </c>
      <c r="K19" s="44">
        <v>0.54721326577614005</v>
      </c>
      <c r="L19" s="43">
        <v>-3.2341470904345138E-2</v>
      </c>
    </row>
    <row r="20" spans="1:12" x14ac:dyDescent="0.4">
      <c r="A20" s="124" t="s">
        <v>167</v>
      </c>
      <c r="B20" s="79">
        <v>1378</v>
      </c>
      <c r="C20" s="72">
        <v>1469</v>
      </c>
      <c r="D20" s="46">
        <v>0.93805309734513276</v>
      </c>
      <c r="E20" s="53">
        <v>-91</v>
      </c>
      <c r="F20" s="72">
        <v>1645</v>
      </c>
      <c r="G20" s="72">
        <v>1650</v>
      </c>
      <c r="H20" s="46">
        <v>0.99696969696969695</v>
      </c>
      <c r="I20" s="53">
        <v>-5</v>
      </c>
      <c r="J20" s="46">
        <v>0.83768996960486319</v>
      </c>
      <c r="K20" s="46">
        <v>0.89030303030303026</v>
      </c>
      <c r="L20" s="51">
        <v>-5.2613060698167069E-2</v>
      </c>
    </row>
    <row r="21" spans="1:12" x14ac:dyDescent="0.4">
      <c r="A21" s="124" t="s">
        <v>166</v>
      </c>
      <c r="B21" s="79">
        <v>1381</v>
      </c>
      <c r="C21" s="72">
        <v>1375</v>
      </c>
      <c r="D21" s="46">
        <v>1.0043636363636363</v>
      </c>
      <c r="E21" s="53">
        <v>6</v>
      </c>
      <c r="F21" s="72">
        <v>1632</v>
      </c>
      <c r="G21" s="72">
        <v>1650</v>
      </c>
      <c r="H21" s="46">
        <v>0.98909090909090913</v>
      </c>
      <c r="I21" s="53">
        <v>-18</v>
      </c>
      <c r="J21" s="46">
        <v>0.84620098039215685</v>
      </c>
      <c r="K21" s="46">
        <v>0.83333333333333337</v>
      </c>
      <c r="L21" s="51">
        <v>1.2867647058823484E-2</v>
      </c>
    </row>
    <row r="22" spans="1:12" x14ac:dyDescent="0.4">
      <c r="A22" s="124" t="s">
        <v>165</v>
      </c>
      <c r="B22" s="79">
        <v>1623</v>
      </c>
      <c r="C22" s="72">
        <v>1440</v>
      </c>
      <c r="D22" s="46">
        <v>1.1270833333333334</v>
      </c>
      <c r="E22" s="53">
        <v>183</v>
      </c>
      <c r="F22" s="72">
        <v>1650</v>
      </c>
      <c r="G22" s="72">
        <v>1500</v>
      </c>
      <c r="H22" s="46">
        <v>1.1000000000000001</v>
      </c>
      <c r="I22" s="53">
        <v>150</v>
      </c>
      <c r="J22" s="46">
        <v>0.98363636363636364</v>
      </c>
      <c r="K22" s="46">
        <v>0.96</v>
      </c>
      <c r="L22" s="51">
        <v>2.3636363636363678E-2</v>
      </c>
    </row>
    <row r="23" spans="1:12" x14ac:dyDescent="0.4">
      <c r="A23" s="124" t="s">
        <v>164</v>
      </c>
      <c r="B23" s="79">
        <v>2754</v>
      </c>
      <c r="C23" s="72">
        <v>2283</v>
      </c>
      <c r="D23" s="42">
        <v>1.2063074901445467</v>
      </c>
      <c r="E23" s="59">
        <v>471</v>
      </c>
      <c r="F23" s="72">
        <v>2790</v>
      </c>
      <c r="G23" s="72">
        <v>2430</v>
      </c>
      <c r="H23" s="42">
        <v>1.1481481481481481</v>
      </c>
      <c r="I23" s="59">
        <v>360</v>
      </c>
      <c r="J23" s="42">
        <v>0.98709677419354835</v>
      </c>
      <c r="K23" s="42">
        <v>0.93950617283950622</v>
      </c>
      <c r="L23" s="41">
        <v>4.7590601354042139E-2</v>
      </c>
    </row>
    <row r="24" spans="1:12" x14ac:dyDescent="0.4">
      <c r="A24" s="125" t="s">
        <v>163</v>
      </c>
      <c r="B24" s="79">
        <v>1335</v>
      </c>
      <c r="C24" s="72">
        <v>1229</v>
      </c>
      <c r="D24" s="46">
        <v>1.0862489829129374</v>
      </c>
      <c r="E24" s="53">
        <v>106</v>
      </c>
      <c r="F24" s="72">
        <v>1650</v>
      </c>
      <c r="G24" s="72">
        <v>1500</v>
      </c>
      <c r="H24" s="46">
        <v>1.1000000000000001</v>
      </c>
      <c r="I24" s="53">
        <v>150</v>
      </c>
      <c r="J24" s="46">
        <v>0.80909090909090908</v>
      </c>
      <c r="K24" s="46">
        <v>0.81933333333333336</v>
      </c>
      <c r="L24" s="51">
        <v>-1.0242424242424275E-2</v>
      </c>
    </row>
    <row r="25" spans="1:12" x14ac:dyDescent="0.4">
      <c r="A25" s="125" t="s">
        <v>162</v>
      </c>
      <c r="B25" s="79">
        <v>1329</v>
      </c>
      <c r="C25" s="72">
        <v>1287</v>
      </c>
      <c r="D25" s="46">
        <v>1.0326340326340326</v>
      </c>
      <c r="E25" s="53">
        <v>42</v>
      </c>
      <c r="F25" s="72">
        <v>1650</v>
      </c>
      <c r="G25" s="72">
        <v>1500</v>
      </c>
      <c r="H25" s="46">
        <v>1.1000000000000001</v>
      </c>
      <c r="I25" s="53">
        <v>150</v>
      </c>
      <c r="J25" s="46">
        <v>0.80545454545454542</v>
      </c>
      <c r="K25" s="46">
        <v>0.85799999999999998</v>
      </c>
      <c r="L25" s="51">
        <v>-5.2545454545454562E-2</v>
      </c>
    </row>
    <row r="26" spans="1:12" x14ac:dyDescent="0.4">
      <c r="A26" s="124" t="s">
        <v>161</v>
      </c>
      <c r="B26" s="79">
        <v>1557</v>
      </c>
      <c r="C26" s="72">
        <v>1406</v>
      </c>
      <c r="D26" s="46">
        <v>1.1073968705547652</v>
      </c>
      <c r="E26" s="53">
        <v>151</v>
      </c>
      <c r="F26" s="72">
        <v>1650</v>
      </c>
      <c r="G26" s="72">
        <v>1500</v>
      </c>
      <c r="H26" s="46">
        <v>1.1000000000000001</v>
      </c>
      <c r="I26" s="53">
        <v>150</v>
      </c>
      <c r="J26" s="46">
        <v>0.94363636363636361</v>
      </c>
      <c r="K26" s="46">
        <v>0.93733333333333335</v>
      </c>
      <c r="L26" s="51">
        <v>6.3030303030302548E-3</v>
      </c>
    </row>
    <row r="27" spans="1:12" x14ac:dyDescent="0.4">
      <c r="A27" s="124" t="s">
        <v>160</v>
      </c>
      <c r="B27" s="79">
        <v>757</v>
      </c>
      <c r="C27" s="72">
        <v>1240</v>
      </c>
      <c r="D27" s="42">
        <v>0.61048387096774193</v>
      </c>
      <c r="E27" s="59">
        <v>-483</v>
      </c>
      <c r="F27" s="72">
        <v>900</v>
      </c>
      <c r="G27" s="72">
        <v>1650</v>
      </c>
      <c r="H27" s="42">
        <v>0.54545454545454541</v>
      </c>
      <c r="I27" s="59">
        <v>-750</v>
      </c>
      <c r="J27" s="42">
        <v>0.84111111111111114</v>
      </c>
      <c r="K27" s="42">
        <v>0.75151515151515147</v>
      </c>
      <c r="L27" s="41">
        <v>8.9595959595959673E-2</v>
      </c>
    </row>
    <row r="28" spans="1:12" x14ac:dyDescent="0.4">
      <c r="A28" s="125" t="s">
        <v>159</v>
      </c>
      <c r="B28" s="79">
        <v>619</v>
      </c>
      <c r="C28" s="72">
        <v>417</v>
      </c>
      <c r="D28" s="46">
        <v>1.4844124700239809</v>
      </c>
      <c r="E28" s="53">
        <v>202</v>
      </c>
      <c r="F28" s="72">
        <v>750</v>
      </c>
      <c r="G28" s="72">
        <v>600</v>
      </c>
      <c r="H28" s="46">
        <v>1.25</v>
      </c>
      <c r="I28" s="53">
        <v>150</v>
      </c>
      <c r="J28" s="46">
        <v>0.82533333333333336</v>
      </c>
      <c r="K28" s="46">
        <v>0.69499999999999995</v>
      </c>
      <c r="L28" s="51">
        <v>0.13033333333333341</v>
      </c>
    </row>
    <row r="29" spans="1:12" x14ac:dyDescent="0.4">
      <c r="A29" s="124" t="s">
        <v>158</v>
      </c>
      <c r="B29" s="79">
        <v>1439</v>
      </c>
      <c r="C29" s="72">
        <v>1440</v>
      </c>
      <c r="D29" s="46">
        <v>0.99930555555555556</v>
      </c>
      <c r="E29" s="53">
        <v>-1</v>
      </c>
      <c r="F29" s="72">
        <v>1650</v>
      </c>
      <c r="G29" s="72">
        <v>1650</v>
      </c>
      <c r="H29" s="46">
        <v>1</v>
      </c>
      <c r="I29" s="53">
        <v>0</v>
      </c>
      <c r="J29" s="46">
        <v>0.87212121212121207</v>
      </c>
      <c r="K29" s="46">
        <v>0.87272727272727268</v>
      </c>
      <c r="L29" s="51">
        <v>-6.0606060606060996E-4</v>
      </c>
    </row>
    <row r="30" spans="1:12" x14ac:dyDescent="0.4">
      <c r="A30" s="125" t="s">
        <v>157</v>
      </c>
      <c r="B30" s="79">
        <v>833</v>
      </c>
      <c r="C30" s="72">
        <v>758</v>
      </c>
      <c r="D30" s="42">
        <v>1.0989445910290236</v>
      </c>
      <c r="E30" s="59">
        <v>75</v>
      </c>
      <c r="F30" s="72">
        <v>1650</v>
      </c>
      <c r="G30" s="72">
        <v>1650</v>
      </c>
      <c r="H30" s="42">
        <v>1</v>
      </c>
      <c r="I30" s="59">
        <v>0</v>
      </c>
      <c r="J30" s="42">
        <v>0.50484848484848488</v>
      </c>
      <c r="K30" s="42">
        <v>0.45939393939393941</v>
      </c>
      <c r="L30" s="41">
        <v>4.545454545454547E-2</v>
      </c>
    </row>
    <row r="31" spans="1:12" x14ac:dyDescent="0.4">
      <c r="A31" s="125" t="s">
        <v>156</v>
      </c>
      <c r="B31" s="79">
        <v>1648</v>
      </c>
      <c r="C31" s="72">
        <v>1412</v>
      </c>
      <c r="D31" s="42">
        <v>1.1671388101983002</v>
      </c>
      <c r="E31" s="59">
        <v>236</v>
      </c>
      <c r="F31" s="72">
        <v>2100</v>
      </c>
      <c r="G31" s="72">
        <v>2100</v>
      </c>
      <c r="H31" s="42">
        <v>1</v>
      </c>
      <c r="I31" s="59">
        <v>0</v>
      </c>
      <c r="J31" s="42">
        <v>0.78476190476190477</v>
      </c>
      <c r="K31" s="42">
        <v>0.67238095238095241</v>
      </c>
      <c r="L31" s="41">
        <v>0.11238095238095236</v>
      </c>
    </row>
    <row r="32" spans="1:12" x14ac:dyDescent="0.4">
      <c r="A32" s="124" t="s">
        <v>155</v>
      </c>
      <c r="B32" s="79">
        <v>0</v>
      </c>
      <c r="C32" s="72">
        <v>766</v>
      </c>
      <c r="D32" s="46">
        <v>0</v>
      </c>
      <c r="E32" s="53">
        <v>-766</v>
      </c>
      <c r="F32" s="72">
        <v>0</v>
      </c>
      <c r="G32" s="72">
        <v>1050</v>
      </c>
      <c r="H32" s="46">
        <v>0</v>
      </c>
      <c r="I32" s="53">
        <v>-1050</v>
      </c>
      <c r="J32" s="46" t="e">
        <v>#DIV/0!</v>
      </c>
      <c r="K32" s="46">
        <v>0.72952380952380957</v>
      </c>
      <c r="L32" s="51" t="e">
        <v>#DIV/0!</v>
      </c>
    </row>
    <row r="33" spans="1:12" x14ac:dyDescent="0.4">
      <c r="A33" s="127" t="s">
        <v>188</v>
      </c>
      <c r="B33" s="79">
        <v>1379</v>
      </c>
      <c r="C33" s="72">
        <v>0</v>
      </c>
      <c r="D33" s="46" t="e">
        <v>#DIV/0!</v>
      </c>
      <c r="E33" s="53">
        <v>1379</v>
      </c>
      <c r="F33" s="72">
        <v>1650</v>
      </c>
      <c r="G33" s="72">
        <v>0</v>
      </c>
      <c r="H33" s="46" t="e">
        <v>#DIV/0!</v>
      </c>
      <c r="I33" s="53">
        <v>1650</v>
      </c>
      <c r="J33" s="46">
        <v>0.83575757575757581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89">
        <v>1712</v>
      </c>
      <c r="C34" s="73">
        <v>1509</v>
      </c>
      <c r="D34" s="50">
        <v>1.1345261762756793</v>
      </c>
      <c r="E34" s="55">
        <v>203</v>
      </c>
      <c r="F34" s="73">
        <v>2145</v>
      </c>
      <c r="G34" s="73">
        <v>2106</v>
      </c>
      <c r="H34" s="50">
        <v>1.0185185185185186</v>
      </c>
      <c r="I34" s="55">
        <v>39</v>
      </c>
      <c r="J34" s="50">
        <v>0.79813519813519818</v>
      </c>
      <c r="K34" s="50">
        <v>0.7165242165242165</v>
      </c>
      <c r="L34" s="49">
        <v>8.1610981610981681E-2</v>
      </c>
    </row>
    <row r="35" spans="1:12" x14ac:dyDescent="0.4">
      <c r="A35" s="126" t="s">
        <v>154</v>
      </c>
      <c r="B35" s="79">
        <v>1408</v>
      </c>
      <c r="C35" s="72">
        <v>1171</v>
      </c>
      <c r="D35" s="44">
        <v>1.202391118701964</v>
      </c>
      <c r="E35" s="54">
        <v>237</v>
      </c>
      <c r="F35" s="72">
        <v>1716</v>
      </c>
      <c r="G35" s="72">
        <v>1677</v>
      </c>
      <c r="H35" s="44">
        <v>1.0232558139534884</v>
      </c>
      <c r="I35" s="54">
        <v>39</v>
      </c>
      <c r="J35" s="44">
        <v>0.82051282051282048</v>
      </c>
      <c r="K35" s="44">
        <v>0.69827072152653546</v>
      </c>
      <c r="L35" s="43">
        <v>0.12224209898628502</v>
      </c>
    </row>
    <row r="36" spans="1:12" x14ac:dyDescent="0.4">
      <c r="A36" s="124" t="s">
        <v>153</v>
      </c>
      <c r="B36" s="79">
        <v>304</v>
      </c>
      <c r="C36" s="72">
        <v>338</v>
      </c>
      <c r="D36" s="46">
        <v>0.89940828402366868</v>
      </c>
      <c r="E36" s="53">
        <v>-34</v>
      </c>
      <c r="F36" s="72">
        <v>429</v>
      </c>
      <c r="G36" s="72">
        <v>429</v>
      </c>
      <c r="H36" s="46">
        <v>1</v>
      </c>
      <c r="I36" s="53">
        <v>0</v>
      </c>
      <c r="J36" s="46">
        <v>0.70862470862470861</v>
      </c>
      <c r="K36" s="46">
        <v>0.78787878787878785</v>
      </c>
      <c r="L36" s="51">
        <v>-7.9254079254079235E-2</v>
      </c>
    </row>
    <row r="37" spans="1:12" s="30" customFormat="1" x14ac:dyDescent="0.4">
      <c r="A37" s="122" t="s">
        <v>94</v>
      </c>
      <c r="B37" s="88">
        <v>108252</v>
      </c>
      <c r="C37" s="67">
        <v>112908</v>
      </c>
      <c r="D37" s="39">
        <v>0.95876288659793818</v>
      </c>
      <c r="E37" s="87">
        <v>-4656</v>
      </c>
      <c r="F37" s="88">
        <v>140861</v>
      </c>
      <c r="G37" s="67">
        <v>141233</v>
      </c>
      <c r="H37" s="39">
        <v>0.99736605467560702</v>
      </c>
      <c r="I37" s="87">
        <v>-372</v>
      </c>
      <c r="J37" s="39">
        <v>0.76850228239186147</v>
      </c>
      <c r="K37" s="39">
        <v>0.79944488894238597</v>
      </c>
      <c r="L37" s="52">
        <v>-3.0942606550524498E-2</v>
      </c>
    </row>
    <row r="38" spans="1:12" x14ac:dyDescent="0.4">
      <c r="A38" s="124" t="s">
        <v>82</v>
      </c>
      <c r="B38" s="86">
        <v>46074</v>
      </c>
      <c r="C38" s="71">
        <v>46611</v>
      </c>
      <c r="D38" s="60">
        <v>0.98847911437214386</v>
      </c>
      <c r="E38" s="59">
        <v>-537</v>
      </c>
      <c r="F38" s="85">
        <v>54025</v>
      </c>
      <c r="G38" s="85">
        <v>55760</v>
      </c>
      <c r="H38" s="42">
        <v>0.96888450502152079</v>
      </c>
      <c r="I38" s="53">
        <v>-1735</v>
      </c>
      <c r="J38" s="46">
        <v>0.85282739472466451</v>
      </c>
      <c r="K38" s="46">
        <v>0.83592180774748925</v>
      </c>
      <c r="L38" s="51">
        <v>1.6905586977175258E-2</v>
      </c>
    </row>
    <row r="39" spans="1:12" x14ac:dyDescent="0.4">
      <c r="A39" s="124" t="s">
        <v>152</v>
      </c>
      <c r="B39" s="75">
        <v>7449</v>
      </c>
      <c r="C39" s="68">
        <v>14298</v>
      </c>
      <c r="D39" s="44">
        <v>0.52098195551825432</v>
      </c>
      <c r="E39" s="59">
        <v>-6849</v>
      </c>
      <c r="F39" s="75">
        <v>10329</v>
      </c>
      <c r="G39" s="75">
        <v>17345</v>
      </c>
      <c r="H39" s="42">
        <v>0.59550302680887868</v>
      </c>
      <c r="I39" s="53">
        <v>-7016</v>
      </c>
      <c r="J39" s="46">
        <v>0.72117339529480107</v>
      </c>
      <c r="K39" s="46">
        <v>0.82432977803401553</v>
      </c>
      <c r="L39" s="51">
        <v>-0.10315638273921446</v>
      </c>
    </row>
    <row r="40" spans="1:12" x14ac:dyDescent="0.4">
      <c r="A40" s="124" t="s">
        <v>151</v>
      </c>
      <c r="B40" s="75">
        <v>9783</v>
      </c>
      <c r="C40" s="68">
        <v>6585</v>
      </c>
      <c r="D40" s="44">
        <v>1.4856492027334851</v>
      </c>
      <c r="E40" s="59">
        <v>3198</v>
      </c>
      <c r="F40" s="77">
        <v>13234</v>
      </c>
      <c r="G40" s="77">
        <v>9822</v>
      </c>
      <c r="H40" s="42">
        <v>1.3473834249643657</v>
      </c>
      <c r="I40" s="53">
        <v>3412</v>
      </c>
      <c r="J40" s="46">
        <v>0.73923228048964784</v>
      </c>
      <c r="K40" s="46">
        <v>0.67043372021991443</v>
      </c>
      <c r="L40" s="51">
        <v>6.8798560269733411E-2</v>
      </c>
    </row>
    <row r="41" spans="1:12" x14ac:dyDescent="0.4">
      <c r="A41" s="124" t="s">
        <v>177</v>
      </c>
      <c r="B41" s="77">
        <v>4494</v>
      </c>
      <c r="C41" s="76">
        <v>0</v>
      </c>
      <c r="D41" s="44" t="e">
        <v>#DIV/0!</v>
      </c>
      <c r="E41" s="59">
        <v>4494</v>
      </c>
      <c r="F41" s="84">
        <v>7634</v>
      </c>
      <c r="G41" s="84">
        <v>0</v>
      </c>
      <c r="H41" s="42" t="e">
        <v>#DIV/0!</v>
      </c>
      <c r="I41" s="53">
        <v>7634</v>
      </c>
      <c r="J41" s="46">
        <v>0.58868221116059738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75">
        <v>14719</v>
      </c>
      <c r="C42" s="68">
        <v>16007</v>
      </c>
      <c r="D42" s="44">
        <v>0.919535203348535</v>
      </c>
      <c r="E42" s="59">
        <v>-1288</v>
      </c>
      <c r="F42" s="75">
        <v>19569</v>
      </c>
      <c r="G42" s="75">
        <v>20576</v>
      </c>
      <c r="H42" s="42">
        <v>0.95105948678071539</v>
      </c>
      <c r="I42" s="53">
        <v>-1007</v>
      </c>
      <c r="J42" s="46">
        <v>0.75215902703255144</v>
      </c>
      <c r="K42" s="46">
        <v>0.7779451788491446</v>
      </c>
      <c r="L42" s="51">
        <v>-2.5786151816593161E-2</v>
      </c>
    </row>
    <row r="43" spans="1:12" x14ac:dyDescent="0.4">
      <c r="A43" s="124" t="s">
        <v>81</v>
      </c>
      <c r="B43" s="77">
        <v>8424</v>
      </c>
      <c r="C43" s="76">
        <v>10871</v>
      </c>
      <c r="D43" s="48">
        <v>0.77490571244595718</v>
      </c>
      <c r="E43" s="59">
        <v>-2447</v>
      </c>
      <c r="F43" s="75">
        <v>11033</v>
      </c>
      <c r="G43" s="75">
        <v>12896</v>
      </c>
      <c r="H43" s="42">
        <v>0.85553660049627789</v>
      </c>
      <c r="I43" s="53">
        <v>-1863</v>
      </c>
      <c r="J43" s="46">
        <v>0.76352759902111844</v>
      </c>
      <c r="K43" s="46">
        <v>0.84297456575682383</v>
      </c>
      <c r="L43" s="51">
        <v>-7.9446966735705393E-2</v>
      </c>
    </row>
    <row r="44" spans="1:12" x14ac:dyDescent="0.4">
      <c r="A44" s="124" t="s">
        <v>79</v>
      </c>
      <c r="B44" s="75">
        <v>1229</v>
      </c>
      <c r="C44" s="68">
        <v>1697</v>
      </c>
      <c r="D44" s="46">
        <v>0.72421921037124337</v>
      </c>
      <c r="E44" s="59">
        <v>-468</v>
      </c>
      <c r="F44" s="79">
        <v>3069</v>
      </c>
      <c r="G44" s="79">
        <v>3168</v>
      </c>
      <c r="H44" s="42">
        <v>0.96875</v>
      </c>
      <c r="I44" s="53">
        <v>-99</v>
      </c>
      <c r="J44" s="46">
        <v>0.40045617464972305</v>
      </c>
      <c r="K44" s="46">
        <v>0.53566919191919193</v>
      </c>
      <c r="L44" s="51">
        <v>-0.13521301726946888</v>
      </c>
    </row>
    <row r="45" spans="1:12" x14ac:dyDescent="0.4">
      <c r="A45" s="124" t="s">
        <v>150</v>
      </c>
      <c r="B45" s="77">
        <v>0</v>
      </c>
      <c r="C45" s="76">
        <v>0</v>
      </c>
      <c r="D45" s="44" t="e">
        <v>#DIV/0!</v>
      </c>
      <c r="E45" s="59">
        <v>0</v>
      </c>
      <c r="F45" s="77">
        <v>0</v>
      </c>
      <c r="G45" s="75">
        <v>0</v>
      </c>
      <c r="H45" s="42" t="e">
        <v>#DIV/0!</v>
      </c>
      <c r="I45" s="53">
        <v>0</v>
      </c>
      <c r="J45" s="46" t="e">
        <v>#DIV/0!</v>
      </c>
      <c r="K45" s="46" t="e">
        <v>#DIV/0!</v>
      </c>
      <c r="L45" s="51" t="e">
        <v>#DIV/0!</v>
      </c>
    </row>
    <row r="46" spans="1:12" x14ac:dyDescent="0.4">
      <c r="A46" s="124" t="s">
        <v>78</v>
      </c>
      <c r="B46" s="75">
        <v>2574</v>
      </c>
      <c r="C46" s="68">
        <v>2789</v>
      </c>
      <c r="D46" s="44">
        <v>0.92291143779132301</v>
      </c>
      <c r="E46" s="59">
        <v>-215</v>
      </c>
      <c r="F46" s="75">
        <v>3069</v>
      </c>
      <c r="G46" s="75">
        <v>3168</v>
      </c>
      <c r="H46" s="42">
        <v>0.96875</v>
      </c>
      <c r="I46" s="53">
        <v>-99</v>
      </c>
      <c r="J46" s="46">
        <v>0.83870967741935487</v>
      </c>
      <c r="K46" s="46">
        <v>0.88036616161616166</v>
      </c>
      <c r="L46" s="51">
        <v>-4.1656484196806787E-2</v>
      </c>
    </row>
    <row r="47" spans="1:12" x14ac:dyDescent="0.4">
      <c r="A47" s="125" t="s">
        <v>77</v>
      </c>
      <c r="B47" s="77">
        <v>1641</v>
      </c>
      <c r="C47" s="76">
        <v>1814</v>
      </c>
      <c r="D47" s="44">
        <v>0.90463065049614111</v>
      </c>
      <c r="E47" s="59">
        <v>-173</v>
      </c>
      <c r="F47" s="75">
        <v>3069</v>
      </c>
      <c r="G47" s="75">
        <v>3168</v>
      </c>
      <c r="H47" s="42">
        <v>0.96875</v>
      </c>
      <c r="I47" s="53">
        <v>-99</v>
      </c>
      <c r="J47" s="46">
        <v>0.53470185728250241</v>
      </c>
      <c r="K47" s="42">
        <v>0.57260101010101006</v>
      </c>
      <c r="L47" s="41">
        <v>-3.7899152818507642E-2</v>
      </c>
    </row>
    <row r="48" spans="1:12" x14ac:dyDescent="0.4">
      <c r="A48" s="124" t="s">
        <v>96</v>
      </c>
      <c r="B48" s="75">
        <v>1059</v>
      </c>
      <c r="C48" s="68">
        <v>1031</v>
      </c>
      <c r="D48" s="44">
        <v>1.0271580989330746</v>
      </c>
      <c r="E48" s="53">
        <v>28</v>
      </c>
      <c r="F48" s="79">
        <v>1826</v>
      </c>
      <c r="G48" s="79">
        <v>1826</v>
      </c>
      <c r="H48" s="42">
        <v>1</v>
      </c>
      <c r="I48" s="53">
        <v>0</v>
      </c>
      <c r="J48" s="46">
        <v>0.57995618838992335</v>
      </c>
      <c r="K48" s="46">
        <v>0.56462212486308871</v>
      </c>
      <c r="L48" s="51">
        <v>1.533406352683464E-2</v>
      </c>
    </row>
    <row r="49" spans="1:12" x14ac:dyDescent="0.4">
      <c r="A49" s="124" t="s">
        <v>93</v>
      </c>
      <c r="B49" s="77">
        <v>0</v>
      </c>
      <c r="C49" s="76">
        <v>0</v>
      </c>
      <c r="D49" s="44" t="e">
        <v>#DIV/0!</v>
      </c>
      <c r="E49" s="53">
        <v>0</v>
      </c>
      <c r="F49" s="77">
        <v>0</v>
      </c>
      <c r="G49" s="77">
        <v>0</v>
      </c>
      <c r="H49" s="46" t="e">
        <v>#DIV/0!</v>
      </c>
      <c r="I49" s="53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75">
        <v>2733</v>
      </c>
      <c r="C50" s="68">
        <v>3409</v>
      </c>
      <c r="D50" s="44">
        <v>0.80170137870343205</v>
      </c>
      <c r="E50" s="53">
        <v>-676</v>
      </c>
      <c r="F50" s="75">
        <v>4235</v>
      </c>
      <c r="G50" s="75">
        <v>4158</v>
      </c>
      <c r="H50" s="46">
        <v>1.0185185185185186</v>
      </c>
      <c r="I50" s="53">
        <v>77</v>
      </c>
      <c r="J50" s="46">
        <v>0.64533648170011804</v>
      </c>
      <c r="K50" s="46">
        <v>0.81986531986531985</v>
      </c>
      <c r="L50" s="51">
        <v>-0.17452883816520182</v>
      </c>
    </row>
    <row r="51" spans="1:12" x14ac:dyDescent="0.4">
      <c r="A51" s="124" t="s">
        <v>76</v>
      </c>
      <c r="B51" s="77">
        <v>968</v>
      </c>
      <c r="C51" s="76">
        <v>1089</v>
      </c>
      <c r="D51" s="44">
        <v>0.88888888888888884</v>
      </c>
      <c r="E51" s="53">
        <v>-121</v>
      </c>
      <c r="F51" s="75">
        <v>1386</v>
      </c>
      <c r="G51" s="75">
        <v>1386</v>
      </c>
      <c r="H51" s="46">
        <v>1</v>
      </c>
      <c r="I51" s="53">
        <v>0</v>
      </c>
      <c r="J51" s="46">
        <v>0.69841269841269837</v>
      </c>
      <c r="K51" s="46">
        <v>0.7857142857142857</v>
      </c>
      <c r="L51" s="51">
        <v>-8.7301587301587324E-2</v>
      </c>
    </row>
    <row r="52" spans="1:12" x14ac:dyDescent="0.4">
      <c r="A52" s="124" t="s">
        <v>75</v>
      </c>
      <c r="B52" s="75">
        <v>1025</v>
      </c>
      <c r="C52" s="68">
        <v>1156</v>
      </c>
      <c r="D52" s="44">
        <v>0.88667820069204151</v>
      </c>
      <c r="E52" s="53">
        <v>-131</v>
      </c>
      <c r="F52" s="77">
        <v>1383</v>
      </c>
      <c r="G52" s="77">
        <v>1386</v>
      </c>
      <c r="H52" s="46">
        <v>0.99783549783549785</v>
      </c>
      <c r="I52" s="53">
        <v>-3</v>
      </c>
      <c r="J52" s="46">
        <v>0.74114244396240059</v>
      </c>
      <c r="K52" s="46">
        <v>0.83405483405483405</v>
      </c>
      <c r="L52" s="51">
        <v>-9.2912390092433461E-2</v>
      </c>
    </row>
    <row r="53" spans="1:12" x14ac:dyDescent="0.4">
      <c r="A53" s="124" t="s">
        <v>149</v>
      </c>
      <c r="B53" s="77">
        <v>944</v>
      </c>
      <c r="C53" s="76">
        <v>1140</v>
      </c>
      <c r="D53" s="44">
        <v>0.82807017543859651</v>
      </c>
      <c r="E53" s="53">
        <v>-196</v>
      </c>
      <c r="F53" s="75">
        <v>1386</v>
      </c>
      <c r="G53" s="75">
        <v>1660</v>
      </c>
      <c r="H53" s="46">
        <v>0.83493975903614459</v>
      </c>
      <c r="I53" s="53">
        <v>-274</v>
      </c>
      <c r="J53" s="46">
        <v>0.68109668109668109</v>
      </c>
      <c r="K53" s="46">
        <v>0.68674698795180722</v>
      </c>
      <c r="L53" s="51">
        <v>-5.6503068551261304E-3</v>
      </c>
    </row>
    <row r="54" spans="1:12" x14ac:dyDescent="0.4">
      <c r="A54" s="124" t="s">
        <v>132</v>
      </c>
      <c r="B54" s="75">
        <v>1270</v>
      </c>
      <c r="C54" s="68">
        <v>1080</v>
      </c>
      <c r="D54" s="44">
        <v>1.1759259259259258</v>
      </c>
      <c r="E54" s="53">
        <v>190</v>
      </c>
      <c r="F54" s="75">
        <v>1386</v>
      </c>
      <c r="G54" s="75">
        <v>1260</v>
      </c>
      <c r="H54" s="46">
        <v>1.1000000000000001</v>
      </c>
      <c r="I54" s="53">
        <v>126</v>
      </c>
      <c r="J54" s="46">
        <v>0.91630591630591629</v>
      </c>
      <c r="K54" s="46">
        <v>0.8571428571428571</v>
      </c>
      <c r="L54" s="51">
        <v>5.9163059163059195E-2</v>
      </c>
    </row>
    <row r="55" spans="1:12" x14ac:dyDescent="0.4">
      <c r="A55" s="124" t="s">
        <v>148</v>
      </c>
      <c r="B55" s="75">
        <v>1287</v>
      </c>
      <c r="C55" s="68">
        <v>1142</v>
      </c>
      <c r="D55" s="44">
        <v>1.1269702276707532</v>
      </c>
      <c r="E55" s="53">
        <v>145</v>
      </c>
      <c r="F55" s="79">
        <v>1456</v>
      </c>
      <c r="G55" s="79">
        <v>1260</v>
      </c>
      <c r="H55" s="46">
        <v>1.1555555555555554</v>
      </c>
      <c r="I55" s="53">
        <v>196</v>
      </c>
      <c r="J55" s="46">
        <v>0.8839285714285714</v>
      </c>
      <c r="K55" s="46">
        <v>0.90634920634920635</v>
      </c>
      <c r="L55" s="51">
        <v>-2.2420634920634952E-2</v>
      </c>
    </row>
    <row r="56" spans="1:12" x14ac:dyDescent="0.4">
      <c r="A56" s="124" t="s">
        <v>147</v>
      </c>
      <c r="B56" s="75">
        <v>1252</v>
      </c>
      <c r="C56" s="68">
        <v>1168</v>
      </c>
      <c r="D56" s="44">
        <v>1.071917808219178</v>
      </c>
      <c r="E56" s="53">
        <v>84</v>
      </c>
      <c r="F56" s="75">
        <v>1386</v>
      </c>
      <c r="G56" s="75">
        <v>1260</v>
      </c>
      <c r="H56" s="44">
        <v>1.1000000000000001</v>
      </c>
      <c r="I56" s="53">
        <v>126</v>
      </c>
      <c r="J56" s="46">
        <v>0.9033189033189033</v>
      </c>
      <c r="K56" s="46">
        <v>0.92698412698412702</v>
      </c>
      <c r="L56" s="51">
        <v>-2.3665223665223722E-2</v>
      </c>
    </row>
    <row r="57" spans="1:12" x14ac:dyDescent="0.4">
      <c r="A57" s="123" t="s">
        <v>146</v>
      </c>
      <c r="B57" s="133">
        <v>1327</v>
      </c>
      <c r="C57" s="134">
        <v>1021</v>
      </c>
      <c r="D57" s="90">
        <v>1.2997061704211557</v>
      </c>
      <c r="E57" s="58">
        <v>306</v>
      </c>
      <c r="F57" s="133">
        <v>1386</v>
      </c>
      <c r="G57" s="133">
        <v>1134</v>
      </c>
      <c r="H57" s="57">
        <v>1.2222222222222223</v>
      </c>
      <c r="I57" s="58">
        <v>252</v>
      </c>
      <c r="J57" s="57">
        <v>0.95743145743145741</v>
      </c>
      <c r="K57" s="57">
        <v>0.90035273368606705</v>
      </c>
      <c r="L57" s="56">
        <v>5.7078723745390358E-2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2006年8月下旬航空旅客輸送実績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９月(月間)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3" t="s">
        <v>117</v>
      </c>
      <c r="C4" s="193" t="s">
        <v>222</v>
      </c>
      <c r="D4" s="190" t="s">
        <v>87</v>
      </c>
      <c r="E4" s="190"/>
      <c r="F4" s="187" t="s">
        <v>117</v>
      </c>
      <c r="G4" s="187" t="s">
        <v>222</v>
      </c>
      <c r="H4" s="190" t="s">
        <v>87</v>
      </c>
      <c r="I4" s="190"/>
      <c r="J4" s="187" t="s">
        <v>117</v>
      </c>
      <c r="K4" s="187" t="s">
        <v>222</v>
      </c>
      <c r="L4" s="188" t="s">
        <v>85</v>
      </c>
    </row>
    <row r="5" spans="1:12" s="34" customFormat="1" x14ac:dyDescent="0.4">
      <c r="A5" s="190"/>
      <c r="B5" s="194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95</v>
      </c>
      <c r="B6" s="67">
        <v>530417</v>
      </c>
      <c r="C6" s="67">
        <v>523874</v>
      </c>
      <c r="D6" s="39">
        <v>1.0124896444564915</v>
      </c>
      <c r="E6" s="40">
        <v>6543</v>
      </c>
      <c r="F6" s="67">
        <v>711339</v>
      </c>
      <c r="G6" s="67">
        <v>678288</v>
      </c>
      <c r="H6" s="39">
        <v>1.0487270893779634</v>
      </c>
      <c r="I6" s="40">
        <v>33051</v>
      </c>
      <c r="J6" s="39">
        <v>0.74565994553932791</v>
      </c>
      <c r="K6" s="39">
        <v>0.7723474394357559</v>
      </c>
      <c r="L6" s="52">
        <v>-2.6687493896427994E-2</v>
      </c>
    </row>
    <row r="7" spans="1:12" s="30" customFormat="1" x14ac:dyDescent="0.4">
      <c r="A7" s="122" t="s">
        <v>84</v>
      </c>
      <c r="B7" s="67">
        <v>272758</v>
      </c>
      <c r="C7" s="67">
        <v>263642</v>
      </c>
      <c r="D7" s="39">
        <v>1.0345771917979685</v>
      </c>
      <c r="E7" s="40">
        <v>9116</v>
      </c>
      <c r="F7" s="67">
        <v>357305</v>
      </c>
      <c r="G7" s="67">
        <v>338651</v>
      </c>
      <c r="H7" s="39">
        <v>1.0550832568042026</v>
      </c>
      <c r="I7" s="40">
        <v>18654</v>
      </c>
      <c r="J7" s="39">
        <v>0.76337582737437204</v>
      </c>
      <c r="K7" s="39">
        <v>0.77850648602838912</v>
      </c>
      <c r="L7" s="52">
        <v>-1.5130658654017082E-2</v>
      </c>
    </row>
    <row r="8" spans="1:12" x14ac:dyDescent="0.4">
      <c r="A8" s="138" t="s">
        <v>91</v>
      </c>
      <c r="B8" s="73">
        <v>225341</v>
      </c>
      <c r="C8" s="73">
        <v>218620</v>
      </c>
      <c r="D8" s="50">
        <v>1.0307428414600677</v>
      </c>
      <c r="E8" s="38">
        <v>6721</v>
      </c>
      <c r="F8" s="73">
        <v>295535</v>
      </c>
      <c r="G8" s="73">
        <v>279272</v>
      </c>
      <c r="H8" s="50">
        <v>1.0582335500873701</v>
      </c>
      <c r="I8" s="38">
        <v>16263</v>
      </c>
      <c r="J8" s="50">
        <v>0.76248498485796945</v>
      </c>
      <c r="K8" s="50">
        <v>0.78282104901314842</v>
      </c>
      <c r="L8" s="49">
        <v>-2.0336064155178968E-2</v>
      </c>
    </row>
    <row r="9" spans="1:12" x14ac:dyDescent="0.4">
      <c r="A9" s="126" t="s">
        <v>82</v>
      </c>
      <c r="B9" s="100">
        <v>133137</v>
      </c>
      <c r="C9" s="100">
        <v>123552</v>
      </c>
      <c r="D9" s="44">
        <v>1.0775786713286712</v>
      </c>
      <c r="E9" s="45">
        <v>9585</v>
      </c>
      <c r="F9" s="100">
        <v>162675</v>
      </c>
      <c r="G9" s="100">
        <v>151072</v>
      </c>
      <c r="H9" s="44">
        <v>1.0768044376191486</v>
      </c>
      <c r="I9" s="45">
        <v>11603</v>
      </c>
      <c r="J9" s="44">
        <v>0.81842323651452287</v>
      </c>
      <c r="K9" s="44">
        <v>0.81783520440584623</v>
      </c>
      <c r="L9" s="43">
        <v>5.8803210867663935E-4</v>
      </c>
    </row>
    <row r="10" spans="1:12" x14ac:dyDescent="0.4">
      <c r="A10" s="124" t="s">
        <v>83</v>
      </c>
      <c r="B10" s="94">
        <v>10972</v>
      </c>
      <c r="C10" s="94">
        <v>33434</v>
      </c>
      <c r="D10" s="46">
        <v>0.32816892983190765</v>
      </c>
      <c r="E10" s="37">
        <v>-22462</v>
      </c>
      <c r="F10" s="94">
        <v>11984</v>
      </c>
      <c r="G10" s="94">
        <v>39940</v>
      </c>
      <c r="H10" s="46">
        <v>0.30005007511266901</v>
      </c>
      <c r="I10" s="37">
        <v>-27956</v>
      </c>
      <c r="J10" s="46">
        <v>0.91555407209612816</v>
      </c>
      <c r="K10" s="46">
        <v>0.83710565848773155</v>
      </c>
      <c r="L10" s="51">
        <v>7.8448413608396605E-2</v>
      </c>
    </row>
    <row r="11" spans="1:12" x14ac:dyDescent="0.4">
      <c r="A11" s="124" t="s">
        <v>97</v>
      </c>
      <c r="B11" s="94">
        <v>14570</v>
      </c>
      <c r="C11" s="94">
        <v>11716</v>
      </c>
      <c r="D11" s="46">
        <v>1.2435984977808126</v>
      </c>
      <c r="E11" s="37">
        <v>2854</v>
      </c>
      <c r="F11" s="94">
        <v>15660</v>
      </c>
      <c r="G11" s="94">
        <v>16191</v>
      </c>
      <c r="H11" s="46">
        <v>0.96720400222345748</v>
      </c>
      <c r="I11" s="37">
        <v>-531</v>
      </c>
      <c r="J11" s="46">
        <v>0.93039591315453385</v>
      </c>
      <c r="K11" s="46">
        <v>0.72361188314495706</v>
      </c>
      <c r="L11" s="51">
        <v>0.20678403000957679</v>
      </c>
    </row>
    <row r="12" spans="1:12" x14ac:dyDescent="0.4">
      <c r="A12" s="124" t="s">
        <v>80</v>
      </c>
      <c r="B12" s="94">
        <v>19656</v>
      </c>
      <c r="C12" s="94">
        <v>21553</v>
      </c>
      <c r="D12" s="46">
        <v>0.91198441052289703</v>
      </c>
      <c r="E12" s="37">
        <v>-1897</v>
      </c>
      <c r="F12" s="94">
        <v>27343</v>
      </c>
      <c r="G12" s="94">
        <v>27561</v>
      </c>
      <c r="H12" s="46">
        <v>0.99209027248648451</v>
      </c>
      <c r="I12" s="37">
        <v>-218</v>
      </c>
      <c r="J12" s="46">
        <v>0.7188677175145376</v>
      </c>
      <c r="K12" s="46">
        <v>0.78201081237981207</v>
      </c>
      <c r="L12" s="51">
        <v>-6.3143094865274474E-2</v>
      </c>
    </row>
    <row r="13" spans="1:12" x14ac:dyDescent="0.4">
      <c r="A13" s="124" t="s">
        <v>81</v>
      </c>
      <c r="B13" s="94">
        <v>18687</v>
      </c>
      <c r="C13" s="94">
        <v>18494</v>
      </c>
      <c r="D13" s="46">
        <v>1.0104358170217367</v>
      </c>
      <c r="E13" s="37">
        <v>193</v>
      </c>
      <c r="F13" s="94">
        <v>32760</v>
      </c>
      <c r="G13" s="94">
        <v>32280</v>
      </c>
      <c r="H13" s="46">
        <v>1.0148698884758365</v>
      </c>
      <c r="I13" s="37">
        <v>480</v>
      </c>
      <c r="J13" s="46">
        <v>0.57042124542124539</v>
      </c>
      <c r="K13" s="46">
        <v>0.57292441140024786</v>
      </c>
      <c r="L13" s="51">
        <v>-2.5031659790024641E-3</v>
      </c>
    </row>
    <row r="14" spans="1:12" x14ac:dyDescent="0.4">
      <c r="A14" s="124" t="s">
        <v>170</v>
      </c>
      <c r="B14" s="94">
        <v>8928</v>
      </c>
      <c r="C14" s="94">
        <v>9871</v>
      </c>
      <c r="D14" s="46">
        <v>0.90446763245871742</v>
      </c>
      <c r="E14" s="37">
        <v>-943</v>
      </c>
      <c r="F14" s="94">
        <v>14160</v>
      </c>
      <c r="G14" s="94">
        <v>12228</v>
      </c>
      <c r="H14" s="46">
        <v>1.1579980372914622</v>
      </c>
      <c r="I14" s="37">
        <v>1932</v>
      </c>
      <c r="J14" s="46">
        <v>0.63050847457627124</v>
      </c>
      <c r="K14" s="46">
        <v>0.80724566568531242</v>
      </c>
      <c r="L14" s="51">
        <v>-0.17673719110904118</v>
      </c>
    </row>
    <row r="15" spans="1:12" x14ac:dyDescent="0.4">
      <c r="A15" s="127" t="s">
        <v>193</v>
      </c>
      <c r="B15" s="94">
        <v>0</v>
      </c>
      <c r="C15" s="94">
        <v>0</v>
      </c>
      <c r="D15" s="17" t="e">
        <v>#DIV/0!</v>
      </c>
      <c r="E15" s="18">
        <v>0</v>
      </c>
      <c r="F15" s="94">
        <v>0</v>
      </c>
      <c r="G15" s="94">
        <v>0</v>
      </c>
      <c r="H15" s="46" t="e">
        <v>#DIV/0!</v>
      </c>
      <c r="I15" s="37">
        <v>0</v>
      </c>
      <c r="J15" s="46" t="e">
        <v>#DIV/0!</v>
      </c>
      <c r="K15" s="46" t="e">
        <v>#DIV/0!</v>
      </c>
      <c r="L15" s="51" t="e">
        <v>#DIV/0!</v>
      </c>
    </row>
    <row r="16" spans="1:12" s="12" customFormat="1" x14ac:dyDescent="0.4">
      <c r="A16" s="21" t="s">
        <v>192</v>
      </c>
      <c r="B16" s="93">
        <v>17392</v>
      </c>
      <c r="C16" s="93">
        <v>0</v>
      </c>
      <c r="D16" s="17" t="e">
        <v>#DIV/0!</v>
      </c>
      <c r="E16" s="18">
        <v>17392</v>
      </c>
      <c r="F16" s="93">
        <v>23384</v>
      </c>
      <c r="G16" s="93">
        <v>0</v>
      </c>
      <c r="H16" s="17" t="e">
        <v>#DIV/0!</v>
      </c>
      <c r="I16" s="24">
        <v>23384</v>
      </c>
      <c r="J16" s="17">
        <v>0.74375641464249054</v>
      </c>
      <c r="K16" s="17" t="e">
        <v>#DIV/0!</v>
      </c>
      <c r="L16" s="16" t="e">
        <v>#DIV/0!</v>
      </c>
    </row>
    <row r="17" spans="1:12" s="12" customFormat="1" x14ac:dyDescent="0.4">
      <c r="A17" s="15" t="s">
        <v>191</v>
      </c>
      <c r="B17" s="101">
        <v>1999</v>
      </c>
      <c r="C17" s="101">
        <v>0</v>
      </c>
      <c r="D17" s="31" t="e">
        <v>#DIV/0!</v>
      </c>
      <c r="E17" s="33">
        <v>1999</v>
      </c>
      <c r="F17" s="101">
        <v>7569</v>
      </c>
      <c r="G17" s="101">
        <v>0</v>
      </c>
      <c r="H17" s="31" t="e">
        <v>#DIV/0!</v>
      </c>
      <c r="I17" s="33">
        <v>7569</v>
      </c>
      <c r="J17" s="31">
        <v>0.26410358039371118</v>
      </c>
      <c r="K17" s="31" t="e">
        <v>#DIV/0!</v>
      </c>
      <c r="L17" s="74" t="e">
        <v>#DIV/0!</v>
      </c>
    </row>
    <row r="18" spans="1:12" x14ac:dyDescent="0.4">
      <c r="A18" s="138" t="s">
        <v>90</v>
      </c>
      <c r="B18" s="73">
        <v>45524</v>
      </c>
      <c r="C18" s="73">
        <v>42084</v>
      </c>
      <c r="D18" s="50">
        <v>1.0817412793460697</v>
      </c>
      <c r="E18" s="38">
        <v>3440</v>
      </c>
      <c r="F18" s="73">
        <v>59313</v>
      </c>
      <c r="G18" s="73">
        <v>55050</v>
      </c>
      <c r="H18" s="50">
        <v>1.0774386920980927</v>
      </c>
      <c r="I18" s="38">
        <v>4263</v>
      </c>
      <c r="J18" s="50">
        <v>0.76752145398142058</v>
      </c>
      <c r="K18" s="50">
        <v>0.7644686648501362</v>
      </c>
      <c r="L18" s="49">
        <v>3.0527891312843725E-3</v>
      </c>
    </row>
    <row r="19" spans="1:12" x14ac:dyDescent="0.4">
      <c r="A19" s="126" t="s">
        <v>168</v>
      </c>
      <c r="B19" s="100">
        <v>3668</v>
      </c>
      <c r="C19" s="100">
        <v>3858</v>
      </c>
      <c r="D19" s="44">
        <v>0.95075168481078276</v>
      </c>
      <c r="E19" s="45">
        <v>-190</v>
      </c>
      <c r="F19" s="100">
        <v>5095</v>
      </c>
      <c r="G19" s="100">
        <v>4800</v>
      </c>
      <c r="H19" s="44">
        <v>1.0614583333333334</v>
      </c>
      <c r="I19" s="45">
        <v>295</v>
      </c>
      <c r="J19" s="44">
        <v>0.71992149165848873</v>
      </c>
      <c r="K19" s="44">
        <v>0.80374999999999996</v>
      </c>
      <c r="L19" s="43">
        <v>-8.3828508341511232E-2</v>
      </c>
    </row>
    <row r="20" spans="1:12" x14ac:dyDescent="0.4">
      <c r="A20" s="124" t="s">
        <v>167</v>
      </c>
      <c r="B20" s="94">
        <v>3919</v>
      </c>
      <c r="C20" s="94">
        <v>3651</v>
      </c>
      <c r="D20" s="46">
        <v>1.0734045466995343</v>
      </c>
      <c r="E20" s="37">
        <v>268</v>
      </c>
      <c r="F20" s="94">
        <v>4512</v>
      </c>
      <c r="G20" s="94">
        <v>4500</v>
      </c>
      <c r="H20" s="46">
        <v>1.0026666666666666</v>
      </c>
      <c r="I20" s="37">
        <v>12</v>
      </c>
      <c r="J20" s="46">
        <v>0.86857269503546097</v>
      </c>
      <c r="K20" s="46">
        <v>0.81133333333333335</v>
      </c>
      <c r="L20" s="51">
        <v>5.7239361702127622E-2</v>
      </c>
    </row>
    <row r="21" spans="1:12" x14ac:dyDescent="0.4">
      <c r="A21" s="124" t="s">
        <v>166</v>
      </c>
      <c r="B21" s="94">
        <v>2635</v>
      </c>
      <c r="C21" s="94">
        <v>2598</v>
      </c>
      <c r="D21" s="46">
        <v>1.0142417244033872</v>
      </c>
      <c r="E21" s="37">
        <v>37</v>
      </c>
      <c r="F21" s="94">
        <v>4235</v>
      </c>
      <c r="G21" s="94">
        <v>4350</v>
      </c>
      <c r="H21" s="46">
        <v>0.97356321839080462</v>
      </c>
      <c r="I21" s="37">
        <v>-115</v>
      </c>
      <c r="J21" s="46">
        <v>0.62219598583234947</v>
      </c>
      <c r="K21" s="46">
        <v>0.59724137931034482</v>
      </c>
      <c r="L21" s="51">
        <v>2.4954606522004652E-2</v>
      </c>
    </row>
    <row r="22" spans="1:12" x14ac:dyDescent="0.4">
      <c r="A22" s="124" t="s">
        <v>165</v>
      </c>
      <c r="B22" s="94">
        <v>4080</v>
      </c>
      <c r="C22" s="94">
        <v>3976</v>
      </c>
      <c r="D22" s="46">
        <v>1.0261569416498995</v>
      </c>
      <c r="E22" s="37">
        <v>104</v>
      </c>
      <c r="F22" s="94">
        <v>4350</v>
      </c>
      <c r="G22" s="94">
        <v>4350</v>
      </c>
      <c r="H22" s="46">
        <v>1</v>
      </c>
      <c r="I22" s="37">
        <v>0</v>
      </c>
      <c r="J22" s="46">
        <v>0.93793103448275861</v>
      </c>
      <c r="K22" s="46">
        <v>0.91402298850574715</v>
      </c>
      <c r="L22" s="51">
        <v>2.3908045977011461E-2</v>
      </c>
    </row>
    <row r="23" spans="1:12" x14ac:dyDescent="0.4">
      <c r="A23" s="124" t="s">
        <v>164</v>
      </c>
      <c r="B23" s="96">
        <v>4111</v>
      </c>
      <c r="C23" s="96">
        <v>4005</v>
      </c>
      <c r="D23" s="42">
        <v>1.0264669163545568</v>
      </c>
      <c r="E23" s="36">
        <v>106</v>
      </c>
      <c r="F23" s="96">
        <v>4350</v>
      </c>
      <c r="G23" s="96">
        <v>4350</v>
      </c>
      <c r="H23" s="42">
        <v>1</v>
      </c>
      <c r="I23" s="36">
        <v>0</v>
      </c>
      <c r="J23" s="42">
        <v>0.94505747126436779</v>
      </c>
      <c r="K23" s="42">
        <v>0.92068965517241375</v>
      </c>
      <c r="L23" s="41">
        <v>2.4367816091954042E-2</v>
      </c>
    </row>
    <row r="24" spans="1:12" x14ac:dyDescent="0.4">
      <c r="A24" s="125" t="s">
        <v>163</v>
      </c>
      <c r="B24" s="94">
        <v>2664</v>
      </c>
      <c r="C24" s="94">
        <v>2786</v>
      </c>
      <c r="D24" s="46">
        <v>0.95620961952620243</v>
      </c>
      <c r="E24" s="37">
        <v>-122</v>
      </c>
      <c r="F24" s="94">
        <v>4350</v>
      </c>
      <c r="G24" s="94">
        <v>4500</v>
      </c>
      <c r="H24" s="46">
        <v>0.96666666666666667</v>
      </c>
      <c r="I24" s="37">
        <v>-150</v>
      </c>
      <c r="J24" s="46">
        <v>0.61241379310344823</v>
      </c>
      <c r="K24" s="46">
        <v>0.61911111111111106</v>
      </c>
      <c r="L24" s="51">
        <v>-6.6973180076628225E-3</v>
      </c>
    </row>
    <row r="25" spans="1:12" x14ac:dyDescent="0.4">
      <c r="A25" s="125" t="s">
        <v>162</v>
      </c>
      <c r="B25" s="94">
        <v>3262</v>
      </c>
      <c r="C25" s="94">
        <v>3333</v>
      </c>
      <c r="D25" s="46">
        <v>0.9786978697869787</v>
      </c>
      <c r="E25" s="37">
        <v>-71</v>
      </c>
      <c r="F25" s="94">
        <v>4350</v>
      </c>
      <c r="G25" s="94">
        <v>4350</v>
      </c>
      <c r="H25" s="46">
        <v>1</v>
      </c>
      <c r="I25" s="37">
        <v>0</v>
      </c>
      <c r="J25" s="46">
        <v>0.74988505747126433</v>
      </c>
      <c r="K25" s="46">
        <v>0.76620689655172414</v>
      </c>
      <c r="L25" s="51">
        <v>-1.632183908045981E-2</v>
      </c>
    </row>
    <row r="26" spans="1:12" x14ac:dyDescent="0.4">
      <c r="A26" s="124" t="s">
        <v>161</v>
      </c>
      <c r="B26" s="94">
        <v>3731</v>
      </c>
      <c r="C26" s="94">
        <v>3843</v>
      </c>
      <c r="D26" s="46">
        <v>0.97085610200364303</v>
      </c>
      <c r="E26" s="37">
        <v>-112</v>
      </c>
      <c r="F26" s="94">
        <v>4330</v>
      </c>
      <c r="G26" s="94">
        <v>4500</v>
      </c>
      <c r="H26" s="46">
        <v>0.9622222222222222</v>
      </c>
      <c r="I26" s="37">
        <v>-170</v>
      </c>
      <c r="J26" s="46">
        <v>0.86166281755196306</v>
      </c>
      <c r="K26" s="46">
        <v>0.85399999999999998</v>
      </c>
      <c r="L26" s="51">
        <v>7.6628175519630748E-3</v>
      </c>
    </row>
    <row r="27" spans="1:12" x14ac:dyDescent="0.4">
      <c r="A27" s="124" t="s">
        <v>160</v>
      </c>
      <c r="B27" s="96">
        <v>1938</v>
      </c>
      <c r="C27" s="96">
        <v>1908</v>
      </c>
      <c r="D27" s="42">
        <v>1.0157232704402517</v>
      </c>
      <c r="E27" s="36">
        <v>30</v>
      </c>
      <c r="F27" s="96">
        <v>2550</v>
      </c>
      <c r="G27" s="96">
        <v>2550</v>
      </c>
      <c r="H27" s="42">
        <v>1</v>
      </c>
      <c r="I27" s="36">
        <v>0</v>
      </c>
      <c r="J27" s="42">
        <v>0.76</v>
      </c>
      <c r="K27" s="42">
        <v>0.74823529411764711</v>
      </c>
      <c r="L27" s="41">
        <v>1.1764705882352899E-2</v>
      </c>
    </row>
    <row r="28" spans="1:12" x14ac:dyDescent="0.4">
      <c r="A28" s="125" t="s">
        <v>159</v>
      </c>
      <c r="B28" s="94">
        <v>1288</v>
      </c>
      <c r="C28" s="94">
        <v>1326</v>
      </c>
      <c r="D28" s="46">
        <v>0.97134238310708898</v>
      </c>
      <c r="E28" s="37">
        <v>-38</v>
      </c>
      <c r="F28" s="94">
        <v>1950</v>
      </c>
      <c r="G28" s="94">
        <v>1950</v>
      </c>
      <c r="H28" s="46">
        <v>1</v>
      </c>
      <c r="I28" s="37">
        <v>0</v>
      </c>
      <c r="J28" s="46">
        <v>0.66051282051282056</v>
      </c>
      <c r="K28" s="46">
        <v>0.68</v>
      </c>
      <c r="L28" s="51">
        <v>-1.9487179487179485E-2</v>
      </c>
    </row>
    <row r="29" spans="1:12" x14ac:dyDescent="0.4">
      <c r="A29" s="124" t="s">
        <v>158</v>
      </c>
      <c r="B29" s="94">
        <v>3686</v>
      </c>
      <c r="C29" s="94">
        <v>3785</v>
      </c>
      <c r="D29" s="46">
        <v>0.97384412153236455</v>
      </c>
      <c r="E29" s="37">
        <v>-99</v>
      </c>
      <c r="F29" s="94">
        <v>4495</v>
      </c>
      <c r="G29" s="94">
        <v>4500</v>
      </c>
      <c r="H29" s="46">
        <v>0.99888888888888894</v>
      </c>
      <c r="I29" s="37">
        <v>-5</v>
      </c>
      <c r="J29" s="46">
        <v>0.82002224694104564</v>
      </c>
      <c r="K29" s="46">
        <v>0.84111111111111114</v>
      </c>
      <c r="L29" s="51">
        <v>-2.1088864170065502E-2</v>
      </c>
    </row>
    <row r="30" spans="1:12" x14ac:dyDescent="0.4">
      <c r="A30" s="125" t="s">
        <v>157</v>
      </c>
      <c r="B30" s="96">
        <v>2936</v>
      </c>
      <c r="C30" s="96">
        <v>3077</v>
      </c>
      <c r="D30" s="42">
        <v>0.9541761455963601</v>
      </c>
      <c r="E30" s="36">
        <v>-141</v>
      </c>
      <c r="F30" s="96">
        <v>4500</v>
      </c>
      <c r="G30" s="96">
        <v>4500</v>
      </c>
      <c r="H30" s="42">
        <v>1</v>
      </c>
      <c r="I30" s="36">
        <v>0</v>
      </c>
      <c r="J30" s="42">
        <v>0.65244444444444449</v>
      </c>
      <c r="K30" s="42">
        <v>0.68377777777777782</v>
      </c>
      <c r="L30" s="41">
        <v>-3.1333333333333324E-2</v>
      </c>
    </row>
    <row r="31" spans="1:12" x14ac:dyDescent="0.4">
      <c r="A31" s="125" t="s">
        <v>156</v>
      </c>
      <c r="B31" s="96">
        <v>4213</v>
      </c>
      <c r="C31" s="96">
        <v>3938</v>
      </c>
      <c r="D31" s="42">
        <v>1.0698324022346368</v>
      </c>
      <c r="E31" s="36">
        <v>275</v>
      </c>
      <c r="F31" s="96">
        <v>5751</v>
      </c>
      <c r="G31" s="96">
        <v>5850</v>
      </c>
      <c r="H31" s="42">
        <v>0.98307692307692307</v>
      </c>
      <c r="I31" s="36">
        <v>-99</v>
      </c>
      <c r="J31" s="42">
        <v>0.73256824900017392</v>
      </c>
      <c r="K31" s="42">
        <v>0.67316239316239312</v>
      </c>
      <c r="L31" s="41">
        <v>5.9405855837780797E-2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v>#DIV/0!</v>
      </c>
      <c r="E32" s="37">
        <v>0</v>
      </c>
      <c r="F32" s="94">
        <v>0</v>
      </c>
      <c r="G32" s="94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190</v>
      </c>
      <c r="B33" s="105">
        <v>3393</v>
      </c>
      <c r="C33" s="105">
        <v>0</v>
      </c>
      <c r="D33" s="48" t="e">
        <v>#DIV/0!</v>
      </c>
      <c r="E33" s="37">
        <v>3393</v>
      </c>
      <c r="F33" s="94">
        <v>4495</v>
      </c>
      <c r="G33" s="105">
        <v>0</v>
      </c>
      <c r="H33" s="46" t="e">
        <v>#DIV/0!</v>
      </c>
      <c r="I33" s="37">
        <v>4495</v>
      </c>
      <c r="J33" s="46">
        <v>0.75483870967741939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1893</v>
      </c>
      <c r="C34" s="73">
        <v>2938</v>
      </c>
      <c r="D34" s="50">
        <v>0.64431586113002037</v>
      </c>
      <c r="E34" s="38">
        <v>-1045</v>
      </c>
      <c r="F34" s="73">
        <v>2457</v>
      </c>
      <c r="G34" s="73">
        <v>4329</v>
      </c>
      <c r="H34" s="50">
        <v>0.56756756756756754</v>
      </c>
      <c r="I34" s="38">
        <v>-1872</v>
      </c>
      <c r="J34" s="50">
        <v>0.77045177045177049</v>
      </c>
      <c r="K34" s="50">
        <v>0.6786786786786787</v>
      </c>
      <c r="L34" s="49">
        <v>9.1773091773091786E-2</v>
      </c>
    </row>
    <row r="35" spans="1:12" x14ac:dyDescent="0.4">
      <c r="A35" s="126" t="s">
        <v>154</v>
      </c>
      <c r="B35" s="100">
        <v>1175</v>
      </c>
      <c r="C35" s="100">
        <v>2209</v>
      </c>
      <c r="D35" s="44">
        <v>0.53191489361702127</v>
      </c>
      <c r="E35" s="45">
        <v>-1034</v>
      </c>
      <c r="F35" s="100">
        <v>1326</v>
      </c>
      <c r="G35" s="100">
        <v>3237</v>
      </c>
      <c r="H35" s="44">
        <v>0.40963855421686746</v>
      </c>
      <c r="I35" s="45">
        <v>-1911</v>
      </c>
      <c r="J35" s="44">
        <v>0.88612368024132726</v>
      </c>
      <c r="K35" s="44">
        <v>0.68242199567500772</v>
      </c>
      <c r="L35" s="43">
        <v>0.20370168456631954</v>
      </c>
    </row>
    <row r="36" spans="1:12" x14ac:dyDescent="0.4">
      <c r="A36" s="124" t="s">
        <v>153</v>
      </c>
      <c r="B36" s="94">
        <v>718</v>
      </c>
      <c r="C36" s="94">
        <v>729</v>
      </c>
      <c r="D36" s="46">
        <v>0.98491083676268865</v>
      </c>
      <c r="E36" s="37">
        <v>-11</v>
      </c>
      <c r="F36" s="94">
        <v>1131</v>
      </c>
      <c r="G36" s="94">
        <v>1092</v>
      </c>
      <c r="H36" s="46">
        <v>1.0357142857142858</v>
      </c>
      <c r="I36" s="37">
        <v>39</v>
      </c>
      <c r="J36" s="46">
        <v>0.63483642793987627</v>
      </c>
      <c r="K36" s="46">
        <v>0.66758241758241754</v>
      </c>
      <c r="L36" s="51">
        <v>-3.2745989642541273E-2</v>
      </c>
    </row>
    <row r="37" spans="1:12" s="30" customFormat="1" x14ac:dyDescent="0.4">
      <c r="A37" s="122" t="s">
        <v>94</v>
      </c>
      <c r="B37" s="67">
        <v>250210</v>
      </c>
      <c r="C37" s="67">
        <v>258322</v>
      </c>
      <c r="D37" s="39">
        <v>0.96859733201198506</v>
      </c>
      <c r="E37" s="40">
        <v>-8112</v>
      </c>
      <c r="F37" s="67">
        <v>342598</v>
      </c>
      <c r="G37" s="67">
        <v>337246</v>
      </c>
      <c r="H37" s="39">
        <v>1.0158697212124088</v>
      </c>
      <c r="I37" s="40">
        <v>5352</v>
      </c>
      <c r="J37" s="39">
        <v>0.73033117531334102</v>
      </c>
      <c r="K37" s="39">
        <v>0.7659749856188065</v>
      </c>
      <c r="L37" s="52">
        <v>-3.5643810305465484E-2</v>
      </c>
    </row>
    <row r="38" spans="1:12" x14ac:dyDescent="0.4">
      <c r="A38" s="124" t="s">
        <v>82</v>
      </c>
      <c r="B38" s="99">
        <v>107388</v>
      </c>
      <c r="C38" s="99">
        <v>109429</v>
      </c>
      <c r="D38" s="60">
        <v>0.9813486370157819</v>
      </c>
      <c r="E38" s="36">
        <v>-2041</v>
      </c>
      <c r="F38" s="99">
        <v>127661</v>
      </c>
      <c r="G38" s="94">
        <v>129166</v>
      </c>
      <c r="H38" s="42">
        <v>0.9883483269591069</v>
      </c>
      <c r="I38" s="37">
        <v>-1505</v>
      </c>
      <c r="J38" s="46">
        <v>0.84119660663789253</v>
      </c>
      <c r="K38" s="46">
        <v>0.84719663069228746</v>
      </c>
      <c r="L38" s="51">
        <v>-6.0000240543949257E-3</v>
      </c>
    </row>
    <row r="39" spans="1:12" x14ac:dyDescent="0.4">
      <c r="A39" s="124" t="s">
        <v>152</v>
      </c>
      <c r="B39" s="94">
        <v>12525</v>
      </c>
      <c r="C39" s="94">
        <v>22859</v>
      </c>
      <c r="D39" s="44">
        <v>0.54792423115621858</v>
      </c>
      <c r="E39" s="36">
        <v>-10334</v>
      </c>
      <c r="F39" s="94">
        <v>15720</v>
      </c>
      <c r="G39" s="94">
        <v>25704</v>
      </c>
      <c r="H39" s="42">
        <v>0.61157796451914104</v>
      </c>
      <c r="I39" s="37">
        <v>-9984</v>
      </c>
      <c r="J39" s="46">
        <v>0.7967557251908397</v>
      </c>
      <c r="K39" s="46">
        <v>0.8893168378462496</v>
      </c>
      <c r="L39" s="51">
        <v>-9.2561112655409894E-2</v>
      </c>
    </row>
    <row r="40" spans="1:12" x14ac:dyDescent="0.4">
      <c r="A40" s="124" t="s">
        <v>151</v>
      </c>
      <c r="B40" s="94">
        <v>23675</v>
      </c>
      <c r="C40" s="94">
        <v>22543</v>
      </c>
      <c r="D40" s="44">
        <v>1.0502151443907199</v>
      </c>
      <c r="E40" s="36">
        <v>1132</v>
      </c>
      <c r="F40" s="94">
        <v>31701</v>
      </c>
      <c r="G40" s="94">
        <v>34344</v>
      </c>
      <c r="H40" s="42">
        <v>0.92304332634521313</v>
      </c>
      <c r="I40" s="37">
        <v>-2643</v>
      </c>
      <c r="J40" s="46">
        <v>0.74682186681808149</v>
      </c>
      <c r="K40" s="46">
        <v>0.65638830654553926</v>
      </c>
      <c r="L40" s="51">
        <v>9.0433560272542235E-2</v>
      </c>
    </row>
    <row r="41" spans="1:12" x14ac:dyDescent="0.4">
      <c r="A41" s="21" t="s">
        <v>192</v>
      </c>
      <c r="B41" s="94">
        <v>12346</v>
      </c>
      <c r="C41" s="94">
        <v>0</v>
      </c>
      <c r="D41" s="44" t="e">
        <v>#DIV/0!</v>
      </c>
      <c r="E41" s="36">
        <v>12346</v>
      </c>
      <c r="F41" s="94">
        <v>19551</v>
      </c>
      <c r="G41" s="94">
        <v>0</v>
      </c>
      <c r="H41" s="42" t="e">
        <v>#DIV/0!</v>
      </c>
      <c r="I41" s="37">
        <v>19551</v>
      </c>
      <c r="J41" s="46">
        <v>0.63147665081070026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94">
        <v>32962</v>
      </c>
      <c r="C42" s="94">
        <v>36153</v>
      </c>
      <c r="D42" s="44">
        <v>0.91173623212458166</v>
      </c>
      <c r="E42" s="36">
        <v>-3191</v>
      </c>
      <c r="F42" s="94">
        <v>51015</v>
      </c>
      <c r="G42" s="94">
        <v>52184</v>
      </c>
      <c r="H42" s="42">
        <v>0.97759849762379269</v>
      </c>
      <c r="I42" s="37">
        <v>-1169</v>
      </c>
      <c r="J42" s="46">
        <v>0.64612368911104578</v>
      </c>
      <c r="K42" s="46">
        <v>0.69279855894527054</v>
      </c>
      <c r="L42" s="51">
        <v>-4.6674869834224753E-2</v>
      </c>
    </row>
    <row r="43" spans="1:12" x14ac:dyDescent="0.4">
      <c r="A43" s="124" t="s">
        <v>81</v>
      </c>
      <c r="B43" s="98">
        <v>19065</v>
      </c>
      <c r="C43" s="94">
        <v>21692</v>
      </c>
      <c r="D43" s="44">
        <v>0.8788954453254656</v>
      </c>
      <c r="E43" s="36">
        <v>-2627</v>
      </c>
      <c r="F43" s="94">
        <v>29922</v>
      </c>
      <c r="G43" s="94">
        <v>28290</v>
      </c>
      <c r="H43" s="42">
        <v>1.0576882290562035</v>
      </c>
      <c r="I43" s="37">
        <v>1632</v>
      </c>
      <c r="J43" s="46">
        <v>0.63715660717866451</v>
      </c>
      <c r="K43" s="46">
        <v>0.76677271120537294</v>
      </c>
      <c r="L43" s="51">
        <v>-0.12961610402670842</v>
      </c>
    </row>
    <row r="44" spans="1:12" x14ac:dyDescent="0.4">
      <c r="A44" s="124" t="s">
        <v>79</v>
      </c>
      <c r="B44" s="97">
        <v>5713</v>
      </c>
      <c r="C44" s="94">
        <v>6166</v>
      </c>
      <c r="D44" s="44">
        <v>0.92653259811871558</v>
      </c>
      <c r="E44" s="36">
        <v>-453</v>
      </c>
      <c r="F44" s="94">
        <v>8370</v>
      </c>
      <c r="G44" s="94">
        <v>8640</v>
      </c>
      <c r="H44" s="42">
        <v>0.96875</v>
      </c>
      <c r="I44" s="37">
        <v>-270</v>
      </c>
      <c r="J44" s="46">
        <v>0.68255675029868579</v>
      </c>
      <c r="K44" s="46">
        <v>0.71365740740740746</v>
      </c>
      <c r="L44" s="51">
        <v>-3.1100657108721674E-2</v>
      </c>
    </row>
    <row r="45" spans="1:12" x14ac:dyDescent="0.4">
      <c r="A45" s="124" t="s">
        <v>150</v>
      </c>
      <c r="B45" s="94">
        <v>0</v>
      </c>
      <c r="C45" s="100">
        <v>0</v>
      </c>
      <c r="D45" s="44" t="e">
        <v>#DIV/0!</v>
      </c>
      <c r="E45" s="36">
        <v>0</v>
      </c>
      <c r="F45" s="94">
        <v>0</v>
      </c>
      <c r="G45" s="94">
        <v>0</v>
      </c>
      <c r="H45" s="42" t="e">
        <v>#DIV/0!</v>
      </c>
      <c r="I45" s="37">
        <v>0</v>
      </c>
      <c r="J45" s="46" t="e">
        <v>#DIV/0!</v>
      </c>
      <c r="K45" s="46" t="e">
        <v>#DIV/0!</v>
      </c>
      <c r="L45" s="51" t="e">
        <v>#DIV/0!</v>
      </c>
    </row>
    <row r="46" spans="1:12" x14ac:dyDescent="0.4">
      <c r="A46" s="124" t="s">
        <v>78</v>
      </c>
      <c r="B46" s="96">
        <v>6573</v>
      </c>
      <c r="C46" s="94">
        <v>6427</v>
      </c>
      <c r="D46" s="44">
        <v>1.0227166640734402</v>
      </c>
      <c r="E46" s="36">
        <v>146</v>
      </c>
      <c r="F46" s="96">
        <v>8091</v>
      </c>
      <c r="G46" s="94">
        <v>8347</v>
      </c>
      <c r="H46" s="42">
        <v>0.96933029831077033</v>
      </c>
      <c r="I46" s="37">
        <v>-256</v>
      </c>
      <c r="J46" s="46">
        <v>0.81238413051538749</v>
      </c>
      <c r="K46" s="46">
        <v>0.7699772373307775</v>
      </c>
      <c r="L46" s="51">
        <v>4.2406893184609995E-2</v>
      </c>
    </row>
    <row r="47" spans="1:12" x14ac:dyDescent="0.4">
      <c r="A47" s="125" t="s">
        <v>77</v>
      </c>
      <c r="B47" s="94">
        <v>3321</v>
      </c>
      <c r="C47" s="96">
        <v>4008</v>
      </c>
      <c r="D47" s="44">
        <v>0.82859281437125754</v>
      </c>
      <c r="E47" s="36">
        <v>-687</v>
      </c>
      <c r="F47" s="94">
        <v>8370</v>
      </c>
      <c r="G47" s="94">
        <v>8346</v>
      </c>
      <c r="H47" s="42">
        <v>1.0028756290438534</v>
      </c>
      <c r="I47" s="37">
        <v>24</v>
      </c>
      <c r="J47" s="46">
        <v>0.39677419354838711</v>
      </c>
      <c r="K47" s="42">
        <v>0.4802300503235083</v>
      </c>
      <c r="L47" s="41">
        <v>-8.3455856775121184E-2</v>
      </c>
    </row>
    <row r="48" spans="1:12" x14ac:dyDescent="0.4">
      <c r="A48" s="124" t="s">
        <v>96</v>
      </c>
      <c r="B48" s="94">
        <v>1888</v>
      </c>
      <c r="C48" s="94">
        <v>1955</v>
      </c>
      <c r="D48" s="44">
        <v>0.96572890025575453</v>
      </c>
      <c r="E48" s="37">
        <v>-67</v>
      </c>
      <c r="F48" s="94">
        <v>4980</v>
      </c>
      <c r="G48" s="96">
        <v>4814</v>
      </c>
      <c r="H48" s="42">
        <v>1.0344827586206897</v>
      </c>
      <c r="I48" s="37">
        <v>166</v>
      </c>
      <c r="J48" s="46">
        <v>0.37911646586345382</v>
      </c>
      <c r="K48" s="46">
        <v>0.40610718737017032</v>
      </c>
      <c r="L48" s="51">
        <v>-2.6990721506716497E-2</v>
      </c>
    </row>
    <row r="49" spans="1:12" x14ac:dyDescent="0.4">
      <c r="A49" s="124" t="s">
        <v>93</v>
      </c>
      <c r="B49" s="94">
        <v>0</v>
      </c>
      <c r="C49" s="94">
        <v>0</v>
      </c>
      <c r="D49" s="44" t="e">
        <v>#DIV/0!</v>
      </c>
      <c r="E49" s="37">
        <v>0</v>
      </c>
      <c r="F49" s="94">
        <v>0</v>
      </c>
      <c r="G49" s="94">
        <v>0</v>
      </c>
      <c r="H49" s="46" t="e">
        <v>#DIV/0!</v>
      </c>
      <c r="I49" s="37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94">
        <v>6021</v>
      </c>
      <c r="C50" s="94">
        <v>7399</v>
      </c>
      <c r="D50" s="44">
        <v>0.81375861602919308</v>
      </c>
      <c r="E50" s="37">
        <v>-1378</v>
      </c>
      <c r="F50" s="94">
        <v>11153</v>
      </c>
      <c r="G50" s="94">
        <v>10591</v>
      </c>
      <c r="H50" s="46">
        <v>1.0530639221980926</v>
      </c>
      <c r="I50" s="37">
        <v>562</v>
      </c>
      <c r="J50" s="46">
        <v>0.53985474760154217</v>
      </c>
      <c r="K50" s="46">
        <v>0.69861202908129549</v>
      </c>
      <c r="L50" s="51">
        <v>-0.15875728147975332</v>
      </c>
    </row>
    <row r="51" spans="1:12" x14ac:dyDescent="0.4">
      <c r="A51" s="124" t="s">
        <v>76</v>
      </c>
      <c r="B51" s="94">
        <v>1983</v>
      </c>
      <c r="C51" s="94">
        <v>2212</v>
      </c>
      <c r="D51" s="44">
        <v>0.89647377938517181</v>
      </c>
      <c r="E51" s="37">
        <v>-229</v>
      </c>
      <c r="F51" s="94">
        <v>3983</v>
      </c>
      <c r="G51" s="94">
        <v>3528</v>
      </c>
      <c r="H51" s="46">
        <v>1.128968253968254</v>
      </c>
      <c r="I51" s="37">
        <v>455</v>
      </c>
      <c r="J51" s="46">
        <v>0.49786593020336428</v>
      </c>
      <c r="K51" s="46">
        <v>0.62698412698412698</v>
      </c>
      <c r="L51" s="51">
        <v>-0.1291181967807627</v>
      </c>
    </row>
    <row r="52" spans="1:12" x14ac:dyDescent="0.4">
      <c r="A52" s="124" t="s">
        <v>75</v>
      </c>
      <c r="B52" s="94">
        <v>2254</v>
      </c>
      <c r="C52" s="94">
        <v>2721</v>
      </c>
      <c r="D52" s="44">
        <v>0.82837192208746779</v>
      </c>
      <c r="E52" s="37">
        <v>-467</v>
      </c>
      <c r="F52" s="94">
        <v>3528</v>
      </c>
      <c r="G52" s="94">
        <v>3528</v>
      </c>
      <c r="H52" s="46">
        <v>1</v>
      </c>
      <c r="I52" s="37">
        <v>0</v>
      </c>
      <c r="J52" s="46">
        <v>0.63888888888888884</v>
      </c>
      <c r="K52" s="46">
        <v>0.7712585034013606</v>
      </c>
      <c r="L52" s="51">
        <v>-0.13236961451247176</v>
      </c>
    </row>
    <row r="53" spans="1:12" x14ac:dyDescent="0.4">
      <c r="A53" s="124" t="s">
        <v>149</v>
      </c>
      <c r="B53" s="94">
        <v>2265</v>
      </c>
      <c r="C53" s="94">
        <v>2437</v>
      </c>
      <c r="D53" s="44">
        <v>0.92942141977841608</v>
      </c>
      <c r="E53" s="37">
        <v>-172</v>
      </c>
      <c r="F53" s="94">
        <v>3734</v>
      </c>
      <c r="G53" s="94">
        <v>4805</v>
      </c>
      <c r="H53" s="46">
        <v>0.77710718002081169</v>
      </c>
      <c r="I53" s="37">
        <v>-1071</v>
      </c>
      <c r="J53" s="46">
        <v>0.60658810926620244</v>
      </c>
      <c r="K53" s="46">
        <v>0.50718002081165448</v>
      </c>
      <c r="L53" s="51">
        <v>9.940808845454796E-2</v>
      </c>
    </row>
    <row r="54" spans="1:12" x14ac:dyDescent="0.4">
      <c r="A54" s="124" t="s">
        <v>132</v>
      </c>
      <c r="B54" s="94">
        <v>2590</v>
      </c>
      <c r="C54" s="94">
        <v>2827</v>
      </c>
      <c r="D54" s="44">
        <v>0.91616554651574111</v>
      </c>
      <c r="E54" s="37">
        <v>-237</v>
      </c>
      <c r="F54" s="94">
        <v>3654</v>
      </c>
      <c r="G54" s="94">
        <v>3654</v>
      </c>
      <c r="H54" s="46">
        <v>1</v>
      </c>
      <c r="I54" s="37">
        <v>0</v>
      </c>
      <c r="J54" s="46">
        <v>0.70881226053639845</v>
      </c>
      <c r="K54" s="46">
        <v>0.77367268746579088</v>
      </c>
      <c r="L54" s="51">
        <v>-6.4860426929392423E-2</v>
      </c>
    </row>
    <row r="55" spans="1:12" x14ac:dyDescent="0.4">
      <c r="A55" s="124" t="s">
        <v>148</v>
      </c>
      <c r="B55" s="94">
        <v>3034</v>
      </c>
      <c r="C55" s="94">
        <v>3066</v>
      </c>
      <c r="D55" s="44">
        <v>0.98956294846705806</v>
      </c>
      <c r="E55" s="37">
        <v>-32</v>
      </c>
      <c r="F55" s="94">
        <v>3857</v>
      </c>
      <c r="G55" s="94">
        <v>3738</v>
      </c>
      <c r="H55" s="46">
        <v>1.0318352059925093</v>
      </c>
      <c r="I55" s="37">
        <v>119</v>
      </c>
      <c r="J55" s="46">
        <v>0.7866217267306197</v>
      </c>
      <c r="K55" s="46">
        <v>0.8202247191011236</v>
      </c>
      <c r="L55" s="51">
        <v>-3.3602992370503904E-2</v>
      </c>
    </row>
    <row r="56" spans="1:12" x14ac:dyDescent="0.4">
      <c r="A56" s="124" t="s">
        <v>147</v>
      </c>
      <c r="B56" s="96">
        <v>3186</v>
      </c>
      <c r="C56" s="94">
        <v>3005</v>
      </c>
      <c r="D56" s="44">
        <v>1.0602329450915142</v>
      </c>
      <c r="E56" s="37">
        <v>181</v>
      </c>
      <c r="F56" s="96">
        <v>3654</v>
      </c>
      <c r="G56" s="94">
        <v>3780</v>
      </c>
      <c r="H56" s="46">
        <v>0.96666666666666667</v>
      </c>
      <c r="I56" s="37">
        <v>-126</v>
      </c>
      <c r="J56" s="46">
        <v>0.8719211822660099</v>
      </c>
      <c r="K56" s="46">
        <v>0.794973544973545</v>
      </c>
      <c r="L56" s="51">
        <v>7.6947637292464899E-2</v>
      </c>
    </row>
    <row r="57" spans="1:12" x14ac:dyDescent="0.4">
      <c r="A57" s="123" t="s">
        <v>146</v>
      </c>
      <c r="B57" s="91">
        <v>3421</v>
      </c>
      <c r="C57" s="91">
        <v>3423</v>
      </c>
      <c r="D57" s="90">
        <v>0.9994157172071283</v>
      </c>
      <c r="E57" s="35">
        <v>-2</v>
      </c>
      <c r="F57" s="91">
        <v>3654</v>
      </c>
      <c r="G57" s="91">
        <v>3787</v>
      </c>
      <c r="H57" s="57">
        <v>0.96487985212569316</v>
      </c>
      <c r="I57" s="35">
        <v>-133</v>
      </c>
      <c r="J57" s="57">
        <v>0.9362342638204707</v>
      </c>
      <c r="K57" s="57">
        <v>0.90388170055452866</v>
      </c>
      <c r="L57" s="56">
        <v>3.2352563265942047E-2</v>
      </c>
    </row>
    <row r="58" spans="1:12" x14ac:dyDescent="0.4">
      <c r="A58" s="122" t="s">
        <v>92</v>
      </c>
      <c r="B58" s="67">
        <v>7449</v>
      </c>
      <c r="C58" s="67">
        <v>1910</v>
      </c>
      <c r="D58" s="39">
        <v>3.9</v>
      </c>
      <c r="E58" s="40">
        <v>5539</v>
      </c>
      <c r="F58" s="67">
        <v>11436</v>
      </c>
      <c r="G58" s="67">
        <v>2391</v>
      </c>
      <c r="H58" s="39">
        <v>4.7829360100376412</v>
      </c>
      <c r="I58" s="40">
        <v>9045</v>
      </c>
      <c r="J58" s="39">
        <v>0.65136411332633792</v>
      </c>
      <c r="K58" s="39">
        <v>0.79882894186532827</v>
      </c>
      <c r="L58" s="52">
        <v>-0.14746482853899034</v>
      </c>
    </row>
    <row r="59" spans="1:12" x14ac:dyDescent="0.4">
      <c r="A59" s="121" t="s">
        <v>212</v>
      </c>
      <c r="B59" s="120">
        <v>7449</v>
      </c>
      <c r="C59" s="119">
        <v>1910</v>
      </c>
      <c r="D59" s="50">
        <v>3.9</v>
      </c>
      <c r="E59" s="38">
        <v>5539</v>
      </c>
      <c r="F59" s="119">
        <v>11436</v>
      </c>
      <c r="G59" s="119">
        <v>2391</v>
      </c>
      <c r="H59" s="50">
        <v>4.7829360100376412</v>
      </c>
      <c r="I59" s="38">
        <v>9045</v>
      </c>
      <c r="J59" s="118">
        <v>0.65136411332633792</v>
      </c>
      <c r="K59" s="118">
        <v>0.79882894186532827</v>
      </c>
      <c r="L59" s="117">
        <v>-0.14746482853899034</v>
      </c>
    </row>
    <row r="60" spans="1:12" x14ac:dyDescent="0.4">
      <c r="A60" s="13" t="s">
        <v>221</v>
      </c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2006年9月航空旅客輸送実績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９月(上旬)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118</v>
      </c>
      <c r="C4" s="193" t="s">
        <v>223</v>
      </c>
      <c r="D4" s="190" t="s">
        <v>87</v>
      </c>
      <c r="E4" s="190"/>
      <c r="F4" s="187" t="s">
        <v>118</v>
      </c>
      <c r="G4" s="187" t="s">
        <v>223</v>
      </c>
      <c r="H4" s="190" t="s">
        <v>87</v>
      </c>
      <c r="I4" s="190"/>
      <c r="J4" s="187" t="s">
        <v>118</v>
      </c>
      <c r="K4" s="187" t="s">
        <v>223</v>
      </c>
      <c r="L4" s="188" t="s">
        <v>85</v>
      </c>
    </row>
    <row r="5" spans="1:12" s="34" customFormat="1" x14ac:dyDescent="0.4">
      <c r="A5" s="190"/>
      <c r="B5" s="191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170976</v>
      </c>
      <c r="C6" s="67">
        <v>148124</v>
      </c>
      <c r="D6" s="39">
        <v>1.1542761470119629</v>
      </c>
      <c r="E6" s="40">
        <v>22852</v>
      </c>
      <c r="F6" s="67">
        <v>230200</v>
      </c>
      <c r="G6" s="67">
        <v>218196</v>
      </c>
      <c r="H6" s="39">
        <v>1.055014757374104</v>
      </c>
      <c r="I6" s="40">
        <v>12004</v>
      </c>
      <c r="J6" s="39">
        <v>0.74272806255430057</v>
      </c>
      <c r="K6" s="39">
        <v>0.67885754092650641</v>
      </c>
      <c r="L6" s="52">
        <v>6.3870521627794163E-2</v>
      </c>
    </row>
    <row r="7" spans="1:12" s="30" customFormat="1" x14ac:dyDescent="0.4">
      <c r="A7" s="122" t="s">
        <v>84</v>
      </c>
      <c r="B7" s="67">
        <v>88181</v>
      </c>
      <c r="C7" s="67">
        <v>74287</v>
      </c>
      <c r="D7" s="39">
        <v>1.1870313783030679</v>
      </c>
      <c r="E7" s="40">
        <v>13894</v>
      </c>
      <c r="F7" s="67">
        <v>115396</v>
      </c>
      <c r="G7" s="67">
        <v>109261</v>
      </c>
      <c r="H7" s="39">
        <v>1.0561499528651577</v>
      </c>
      <c r="I7" s="40">
        <v>6135</v>
      </c>
      <c r="J7" s="39">
        <v>0.7641599362196263</v>
      </c>
      <c r="K7" s="39">
        <v>0.6799040828841032</v>
      </c>
      <c r="L7" s="52">
        <v>8.4255853335523101E-2</v>
      </c>
    </row>
    <row r="8" spans="1:12" x14ac:dyDescent="0.4">
      <c r="A8" s="138" t="s">
        <v>91</v>
      </c>
      <c r="B8" s="73">
        <v>71770</v>
      </c>
      <c r="C8" s="73">
        <v>61127</v>
      </c>
      <c r="D8" s="50">
        <v>1.174112912460942</v>
      </c>
      <c r="E8" s="38">
        <v>10643</v>
      </c>
      <c r="F8" s="73">
        <v>94750</v>
      </c>
      <c r="G8" s="73">
        <v>90013</v>
      </c>
      <c r="H8" s="50">
        <v>1.0526257318387344</v>
      </c>
      <c r="I8" s="38">
        <v>4737</v>
      </c>
      <c r="J8" s="50">
        <v>0.75746701846965703</v>
      </c>
      <c r="K8" s="50">
        <v>0.67909079799584504</v>
      </c>
      <c r="L8" s="49">
        <v>7.8376220473811986E-2</v>
      </c>
    </row>
    <row r="9" spans="1:12" x14ac:dyDescent="0.4">
      <c r="A9" s="126" t="s">
        <v>82</v>
      </c>
      <c r="B9" s="100">
        <v>40630</v>
      </c>
      <c r="C9" s="100">
        <v>33376</v>
      </c>
      <c r="D9" s="44">
        <v>1.2173418024928091</v>
      </c>
      <c r="E9" s="45">
        <v>7254</v>
      </c>
      <c r="F9" s="100">
        <v>50433</v>
      </c>
      <c r="G9" s="100">
        <v>47897</v>
      </c>
      <c r="H9" s="44">
        <v>1.0529469486606677</v>
      </c>
      <c r="I9" s="45">
        <v>2536</v>
      </c>
      <c r="J9" s="44">
        <v>0.80562330220292266</v>
      </c>
      <c r="K9" s="44">
        <v>0.69682861139528574</v>
      </c>
      <c r="L9" s="43">
        <v>0.10879469080763693</v>
      </c>
    </row>
    <row r="10" spans="1:12" x14ac:dyDescent="0.4">
      <c r="A10" s="124" t="s">
        <v>83</v>
      </c>
      <c r="B10" s="94">
        <v>3808</v>
      </c>
      <c r="C10" s="94">
        <v>10310</v>
      </c>
      <c r="D10" s="46">
        <v>0.36935014548981571</v>
      </c>
      <c r="E10" s="37">
        <v>-6502</v>
      </c>
      <c r="F10" s="94">
        <v>3960</v>
      </c>
      <c r="G10" s="94">
        <v>13436</v>
      </c>
      <c r="H10" s="46">
        <v>0.29473057457576662</v>
      </c>
      <c r="I10" s="37">
        <v>-9476</v>
      </c>
      <c r="J10" s="46">
        <v>0.96161616161616159</v>
      </c>
      <c r="K10" s="46">
        <v>0.76734147067579639</v>
      </c>
      <c r="L10" s="51">
        <v>0.1942746909403652</v>
      </c>
    </row>
    <row r="11" spans="1:12" x14ac:dyDescent="0.4">
      <c r="A11" s="124" t="s">
        <v>97</v>
      </c>
      <c r="B11" s="94">
        <v>5005</v>
      </c>
      <c r="C11" s="94">
        <v>3288</v>
      </c>
      <c r="D11" s="46">
        <v>1.5222019464720196</v>
      </c>
      <c r="E11" s="37">
        <v>1717</v>
      </c>
      <c r="F11" s="94">
        <v>5220</v>
      </c>
      <c r="G11" s="94">
        <v>5400</v>
      </c>
      <c r="H11" s="46">
        <v>0.96666666666666667</v>
      </c>
      <c r="I11" s="37">
        <v>-180</v>
      </c>
      <c r="J11" s="46">
        <v>0.95881226053639845</v>
      </c>
      <c r="K11" s="46">
        <v>0.60888888888888892</v>
      </c>
      <c r="L11" s="51">
        <v>0.34992337164750953</v>
      </c>
    </row>
    <row r="12" spans="1:12" x14ac:dyDescent="0.4">
      <c r="A12" s="124" t="s">
        <v>80</v>
      </c>
      <c r="B12" s="94">
        <v>6702</v>
      </c>
      <c r="C12" s="94">
        <v>5839</v>
      </c>
      <c r="D12" s="46">
        <v>1.1477992806987498</v>
      </c>
      <c r="E12" s="37">
        <v>863</v>
      </c>
      <c r="F12" s="94">
        <v>9285</v>
      </c>
      <c r="G12" s="94">
        <v>8640</v>
      </c>
      <c r="H12" s="46">
        <v>1.0746527777777777</v>
      </c>
      <c r="I12" s="37">
        <v>645</v>
      </c>
      <c r="J12" s="46">
        <v>0.72180936995153477</v>
      </c>
      <c r="K12" s="46">
        <v>0.67581018518518521</v>
      </c>
      <c r="L12" s="51">
        <v>4.5999184766349566E-2</v>
      </c>
    </row>
    <row r="13" spans="1:12" x14ac:dyDescent="0.4">
      <c r="A13" s="124" t="s">
        <v>81</v>
      </c>
      <c r="B13" s="94">
        <v>5826</v>
      </c>
      <c r="C13" s="94">
        <v>5286</v>
      </c>
      <c r="D13" s="46">
        <v>1.1021566401816119</v>
      </c>
      <c r="E13" s="37">
        <v>540</v>
      </c>
      <c r="F13" s="94">
        <v>10920</v>
      </c>
      <c r="G13" s="94">
        <v>10760</v>
      </c>
      <c r="H13" s="46">
        <v>1.0148698884758365</v>
      </c>
      <c r="I13" s="37">
        <v>160</v>
      </c>
      <c r="J13" s="46">
        <v>0.53351648351648351</v>
      </c>
      <c r="K13" s="46">
        <v>0.49126394052044609</v>
      </c>
      <c r="L13" s="51">
        <v>4.2252542996037423E-2</v>
      </c>
    </row>
    <row r="14" spans="1:12" x14ac:dyDescent="0.4">
      <c r="A14" s="124" t="s">
        <v>170</v>
      </c>
      <c r="B14" s="94">
        <v>3047</v>
      </c>
      <c r="C14" s="94">
        <v>3028</v>
      </c>
      <c r="D14" s="46">
        <v>1.0062747688243066</v>
      </c>
      <c r="E14" s="37">
        <v>19</v>
      </c>
      <c r="F14" s="94">
        <v>4562</v>
      </c>
      <c r="G14" s="94">
        <v>3880</v>
      </c>
      <c r="H14" s="46">
        <v>1.1757731958762887</v>
      </c>
      <c r="I14" s="37">
        <v>682</v>
      </c>
      <c r="J14" s="46">
        <v>0.6679088119245945</v>
      </c>
      <c r="K14" s="46">
        <v>0.78041237113402062</v>
      </c>
      <c r="L14" s="51">
        <v>-0.11250355920942612</v>
      </c>
    </row>
    <row r="15" spans="1:12" x14ac:dyDescent="0.4">
      <c r="A15" s="127" t="s">
        <v>193</v>
      </c>
      <c r="B15" s="94">
        <v>0</v>
      </c>
      <c r="C15" s="94">
        <v>0</v>
      </c>
      <c r="D15" s="46" t="e">
        <v>#DIV/0!</v>
      </c>
      <c r="E15" s="47">
        <v>0</v>
      </c>
      <c r="F15" s="94">
        <v>0</v>
      </c>
      <c r="G15" s="105">
        <v>0</v>
      </c>
      <c r="H15" s="44" t="e">
        <v>#DIV/0!</v>
      </c>
      <c r="I15" s="45">
        <v>0</v>
      </c>
      <c r="J15" s="48" t="e">
        <v>#DIV/0!</v>
      </c>
      <c r="K15" s="46" t="e">
        <v>#DIV/0!</v>
      </c>
      <c r="L15" s="51" t="e">
        <v>#DIV/0!</v>
      </c>
    </row>
    <row r="16" spans="1:12" x14ac:dyDescent="0.4">
      <c r="A16" s="21" t="s">
        <v>192</v>
      </c>
      <c r="B16" s="101">
        <v>6072</v>
      </c>
      <c r="C16" s="101">
        <v>0</v>
      </c>
      <c r="D16" s="48" t="e">
        <v>#DIV/0!</v>
      </c>
      <c r="E16" s="37">
        <v>6072</v>
      </c>
      <c r="F16" s="101">
        <v>7760</v>
      </c>
      <c r="G16" s="95">
        <v>0</v>
      </c>
      <c r="H16" s="44" t="e">
        <v>#DIV/0!</v>
      </c>
      <c r="I16" s="45">
        <v>7760</v>
      </c>
      <c r="J16" s="48">
        <v>0.78247422680412371</v>
      </c>
      <c r="K16" s="46" t="e">
        <v>#DIV/0!</v>
      </c>
      <c r="L16" s="51" t="e">
        <v>#DIV/0!</v>
      </c>
    </row>
    <row r="17" spans="1:12" x14ac:dyDescent="0.4">
      <c r="A17" s="15" t="s">
        <v>191</v>
      </c>
      <c r="B17" s="106">
        <v>680</v>
      </c>
      <c r="C17" s="106">
        <v>0</v>
      </c>
      <c r="D17" s="57" t="e">
        <v>#DIV/0!</v>
      </c>
      <c r="E17" s="47">
        <v>680</v>
      </c>
      <c r="F17" s="106">
        <v>2610</v>
      </c>
      <c r="G17" s="106">
        <v>0</v>
      </c>
      <c r="H17" s="44" t="e">
        <v>#DIV/0!</v>
      </c>
      <c r="I17" s="45">
        <v>2610</v>
      </c>
      <c r="J17" s="48">
        <v>0.26053639846743293</v>
      </c>
      <c r="K17" s="46" t="e">
        <v>#DIV/0!</v>
      </c>
      <c r="L17" s="51" t="e">
        <v>#DIV/0!</v>
      </c>
    </row>
    <row r="18" spans="1:12" x14ac:dyDescent="0.4">
      <c r="A18" s="138" t="s">
        <v>90</v>
      </c>
      <c r="B18" s="73">
        <v>15806</v>
      </c>
      <c r="C18" s="73">
        <v>12384</v>
      </c>
      <c r="D18" s="50">
        <v>1.2763242894056848</v>
      </c>
      <c r="E18" s="38">
        <v>3422</v>
      </c>
      <c r="F18" s="73">
        <v>19905</v>
      </c>
      <c r="G18" s="73">
        <v>18000</v>
      </c>
      <c r="H18" s="50">
        <v>1.1058333333333332</v>
      </c>
      <c r="I18" s="38">
        <v>1905</v>
      </c>
      <c r="J18" s="50">
        <v>0.79407184124591812</v>
      </c>
      <c r="K18" s="50">
        <v>0.68799999999999994</v>
      </c>
      <c r="L18" s="49">
        <v>0.10607184124591817</v>
      </c>
    </row>
    <row r="19" spans="1:12" x14ac:dyDescent="0.4">
      <c r="A19" s="126" t="s">
        <v>168</v>
      </c>
      <c r="B19" s="100">
        <v>1157</v>
      </c>
      <c r="C19" s="94">
        <v>1292</v>
      </c>
      <c r="D19" s="46">
        <v>0.89551083591331271</v>
      </c>
      <c r="E19" s="37">
        <v>-135</v>
      </c>
      <c r="F19" s="100">
        <v>1500</v>
      </c>
      <c r="G19" s="100">
        <v>1800</v>
      </c>
      <c r="H19" s="46">
        <v>0.83333333333333337</v>
      </c>
      <c r="I19" s="37">
        <v>-300</v>
      </c>
      <c r="J19" s="46">
        <v>0.77133333333333332</v>
      </c>
      <c r="K19" s="46">
        <v>0.71777777777777774</v>
      </c>
      <c r="L19" s="43">
        <v>5.3555555555555578E-2</v>
      </c>
    </row>
    <row r="20" spans="1:12" x14ac:dyDescent="0.4">
      <c r="A20" s="124" t="s">
        <v>167</v>
      </c>
      <c r="B20" s="94">
        <v>1255</v>
      </c>
      <c r="C20" s="131">
        <v>999</v>
      </c>
      <c r="D20" s="46">
        <v>1.2562562562562563</v>
      </c>
      <c r="E20" s="37">
        <v>256</v>
      </c>
      <c r="F20" s="94">
        <v>1500</v>
      </c>
      <c r="G20" s="94">
        <v>1500</v>
      </c>
      <c r="H20" s="46">
        <v>1</v>
      </c>
      <c r="I20" s="37">
        <v>0</v>
      </c>
      <c r="J20" s="42">
        <v>0.83666666666666667</v>
      </c>
      <c r="K20" s="46">
        <v>0.66600000000000004</v>
      </c>
      <c r="L20" s="51">
        <v>0.17066666666666663</v>
      </c>
    </row>
    <row r="21" spans="1:12" x14ac:dyDescent="0.4">
      <c r="A21" s="124" t="s">
        <v>166</v>
      </c>
      <c r="B21" s="94">
        <v>819</v>
      </c>
      <c r="C21" s="94">
        <v>607</v>
      </c>
      <c r="D21" s="46">
        <v>1.3492586490939045</v>
      </c>
      <c r="E21" s="37">
        <v>212</v>
      </c>
      <c r="F21" s="94">
        <v>1455</v>
      </c>
      <c r="G21" s="94">
        <v>1350</v>
      </c>
      <c r="H21" s="42">
        <v>1.0777777777777777</v>
      </c>
      <c r="I21" s="37">
        <v>1350</v>
      </c>
      <c r="J21" s="46">
        <v>0.56288659793814433</v>
      </c>
      <c r="K21" s="46">
        <v>0.44962962962962966</v>
      </c>
      <c r="L21" s="51">
        <v>0.11325696830851467</v>
      </c>
    </row>
    <row r="22" spans="1:12" x14ac:dyDescent="0.4">
      <c r="A22" s="124" t="s">
        <v>165</v>
      </c>
      <c r="B22" s="94">
        <v>1465</v>
      </c>
      <c r="C22" s="94">
        <v>1199</v>
      </c>
      <c r="D22" s="46">
        <v>1.2218515429524603</v>
      </c>
      <c r="E22" s="37">
        <v>266</v>
      </c>
      <c r="F22" s="94">
        <v>1500</v>
      </c>
      <c r="G22" s="94">
        <v>1350</v>
      </c>
      <c r="H22" s="46">
        <v>1.1111111111111112</v>
      </c>
      <c r="I22" s="37">
        <v>150</v>
      </c>
      <c r="J22" s="46">
        <v>0.97666666666666668</v>
      </c>
      <c r="K22" s="46">
        <v>0.88814814814814813</v>
      </c>
      <c r="L22" s="51">
        <v>8.8518518518518552E-2</v>
      </c>
    </row>
    <row r="23" spans="1:12" x14ac:dyDescent="0.4">
      <c r="A23" s="124" t="s">
        <v>164</v>
      </c>
      <c r="B23" s="96">
        <v>1476</v>
      </c>
      <c r="C23" s="96">
        <v>1244</v>
      </c>
      <c r="D23" s="46">
        <v>1.1864951768488745</v>
      </c>
      <c r="E23" s="36">
        <v>232</v>
      </c>
      <c r="F23" s="96">
        <v>1500</v>
      </c>
      <c r="G23" s="96">
        <v>1350</v>
      </c>
      <c r="H23" s="42">
        <v>1.1111111111111112</v>
      </c>
      <c r="I23" s="36">
        <v>150</v>
      </c>
      <c r="J23" s="42">
        <v>0.98399999999999999</v>
      </c>
      <c r="K23" s="46">
        <v>0.92148148148148146</v>
      </c>
      <c r="L23" s="41">
        <v>6.2518518518518529E-2</v>
      </c>
    </row>
    <row r="24" spans="1:12" x14ac:dyDescent="0.4">
      <c r="A24" s="125" t="s">
        <v>163</v>
      </c>
      <c r="B24" s="94">
        <v>744</v>
      </c>
      <c r="C24" s="94">
        <v>721</v>
      </c>
      <c r="D24" s="46">
        <v>1.0319001386962552</v>
      </c>
      <c r="E24" s="37">
        <v>23</v>
      </c>
      <c r="F24" s="94">
        <v>1500</v>
      </c>
      <c r="G24" s="94">
        <v>1500</v>
      </c>
      <c r="H24" s="46">
        <v>1</v>
      </c>
      <c r="I24" s="37">
        <v>0</v>
      </c>
      <c r="J24" s="46">
        <v>0.496</v>
      </c>
      <c r="K24" s="46">
        <v>0.48066666666666669</v>
      </c>
      <c r="L24" s="51">
        <v>1.533333333333331E-2</v>
      </c>
    </row>
    <row r="25" spans="1:12" x14ac:dyDescent="0.4">
      <c r="A25" s="125" t="s">
        <v>162</v>
      </c>
      <c r="B25" s="94">
        <v>1305</v>
      </c>
      <c r="C25" s="94">
        <v>1035</v>
      </c>
      <c r="D25" s="46">
        <v>1.2608695652173914</v>
      </c>
      <c r="E25" s="37">
        <v>270</v>
      </c>
      <c r="F25" s="94">
        <v>1500</v>
      </c>
      <c r="G25" s="94">
        <v>1350</v>
      </c>
      <c r="H25" s="46">
        <v>1.1111111111111112</v>
      </c>
      <c r="I25" s="37">
        <v>150</v>
      </c>
      <c r="J25" s="46">
        <v>0.87</v>
      </c>
      <c r="K25" s="46">
        <v>0.76666666666666672</v>
      </c>
      <c r="L25" s="51">
        <v>0.10333333333333328</v>
      </c>
    </row>
    <row r="26" spans="1:12" x14ac:dyDescent="0.4">
      <c r="A26" s="124" t="s">
        <v>161</v>
      </c>
      <c r="B26" s="94">
        <v>1393</v>
      </c>
      <c r="C26" s="94">
        <v>1244</v>
      </c>
      <c r="D26" s="46">
        <v>1.119774919614148</v>
      </c>
      <c r="E26" s="37">
        <v>149</v>
      </c>
      <c r="F26" s="94">
        <v>1500</v>
      </c>
      <c r="G26" s="94">
        <v>1500</v>
      </c>
      <c r="H26" s="46">
        <v>1</v>
      </c>
      <c r="I26" s="37">
        <v>0</v>
      </c>
      <c r="J26" s="46">
        <v>0.92866666666666664</v>
      </c>
      <c r="K26" s="46">
        <v>0.82933333333333337</v>
      </c>
      <c r="L26" s="51">
        <v>9.9333333333333274E-2</v>
      </c>
    </row>
    <row r="27" spans="1:12" x14ac:dyDescent="0.4">
      <c r="A27" s="124" t="s">
        <v>160</v>
      </c>
      <c r="B27" s="96">
        <v>724</v>
      </c>
      <c r="C27" s="96">
        <v>467</v>
      </c>
      <c r="D27" s="46">
        <v>1.5503211991434689</v>
      </c>
      <c r="E27" s="36">
        <v>257</v>
      </c>
      <c r="F27" s="96">
        <v>900</v>
      </c>
      <c r="G27" s="96">
        <v>600</v>
      </c>
      <c r="H27" s="42">
        <v>1.5</v>
      </c>
      <c r="I27" s="36">
        <v>300</v>
      </c>
      <c r="J27" s="42">
        <v>0.80444444444444441</v>
      </c>
      <c r="K27" s="46">
        <v>0.77833333333333332</v>
      </c>
      <c r="L27" s="41">
        <v>2.6111111111111085E-2</v>
      </c>
    </row>
    <row r="28" spans="1:12" x14ac:dyDescent="0.4">
      <c r="A28" s="125" t="s">
        <v>159</v>
      </c>
      <c r="B28" s="94">
        <v>422</v>
      </c>
      <c r="C28" s="94">
        <v>368</v>
      </c>
      <c r="D28" s="46">
        <v>1.1467391304347827</v>
      </c>
      <c r="E28" s="37">
        <v>54</v>
      </c>
      <c r="F28" s="94">
        <v>600</v>
      </c>
      <c r="G28" s="94">
        <v>750</v>
      </c>
      <c r="H28" s="46">
        <v>0.8</v>
      </c>
      <c r="I28" s="37">
        <v>-150</v>
      </c>
      <c r="J28" s="46">
        <v>0.70333333333333337</v>
      </c>
      <c r="K28" s="46">
        <v>0.49066666666666664</v>
      </c>
      <c r="L28" s="51">
        <v>0.21266666666666673</v>
      </c>
    </row>
    <row r="29" spans="1:12" x14ac:dyDescent="0.4">
      <c r="A29" s="124" t="s">
        <v>158</v>
      </c>
      <c r="B29" s="94">
        <v>1382</v>
      </c>
      <c r="C29" s="94">
        <v>1113</v>
      </c>
      <c r="D29" s="46">
        <v>1.2416891284815814</v>
      </c>
      <c r="E29" s="37">
        <v>269</v>
      </c>
      <c r="F29" s="94">
        <v>1500</v>
      </c>
      <c r="G29" s="94">
        <v>1500</v>
      </c>
      <c r="H29" s="46">
        <v>1</v>
      </c>
      <c r="I29" s="37">
        <v>0</v>
      </c>
      <c r="J29" s="46">
        <v>0.92133333333333334</v>
      </c>
      <c r="K29" s="46">
        <v>0.74199999999999999</v>
      </c>
      <c r="L29" s="51">
        <v>0.17933333333333334</v>
      </c>
    </row>
    <row r="30" spans="1:12" x14ac:dyDescent="0.4">
      <c r="A30" s="125" t="s">
        <v>157</v>
      </c>
      <c r="B30" s="96">
        <v>1008</v>
      </c>
      <c r="C30" s="96">
        <v>917</v>
      </c>
      <c r="D30" s="46">
        <v>1.0992366412213741</v>
      </c>
      <c r="E30" s="36">
        <v>91</v>
      </c>
      <c r="F30" s="96">
        <v>1500</v>
      </c>
      <c r="G30" s="96">
        <v>1500</v>
      </c>
      <c r="H30" s="42">
        <v>1</v>
      </c>
      <c r="I30" s="36">
        <v>0</v>
      </c>
      <c r="J30" s="42">
        <v>0.67200000000000004</v>
      </c>
      <c r="K30" s="46">
        <v>0.61133333333333328</v>
      </c>
      <c r="L30" s="41">
        <v>6.0666666666666758E-2</v>
      </c>
    </row>
    <row r="31" spans="1:12" x14ac:dyDescent="0.4">
      <c r="A31" s="125" t="s">
        <v>156</v>
      </c>
      <c r="B31" s="96">
        <v>1524</v>
      </c>
      <c r="C31" s="96">
        <v>1178</v>
      </c>
      <c r="D31" s="46">
        <v>1.2937181663837012</v>
      </c>
      <c r="E31" s="36">
        <v>346</v>
      </c>
      <c r="F31" s="96">
        <v>1950</v>
      </c>
      <c r="G31" s="96">
        <v>1950</v>
      </c>
      <c r="H31" s="42">
        <v>1</v>
      </c>
      <c r="I31" s="36">
        <v>0</v>
      </c>
      <c r="J31" s="42">
        <v>0.78153846153846152</v>
      </c>
      <c r="K31" s="46">
        <v>0.60410256410256413</v>
      </c>
      <c r="L31" s="41">
        <v>0.17743589743589738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v>#DIV/0!</v>
      </c>
      <c r="E32" s="37">
        <v>0</v>
      </c>
      <c r="F32" s="94">
        <v>0</v>
      </c>
      <c r="G32" s="94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64" x14ac:dyDescent="0.4">
      <c r="A33" s="127" t="s">
        <v>190</v>
      </c>
      <c r="B33" s="105">
        <v>1132</v>
      </c>
      <c r="C33" s="105">
        <v>0</v>
      </c>
      <c r="D33" s="46" t="e">
        <v>#DIV/0!</v>
      </c>
      <c r="E33" s="47">
        <v>1132</v>
      </c>
      <c r="F33" s="105">
        <v>1500</v>
      </c>
      <c r="G33" s="105">
        <v>0</v>
      </c>
      <c r="H33" s="48" t="e">
        <v>#DIV/0!</v>
      </c>
      <c r="I33" s="47">
        <v>1500</v>
      </c>
      <c r="J33" s="48">
        <v>0.75466666666666671</v>
      </c>
      <c r="K33" s="60" t="e">
        <v>#DIV/0!</v>
      </c>
      <c r="L33" s="83" t="e">
        <v>#DIV/0!</v>
      </c>
    </row>
    <row r="34" spans="1:64" x14ac:dyDescent="0.4">
      <c r="A34" s="138" t="s">
        <v>89</v>
      </c>
      <c r="B34" s="73">
        <v>605</v>
      </c>
      <c r="C34" s="73">
        <v>776</v>
      </c>
      <c r="D34" s="50">
        <v>0.77963917525773196</v>
      </c>
      <c r="E34" s="38">
        <v>-171</v>
      </c>
      <c r="F34" s="73">
        <v>741</v>
      </c>
      <c r="G34" s="73">
        <v>1248</v>
      </c>
      <c r="H34" s="50">
        <v>0.59375</v>
      </c>
      <c r="I34" s="38">
        <v>-507</v>
      </c>
      <c r="J34" s="50">
        <v>0.81646423751686914</v>
      </c>
      <c r="K34" s="50">
        <v>0.62179487179487181</v>
      </c>
      <c r="L34" s="49">
        <v>0.19466936572199733</v>
      </c>
    </row>
    <row r="35" spans="1:64" x14ac:dyDescent="0.4">
      <c r="A35" s="126" t="s">
        <v>154</v>
      </c>
      <c r="B35" s="100">
        <v>376</v>
      </c>
      <c r="C35" s="100">
        <v>592</v>
      </c>
      <c r="D35" s="44">
        <v>0.63513513513513509</v>
      </c>
      <c r="E35" s="45">
        <v>-216</v>
      </c>
      <c r="F35" s="100">
        <v>390</v>
      </c>
      <c r="G35" s="100">
        <v>936</v>
      </c>
      <c r="H35" s="44">
        <v>0.41666666666666669</v>
      </c>
      <c r="I35" s="45">
        <v>-546</v>
      </c>
      <c r="J35" s="44">
        <v>0.96410256410256412</v>
      </c>
      <c r="K35" s="44">
        <v>0.63247863247863245</v>
      </c>
      <c r="L35" s="43">
        <v>0.33162393162393167</v>
      </c>
    </row>
    <row r="36" spans="1:64" x14ac:dyDescent="0.4">
      <c r="A36" s="124" t="s">
        <v>153</v>
      </c>
      <c r="B36" s="94">
        <v>229</v>
      </c>
      <c r="C36" s="94">
        <v>184</v>
      </c>
      <c r="D36" s="46">
        <v>1.2445652173913044</v>
      </c>
      <c r="E36" s="37">
        <v>45</v>
      </c>
      <c r="F36" s="94">
        <v>351</v>
      </c>
      <c r="G36" s="94">
        <v>312</v>
      </c>
      <c r="H36" s="46">
        <v>1.125</v>
      </c>
      <c r="I36" s="37">
        <v>39</v>
      </c>
      <c r="J36" s="46">
        <v>0.6524216524216524</v>
      </c>
      <c r="K36" s="46">
        <v>0.58974358974358976</v>
      </c>
      <c r="L36" s="51">
        <v>6.267806267806264E-2</v>
      </c>
    </row>
    <row r="37" spans="1:64" s="30" customFormat="1" x14ac:dyDescent="0.4">
      <c r="A37" s="122" t="s">
        <v>94</v>
      </c>
      <c r="B37" s="67">
        <v>82795</v>
      </c>
      <c r="C37" s="67">
        <v>73837</v>
      </c>
      <c r="D37" s="39">
        <v>1.1213212887847557</v>
      </c>
      <c r="E37" s="40">
        <v>8958</v>
      </c>
      <c r="F37" s="67">
        <v>114804</v>
      </c>
      <c r="G37" s="67">
        <v>108935</v>
      </c>
      <c r="H37" s="39">
        <v>1.0538761646853629</v>
      </c>
      <c r="I37" s="40">
        <v>5869</v>
      </c>
      <c r="J37" s="39">
        <v>0.72118567297306713</v>
      </c>
      <c r="K37" s="39">
        <v>0.67780786707669716</v>
      </c>
      <c r="L37" s="52">
        <v>4.337780589636997E-2</v>
      </c>
    </row>
    <row r="38" spans="1:64" x14ac:dyDescent="0.4">
      <c r="A38" s="124" t="s">
        <v>82</v>
      </c>
      <c r="B38" s="99">
        <v>34875</v>
      </c>
      <c r="C38" s="99">
        <v>31580</v>
      </c>
      <c r="D38" s="60">
        <v>1.1043381887270425</v>
      </c>
      <c r="E38" s="36">
        <v>3295</v>
      </c>
      <c r="F38" s="99">
        <v>42170</v>
      </c>
      <c r="G38" s="94">
        <v>42208</v>
      </c>
      <c r="H38" s="42">
        <v>0.99909969673995447</v>
      </c>
      <c r="I38" s="53">
        <v>-38</v>
      </c>
      <c r="J38" s="46">
        <v>0.8270097225515769</v>
      </c>
      <c r="K38" s="46">
        <v>0.74819939347990905</v>
      </c>
      <c r="L38" s="128">
        <v>7.8810329071667851E-2</v>
      </c>
    </row>
    <row r="39" spans="1:64" x14ac:dyDescent="0.4">
      <c r="A39" s="124" t="s">
        <v>152</v>
      </c>
      <c r="B39" s="94">
        <v>4222</v>
      </c>
      <c r="C39" s="107">
        <v>6999</v>
      </c>
      <c r="D39" s="44">
        <v>0.60322903271895989</v>
      </c>
      <c r="E39" s="36">
        <v>-2777</v>
      </c>
      <c r="F39" s="107">
        <v>5240</v>
      </c>
      <c r="G39" s="107">
        <v>8570</v>
      </c>
      <c r="H39" s="81">
        <v>0.61143523920653442</v>
      </c>
      <c r="I39" s="53">
        <v>-3330</v>
      </c>
      <c r="J39" s="46">
        <v>0.80572519083969463</v>
      </c>
      <c r="K39" s="46">
        <v>0.81668611435239202</v>
      </c>
      <c r="L39" s="128">
        <v>-1.0960923512697396E-2</v>
      </c>
    </row>
    <row r="40" spans="1:64" x14ac:dyDescent="0.4">
      <c r="A40" s="125" t="s">
        <v>151</v>
      </c>
      <c r="B40" s="94">
        <v>7823</v>
      </c>
      <c r="C40" s="107">
        <v>6195</v>
      </c>
      <c r="D40" s="78">
        <v>1.2627925746569815</v>
      </c>
      <c r="E40" s="53">
        <v>1628</v>
      </c>
      <c r="F40" s="130">
        <v>10660</v>
      </c>
      <c r="G40" s="130">
        <v>11450</v>
      </c>
      <c r="H40" s="81">
        <v>0.93100436681222709</v>
      </c>
      <c r="I40" s="59">
        <v>-790</v>
      </c>
      <c r="J40" s="78">
        <v>0.73386491557223266</v>
      </c>
      <c r="K40" s="78">
        <v>0.54104803493449782</v>
      </c>
      <c r="L40" s="129">
        <v>0.19281688063773483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4" s="27" customFormat="1" x14ac:dyDescent="0.4">
      <c r="A41" s="21" t="s">
        <v>192</v>
      </c>
      <c r="B41" s="103">
        <v>4161</v>
      </c>
      <c r="C41" s="104">
        <v>0</v>
      </c>
      <c r="D41" s="78" t="e">
        <v>#DIV/0!</v>
      </c>
      <c r="E41" s="53">
        <v>4161</v>
      </c>
      <c r="F41" s="102">
        <v>6610</v>
      </c>
      <c r="G41" s="102">
        <v>0</v>
      </c>
      <c r="H41" s="25" t="e">
        <v>#DIV/0!</v>
      </c>
      <c r="I41" s="26">
        <v>6610</v>
      </c>
      <c r="J41" s="23">
        <v>0.62950075642965209</v>
      </c>
      <c r="K41" s="29" t="e">
        <v>#DIV/0!</v>
      </c>
      <c r="L41" s="28" t="e">
        <v>#DIV/0!</v>
      </c>
    </row>
    <row r="42" spans="1:64" x14ac:dyDescent="0.4">
      <c r="A42" s="124" t="s">
        <v>80</v>
      </c>
      <c r="B42" s="100">
        <v>10847</v>
      </c>
      <c r="C42" s="107">
        <v>9880</v>
      </c>
      <c r="D42" s="80">
        <v>1.0978744939271254</v>
      </c>
      <c r="E42" s="54">
        <v>967</v>
      </c>
      <c r="F42" s="108">
        <v>17254</v>
      </c>
      <c r="G42" s="108">
        <v>16490</v>
      </c>
      <c r="H42" s="78">
        <v>1.0463311097634931</v>
      </c>
      <c r="I42" s="53">
        <v>764</v>
      </c>
      <c r="J42" s="80">
        <v>0.62866581662223253</v>
      </c>
      <c r="K42" s="78">
        <v>0.59915100060642812</v>
      </c>
      <c r="L42" s="128">
        <v>2.9514816015804413E-2</v>
      </c>
    </row>
    <row r="43" spans="1:64" x14ac:dyDescent="0.4">
      <c r="A43" s="124" t="s">
        <v>81</v>
      </c>
      <c r="B43" s="94">
        <v>5942</v>
      </c>
      <c r="C43" s="107">
        <v>6485</v>
      </c>
      <c r="D43" s="80">
        <v>0.91626831148804933</v>
      </c>
      <c r="E43" s="59">
        <v>-543</v>
      </c>
      <c r="F43" s="107">
        <v>10030</v>
      </c>
      <c r="G43" s="107">
        <v>9463</v>
      </c>
      <c r="H43" s="78">
        <v>1.0599175737081263</v>
      </c>
      <c r="I43" s="53">
        <v>567</v>
      </c>
      <c r="J43" s="78">
        <v>0.59242273180458627</v>
      </c>
      <c r="K43" s="78">
        <v>0.68530064461587237</v>
      </c>
      <c r="L43" s="128">
        <v>-9.2877912811286101E-2</v>
      </c>
    </row>
    <row r="44" spans="1:64" x14ac:dyDescent="0.4">
      <c r="A44" s="124" t="s">
        <v>79</v>
      </c>
      <c r="B44" s="98">
        <v>1844</v>
      </c>
      <c r="C44" s="94">
        <v>1484</v>
      </c>
      <c r="D44" s="80">
        <v>1.2425876010781671</v>
      </c>
      <c r="E44" s="53">
        <v>360</v>
      </c>
      <c r="F44" s="107">
        <v>2790</v>
      </c>
      <c r="G44" s="107">
        <v>2880</v>
      </c>
      <c r="H44" s="42">
        <v>0.96875</v>
      </c>
      <c r="I44" s="37">
        <v>-90</v>
      </c>
      <c r="J44" s="46">
        <v>0.66093189964157706</v>
      </c>
      <c r="K44" s="78">
        <v>0.51527777777777772</v>
      </c>
      <c r="L44" s="128">
        <v>0.14565412186379934</v>
      </c>
    </row>
    <row r="45" spans="1:64" x14ac:dyDescent="0.4">
      <c r="A45" s="124" t="s">
        <v>150</v>
      </c>
      <c r="B45" s="97">
        <v>0</v>
      </c>
      <c r="C45" s="100">
        <v>0</v>
      </c>
      <c r="D45" s="44" t="e">
        <v>#DIV/0!</v>
      </c>
      <c r="E45" s="36">
        <v>0</v>
      </c>
      <c r="F45" s="94">
        <v>0</v>
      </c>
      <c r="G45" s="107">
        <v>0</v>
      </c>
      <c r="H45" s="42" t="e">
        <v>#DIV/0!</v>
      </c>
      <c r="I45" s="37">
        <v>0</v>
      </c>
      <c r="J45" s="46" t="e">
        <v>#DIV/0!</v>
      </c>
      <c r="K45" s="46" t="e">
        <v>#DIV/0!</v>
      </c>
      <c r="L45" s="51" t="e">
        <v>#DIV/0!</v>
      </c>
    </row>
    <row r="46" spans="1:64" x14ac:dyDescent="0.4">
      <c r="A46" s="124" t="s">
        <v>78</v>
      </c>
      <c r="B46" s="94">
        <v>2532</v>
      </c>
      <c r="C46" s="94">
        <v>1828</v>
      </c>
      <c r="D46" s="44">
        <v>1.3851203501094091</v>
      </c>
      <c r="E46" s="36">
        <v>704</v>
      </c>
      <c r="F46" s="94">
        <v>2790</v>
      </c>
      <c r="G46" s="94">
        <v>2592</v>
      </c>
      <c r="H46" s="42">
        <v>1.0763888888888888</v>
      </c>
      <c r="I46" s="37">
        <v>198</v>
      </c>
      <c r="J46" s="46">
        <v>0.90752688172043006</v>
      </c>
      <c r="K46" s="46">
        <v>0.70524691358024694</v>
      </c>
      <c r="L46" s="51">
        <v>0.20227996814018312</v>
      </c>
    </row>
    <row r="47" spans="1:64" x14ac:dyDescent="0.4">
      <c r="A47" s="125" t="s">
        <v>77</v>
      </c>
      <c r="B47" s="96">
        <v>1087</v>
      </c>
      <c r="C47" s="96">
        <v>1140</v>
      </c>
      <c r="D47" s="44">
        <v>0.95350877192982453</v>
      </c>
      <c r="E47" s="36">
        <v>-53</v>
      </c>
      <c r="F47" s="96">
        <v>2790</v>
      </c>
      <c r="G47" s="96">
        <v>2592</v>
      </c>
      <c r="H47" s="42">
        <v>1.0763888888888888</v>
      </c>
      <c r="I47" s="37">
        <v>198</v>
      </c>
      <c r="J47" s="46">
        <v>0.38960573476702509</v>
      </c>
      <c r="K47" s="42">
        <v>0.43981481481481483</v>
      </c>
      <c r="L47" s="41">
        <v>-5.0209080047789734E-2</v>
      </c>
    </row>
    <row r="48" spans="1:64" x14ac:dyDescent="0.4">
      <c r="A48" s="124" t="s">
        <v>96</v>
      </c>
      <c r="B48" s="94">
        <v>673</v>
      </c>
      <c r="C48" s="94">
        <v>546</v>
      </c>
      <c r="D48" s="44">
        <v>1.2326007326007327</v>
      </c>
      <c r="E48" s="37">
        <v>127</v>
      </c>
      <c r="F48" s="94">
        <v>1660</v>
      </c>
      <c r="G48" s="94">
        <v>1494</v>
      </c>
      <c r="H48" s="42">
        <v>1.1111111111111112</v>
      </c>
      <c r="I48" s="37">
        <v>166</v>
      </c>
      <c r="J48" s="46">
        <v>0.40542168674698797</v>
      </c>
      <c r="K48" s="46">
        <v>0.36546184738955823</v>
      </c>
      <c r="L48" s="51">
        <v>3.9959839357429749E-2</v>
      </c>
    </row>
    <row r="49" spans="1:12" x14ac:dyDescent="0.4">
      <c r="A49" s="124" t="s">
        <v>93</v>
      </c>
      <c r="B49" s="94">
        <v>0</v>
      </c>
      <c r="C49" s="94">
        <v>0</v>
      </c>
      <c r="D49" s="44" t="e">
        <v>#DIV/0!</v>
      </c>
      <c r="E49" s="37">
        <v>0</v>
      </c>
      <c r="F49" s="94">
        <v>0</v>
      </c>
      <c r="G49" s="94">
        <v>0</v>
      </c>
      <c r="H49" s="46" t="e">
        <v>#DIV/0!</v>
      </c>
      <c r="I49" s="37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94">
        <v>2043</v>
      </c>
      <c r="C50" s="94">
        <v>1954</v>
      </c>
      <c r="D50" s="44">
        <v>1.0455475946775845</v>
      </c>
      <c r="E50" s="37">
        <v>89</v>
      </c>
      <c r="F50" s="94">
        <v>3850</v>
      </c>
      <c r="G50" s="94">
        <v>3024</v>
      </c>
      <c r="H50" s="46">
        <v>1.2731481481481481</v>
      </c>
      <c r="I50" s="37">
        <v>826</v>
      </c>
      <c r="J50" s="46">
        <v>0.5306493506493507</v>
      </c>
      <c r="K50" s="46">
        <v>0.64616402116402116</v>
      </c>
      <c r="L50" s="51">
        <v>-0.11551467051467046</v>
      </c>
    </row>
    <row r="51" spans="1:12" x14ac:dyDescent="0.4">
      <c r="A51" s="124" t="s">
        <v>76</v>
      </c>
      <c r="B51" s="94">
        <v>675</v>
      </c>
      <c r="C51" s="94">
        <v>665</v>
      </c>
      <c r="D51" s="44">
        <v>1.0150375939849625</v>
      </c>
      <c r="E51" s="37">
        <v>10</v>
      </c>
      <c r="F51" s="94">
        <v>1330</v>
      </c>
      <c r="G51" s="94">
        <v>1008</v>
      </c>
      <c r="H51" s="46">
        <v>1.3194444444444444</v>
      </c>
      <c r="I51" s="37">
        <v>322</v>
      </c>
      <c r="J51" s="46">
        <v>0.50751879699248126</v>
      </c>
      <c r="K51" s="46">
        <v>0.65972222222222221</v>
      </c>
      <c r="L51" s="51">
        <v>-0.15220342522974095</v>
      </c>
    </row>
    <row r="52" spans="1:12" x14ac:dyDescent="0.4">
      <c r="A52" s="124" t="s">
        <v>75</v>
      </c>
      <c r="B52" s="94">
        <v>810</v>
      </c>
      <c r="C52" s="94">
        <v>767</v>
      </c>
      <c r="D52" s="44">
        <v>1.0560625814863103</v>
      </c>
      <c r="E52" s="37">
        <v>43</v>
      </c>
      <c r="F52" s="94">
        <v>1260</v>
      </c>
      <c r="G52" s="94">
        <v>1008</v>
      </c>
      <c r="H52" s="46">
        <v>1.25</v>
      </c>
      <c r="I52" s="37">
        <v>252</v>
      </c>
      <c r="J52" s="46">
        <v>0.6428571428571429</v>
      </c>
      <c r="K52" s="46">
        <v>0.76091269841269837</v>
      </c>
      <c r="L52" s="51">
        <v>-0.11805555555555547</v>
      </c>
    </row>
    <row r="53" spans="1:12" x14ac:dyDescent="0.4">
      <c r="A53" s="124" t="s">
        <v>149</v>
      </c>
      <c r="B53" s="94">
        <v>747</v>
      </c>
      <c r="C53" s="94">
        <v>673</v>
      </c>
      <c r="D53" s="44">
        <v>1.1099554234769688</v>
      </c>
      <c r="E53" s="37">
        <v>74</v>
      </c>
      <c r="F53" s="94">
        <v>1260</v>
      </c>
      <c r="G53" s="94">
        <v>1494</v>
      </c>
      <c r="H53" s="46">
        <v>0.84337349397590367</v>
      </c>
      <c r="I53" s="37">
        <v>-234</v>
      </c>
      <c r="J53" s="46">
        <v>0.59285714285714286</v>
      </c>
      <c r="K53" s="46">
        <v>0.45046854082998661</v>
      </c>
      <c r="L53" s="51">
        <v>0.14238860202715625</v>
      </c>
    </row>
    <row r="54" spans="1:12" x14ac:dyDescent="0.4">
      <c r="A54" s="124" t="s">
        <v>132</v>
      </c>
      <c r="B54" s="94">
        <v>922</v>
      </c>
      <c r="C54" s="94">
        <v>796</v>
      </c>
      <c r="D54" s="44">
        <v>1.1582914572864322</v>
      </c>
      <c r="E54" s="37">
        <v>126</v>
      </c>
      <c r="F54" s="94">
        <v>1260</v>
      </c>
      <c r="G54" s="94">
        <v>1134</v>
      </c>
      <c r="H54" s="46">
        <v>1.1111111111111112</v>
      </c>
      <c r="I54" s="37">
        <v>126</v>
      </c>
      <c r="J54" s="46">
        <v>0.7317460317460317</v>
      </c>
      <c r="K54" s="46">
        <v>0.70194003527336857</v>
      </c>
      <c r="L54" s="51">
        <v>2.9805996472663132E-2</v>
      </c>
    </row>
    <row r="55" spans="1:12" x14ac:dyDescent="0.4">
      <c r="A55" s="124" t="s">
        <v>148</v>
      </c>
      <c r="B55" s="94">
        <v>1190</v>
      </c>
      <c r="C55" s="94">
        <v>802</v>
      </c>
      <c r="D55" s="44">
        <v>1.4837905236907731</v>
      </c>
      <c r="E55" s="37">
        <v>388</v>
      </c>
      <c r="F55" s="94">
        <v>1330</v>
      </c>
      <c r="G55" s="94">
        <v>1008</v>
      </c>
      <c r="H55" s="46">
        <v>1.3194444444444444</v>
      </c>
      <c r="I55" s="37">
        <v>322</v>
      </c>
      <c r="J55" s="46">
        <v>0.89473684210526316</v>
      </c>
      <c r="K55" s="46">
        <v>0.79563492063492058</v>
      </c>
      <c r="L55" s="51">
        <v>9.910192147034258E-2</v>
      </c>
    </row>
    <row r="56" spans="1:12" x14ac:dyDescent="0.4">
      <c r="A56" s="124" t="s">
        <v>147</v>
      </c>
      <c r="B56" s="94">
        <v>1185</v>
      </c>
      <c r="C56" s="94">
        <v>958</v>
      </c>
      <c r="D56" s="44">
        <v>1.2369519832985387</v>
      </c>
      <c r="E56" s="37">
        <v>227</v>
      </c>
      <c r="F56" s="94">
        <v>1260</v>
      </c>
      <c r="G56" s="94">
        <v>1260</v>
      </c>
      <c r="H56" s="46">
        <v>1</v>
      </c>
      <c r="I56" s="37">
        <v>0</v>
      </c>
      <c r="J56" s="46">
        <v>0.94047619047619047</v>
      </c>
      <c r="K56" s="46">
        <v>0.76031746031746028</v>
      </c>
      <c r="L56" s="51">
        <v>0.18015873015873018</v>
      </c>
    </row>
    <row r="57" spans="1:12" x14ac:dyDescent="0.4">
      <c r="A57" s="123" t="s">
        <v>146</v>
      </c>
      <c r="B57" s="91">
        <v>1217</v>
      </c>
      <c r="C57" s="91">
        <v>1085</v>
      </c>
      <c r="D57" s="90">
        <v>1.1216589861751152</v>
      </c>
      <c r="E57" s="35">
        <v>132</v>
      </c>
      <c r="F57" s="91">
        <v>1260</v>
      </c>
      <c r="G57" s="91">
        <v>1260</v>
      </c>
      <c r="H57" s="57">
        <v>1</v>
      </c>
      <c r="I57" s="35">
        <v>0</v>
      </c>
      <c r="J57" s="57">
        <v>0.96587301587301588</v>
      </c>
      <c r="K57" s="57">
        <v>0.86111111111111116</v>
      </c>
      <c r="L57" s="56">
        <v>0.10476190476190472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2006年9月上旬航空旅客輸送実績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９月(中旬)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119</v>
      </c>
      <c r="C4" s="187" t="s">
        <v>224</v>
      </c>
      <c r="D4" s="190" t="s">
        <v>87</v>
      </c>
      <c r="E4" s="190"/>
      <c r="F4" s="187" t="s">
        <v>119</v>
      </c>
      <c r="G4" s="187" t="s">
        <v>224</v>
      </c>
      <c r="H4" s="190" t="s">
        <v>87</v>
      </c>
      <c r="I4" s="190"/>
      <c r="J4" s="187" t="s">
        <v>119</v>
      </c>
      <c r="K4" s="187" t="s">
        <v>224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186453</v>
      </c>
      <c r="C6" s="67">
        <v>204400</v>
      </c>
      <c r="D6" s="39">
        <v>0.91219667318982389</v>
      </c>
      <c r="E6" s="40">
        <v>-17947</v>
      </c>
      <c r="F6" s="67">
        <v>234037</v>
      </c>
      <c r="G6" s="67">
        <v>230255</v>
      </c>
      <c r="H6" s="39">
        <v>1.0164252676380534</v>
      </c>
      <c r="I6" s="40">
        <v>3782</v>
      </c>
      <c r="J6" s="39">
        <v>0.79668172126629555</v>
      </c>
      <c r="K6" s="39">
        <v>0.88771145034852661</v>
      </c>
      <c r="L6" s="52">
        <v>-9.1029729082231059E-2</v>
      </c>
    </row>
    <row r="7" spans="1:12" s="30" customFormat="1" x14ac:dyDescent="0.4">
      <c r="A7" s="122" t="s">
        <v>84</v>
      </c>
      <c r="B7" s="67">
        <v>98203</v>
      </c>
      <c r="C7" s="67">
        <v>103117</v>
      </c>
      <c r="D7" s="39">
        <v>0.95234539406693364</v>
      </c>
      <c r="E7" s="40">
        <v>-4914</v>
      </c>
      <c r="F7" s="67">
        <v>121291</v>
      </c>
      <c r="G7" s="67">
        <v>115103</v>
      </c>
      <c r="H7" s="39">
        <v>1.0537605449032605</v>
      </c>
      <c r="I7" s="40">
        <v>6188</v>
      </c>
      <c r="J7" s="39">
        <v>0.80964787164752539</v>
      </c>
      <c r="K7" s="39">
        <v>0.895867179830239</v>
      </c>
      <c r="L7" s="52">
        <v>-8.6219308182713617E-2</v>
      </c>
    </row>
    <row r="8" spans="1:12" x14ac:dyDescent="0.4">
      <c r="A8" s="138" t="s">
        <v>91</v>
      </c>
      <c r="B8" s="73">
        <v>82734</v>
      </c>
      <c r="C8" s="73">
        <v>86490</v>
      </c>
      <c r="D8" s="50">
        <v>0.95657301422129726</v>
      </c>
      <c r="E8" s="38">
        <v>-3756</v>
      </c>
      <c r="F8" s="73">
        <v>100959</v>
      </c>
      <c r="G8" s="73">
        <v>95132</v>
      </c>
      <c r="H8" s="50">
        <v>1.0612517344321575</v>
      </c>
      <c r="I8" s="38">
        <v>5827</v>
      </c>
      <c r="J8" s="50">
        <v>0.81948117552669897</v>
      </c>
      <c r="K8" s="50">
        <v>0.90915780179119543</v>
      </c>
      <c r="L8" s="49">
        <v>-8.9676626264496462E-2</v>
      </c>
    </row>
    <row r="9" spans="1:12" x14ac:dyDescent="0.4">
      <c r="A9" s="126" t="s">
        <v>82</v>
      </c>
      <c r="B9" s="72">
        <v>50767</v>
      </c>
      <c r="C9" s="72">
        <v>49198</v>
      </c>
      <c r="D9" s="44">
        <v>1.0318915403065165</v>
      </c>
      <c r="E9" s="45">
        <v>1569</v>
      </c>
      <c r="F9" s="72">
        <v>57006</v>
      </c>
      <c r="G9" s="72">
        <v>51830</v>
      </c>
      <c r="H9" s="44">
        <v>1.0998649430831564</v>
      </c>
      <c r="I9" s="45">
        <v>5176</v>
      </c>
      <c r="J9" s="44">
        <v>0.89055538013542435</v>
      </c>
      <c r="K9" s="44">
        <v>0.94921859926683383</v>
      </c>
      <c r="L9" s="43">
        <v>-5.8663219131409483E-2</v>
      </c>
    </row>
    <row r="10" spans="1:12" x14ac:dyDescent="0.4">
      <c r="A10" s="124" t="s">
        <v>83</v>
      </c>
      <c r="B10" s="72">
        <v>3702</v>
      </c>
      <c r="C10" s="72">
        <v>12863</v>
      </c>
      <c r="D10" s="46">
        <v>0.28780222343154788</v>
      </c>
      <c r="E10" s="37">
        <v>-9161</v>
      </c>
      <c r="F10" s="72">
        <v>4064</v>
      </c>
      <c r="G10" s="72">
        <v>13260</v>
      </c>
      <c r="H10" s="46">
        <v>0.30648567119155357</v>
      </c>
      <c r="I10" s="37">
        <v>-9196</v>
      </c>
      <c r="J10" s="46">
        <v>0.91092519685039375</v>
      </c>
      <c r="K10" s="46">
        <v>0.9700603318250377</v>
      </c>
      <c r="L10" s="51">
        <v>-5.9135134974643955E-2</v>
      </c>
    </row>
    <row r="11" spans="1:12" x14ac:dyDescent="0.4">
      <c r="A11" s="124" t="s">
        <v>97</v>
      </c>
      <c r="B11" s="72">
        <v>4879</v>
      </c>
      <c r="C11" s="72">
        <v>4923</v>
      </c>
      <c r="D11" s="46">
        <v>0.99106236034938044</v>
      </c>
      <c r="E11" s="37">
        <v>-44</v>
      </c>
      <c r="F11" s="72">
        <v>5220</v>
      </c>
      <c r="G11" s="72">
        <v>5391</v>
      </c>
      <c r="H11" s="46">
        <v>0.96828046744574292</v>
      </c>
      <c r="I11" s="37">
        <v>-171</v>
      </c>
      <c r="J11" s="46">
        <v>0.93467432950191576</v>
      </c>
      <c r="K11" s="46">
        <v>0.91318864774624375</v>
      </c>
      <c r="L11" s="51">
        <v>2.1485681755672004E-2</v>
      </c>
    </row>
    <row r="12" spans="1:12" x14ac:dyDescent="0.4">
      <c r="A12" s="124" t="s">
        <v>80</v>
      </c>
      <c r="B12" s="72">
        <v>6427</v>
      </c>
      <c r="C12" s="72">
        <v>8371</v>
      </c>
      <c r="D12" s="46">
        <v>0.76776968104169152</v>
      </c>
      <c r="E12" s="37">
        <v>-1944</v>
      </c>
      <c r="F12" s="72">
        <v>8768</v>
      </c>
      <c r="G12" s="72">
        <v>9591</v>
      </c>
      <c r="H12" s="46">
        <v>0.91419038682097797</v>
      </c>
      <c r="I12" s="37">
        <v>-823</v>
      </c>
      <c r="J12" s="46">
        <v>0.73300638686131392</v>
      </c>
      <c r="K12" s="46">
        <v>0.872797414242519</v>
      </c>
      <c r="L12" s="51">
        <v>-0.13979102738120508</v>
      </c>
    </row>
    <row r="13" spans="1:12" x14ac:dyDescent="0.4">
      <c r="A13" s="124" t="s">
        <v>81</v>
      </c>
      <c r="B13" s="72">
        <v>6528</v>
      </c>
      <c r="C13" s="72">
        <v>7427</v>
      </c>
      <c r="D13" s="46">
        <v>0.87895516359229842</v>
      </c>
      <c r="E13" s="37">
        <v>-899</v>
      </c>
      <c r="F13" s="72">
        <v>10920</v>
      </c>
      <c r="G13" s="72">
        <v>10760</v>
      </c>
      <c r="H13" s="46">
        <v>1.0148698884758365</v>
      </c>
      <c r="I13" s="37">
        <v>160</v>
      </c>
      <c r="J13" s="46">
        <v>0.59780219780219779</v>
      </c>
      <c r="K13" s="46">
        <v>0.69024163568773234</v>
      </c>
      <c r="L13" s="51">
        <v>-9.2439437885534548E-2</v>
      </c>
    </row>
    <row r="14" spans="1:12" x14ac:dyDescent="0.4">
      <c r="A14" s="124" t="s">
        <v>170</v>
      </c>
      <c r="B14" s="72">
        <v>3207</v>
      </c>
      <c r="C14" s="72">
        <v>3708</v>
      </c>
      <c r="D14" s="46">
        <v>0.86488673139158578</v>
      </c>
      <c r="E14" s="37">
        <v>-501</v>
      </c>
      <c r="F14" s="72">
        <v>4768</v>
      </c>
      <c r="G14" s="72">
        <v>4300</v>
      </c>
      <c r="H14" s="46">
        <v>1.1088372093023255</v>
      </c>
      <c r="I14" s="37">
        <v>468</v>
      </c>
      <c r="J14" s="46">
        <v>0.67260906040268453</v>
      </c>
      <c r="K14" s="46">
        <v>0.86232558139534887</v>
      </c>
      <c r="L14" s="51">
        <v>-0.18971652099266434</v>
      </c>
    </row>
    <row r="15" spans="1:12" x14ac:dyDescent="0.4">
      <c r="A15" s="127" t="s">
        <v>169</v>
      </c>
      <c r="B15" s="72">
        <v>0</v>
      </c>
      <c r="C15" s="72">
        <v>0</v>
      </c>
      <c r="D15" s="46" t="e">
        <v>#DIV/0!</v>
      </c>
      <c r="E15" s="47">
        <v>0</v>
      </c>
      <c r="F15" s="72">
        <v>0</v>
      </c>
      <c r="G15" s="72">
        <v>0</v>
      </c>
      <c r="H15" s="44" t="e">
        <v>#DIV/0!</v>
      </c>
      <c r="I15" s="45">
        <v>0</v>
      </c>
      <c r="J15" s="46" t="e">
        <v>#DIV/0!</v>
      </c>
      <c r="K15" s="46" t="e">
        <v>#DIV/0!</v>
      </c>
      <c r="L15" s="83" t="e">
        <v>#DIV/0!</v>
      </c>
    </row>
    <row r="16" spans="1:12" x14ac:dyDescent="0.4">
      <c r="A16" s="19" t="s">
        <v>177</v>
      </c>
      <c r="B16" s="72">
        <v>6492</v>
      </c>
      <c r="C16" s="72">
        <v>0</v>
      </c>
      <c r="D16" s="46" t="e">
        <v>#DIV/0!</v>
      </c>
      <c r="E16" s="47">
        <v>6492</v>
      </c>
      <c r="F16" s="72">
        <v>7864</v>
      </c>
      <c r="G16" s="72">
        <v>0</v>
      </c>
      <c r="H16" s="44" t="e">
        <v>#DIV/0!</v>
      </c>
      <c r="I16" s="45">
        <v>7864</v>
      </c>
      <c r="J16" s="48">
        <v>0.82553407934893186</v>
      </c>
      <c r="K16" s="48" t="e">
        <v>#DIV/0!</v>
      </c>
      <c r="L16" s="41" t="e">
        <v>#DIV/0!</v>
      </c>
    </row>
    <row r="17" spans="1:12" x14ac:dyDescent="0.4">
      <c r="A17" s="61" t="s">
        <v>195</v>
      </c>
      <c r="B17" s="72">
        <v>732</v>
      </c>
      <c r="C17" s="72">
        <v>0</v>
      </c>
      <c r="D17" s="46" t="e">
        <v>#DIV/0!</v>
      </c>
      <c r="E17" s="47">
        <v>732</v>
      </c>
      <c r="F17" s="72">
        <v>2349</v>
      </c>
      <c r="G17" s="72">
        <v>0</v>
      </c>
      <c r="H17" s="44" t="e">
        <v>#DIV/0!</v>
      </c>
      <c r="I17" s="45">
        <v>2349</v>
      </c>
      <c r="J17" s="57">
        <v>0.31162196679438059</v>
      </c>
      <c r="K17" s="57" t="e">
        <v>#DIV/0!</v>
      </c>
      <c r="L17" s="56" t="e">
        <v>#DIV/0!</v>
      </c>
    </row>
    <row r="18" spans="1:12" x14ac:dyDescent="0.4">
      <c r="A18" s="138" t="s">
        <v>90</v>
      </c>
      <c r="B18" s="73">
        <v>14861</v>
      </c>
      <c r="C18" s="73">
        <v>15572</v>
      </c>
      <c r="D18" s="50">
        <v>0.95434112509632674</v>
      </c>
      <c r="E18" s="38">
        <v>-711</v>
      </c>
      <c r="F18" s="73">
        <v>19513</v>
      </c>
      <c r="G18" s="73">
        <v>18450</v>
      </c>
      <c r="H18" s="50">
        <v>1.0576151761517616</v>
      </c>
      <c r="I18" s="38">
        <v>1063</v>
      </c>
      <c r="J18" s="50">
        <v>0.76159483421308871</v>
      </c>
      <c r="K18" s="50">
        <v>0.84401084010840111</v>
      </c>
      <c r="L18" s="49">
        <v>-8.2416005895312394E-2</v>
      </c>
    </row>
    <row r="19" spans="1:12" x14ac:dyDescent="0.4">
      <c r="A19" s="126" t="s">
        <v>168</v>
      </c>
      <c r="B19" s="72">
        <v>1429</v>
      </c>
      <c r="C19" s="72">
        <v>1314</v>
      </c>
      <c r="D19" s="44">
        <v>1.0875190258751903</v>
      </c>
      <c r="E19" s="45">
        <v>115</v>
      </c>
      <c r="F19" s="72">
        <v>2095</v>
      </c>
      <c r="G19" s="72">
        <v>1500</v>
      </c>
      <c r="H19" s="44">
        <v>1.3966666666666667</v>
      </c>
      <c r="I19" s="45">
        <v>595</v>
      </c>
      <c r="J19" s="44">
        <v>0.68210023866348446</v>
      </c>
      <c r="K19" s="44">
        <v>0.876</v>
      </c>
      <c r="L19" s="43">
        <v>-0.19389976133651554</v>
      </c>
    </row>
    <row r="20" spans="1:12" x14ac:dyDescent="0.4">
      <c r="A20" s="124" t="s">
        <v>167</v>
      </c>
      <c r="B20" s="72">
        <v>1357</v>
      </c>
      <c r="C20" s="72">
        <v>1340</v>
      </c>
      <c r="D20" s="46">
        <v>1.0126865671641792</v>
      </c>
      <c r="E20" s="37">
        <v>17</v>
      </c>
      <c r="F20" s="72">
        <v>1512</v>
      </c>
      <c r="G20" s="72">
        <v>1500</v>
      </c>
      <c r="H20" s="46">
        <v>1.008</v>
      </c>
      <c r="I20" s="37">
        <v>12</v>
      </c>
      <c r="J20" s="46">
        <v>0.89748677248677244</v>
      </c>
      <c r="K20" s="46">
        <v>0.89333333333333331</v>
      </c>
      <c r="L20" s="51">
        <v>4.1534391534391313E-3</v>
      </c>
    </row>
    <row r="21" spans="1:12" x14ac:dyDescent="0.4">
      <c r="A21" s="124" t="s">
        <v>166</v>
      </c>
      <c r="B21" s="72">
        <v>879</v>
      </c>
      <c r="C21" s="72">
        <v>1042</v>
      </c>
      <c r="D21" s="46">
        <v>0.84357005758157388</v>
      </c>
      <c r="E21" s="37">
        <v>-163</v>
      </c>
      <c r="F21" s="72">
        <v>1320</v>
      </c>
      <c r="G21" s="72">
        <v>1500</v>
      </c>
      <c r="H21" s="46">
        <v>0.88</v>
      </c>
      <c r="I21" s="37">
        <v>-180</v>
      </c>
      <c r="J21" s="46">
        <v>0.66590909090909089</v>
      </c>
      <c r="K21" s="46">
        <v>0.69466666666666665</v>
      </c>
      <c r="L21" s="51">
        <v>-2.875757575757576E-2</v>
      </c>
    </row>
    <row r="22" spans="1:12" x14ac:dyDescent="0.4">
      <c r="A22" s="124" t="s">
        <v>165</v>
      </c>
      <c r="B22" s="72">
        <v>1155</v>
      </c>
      <c r="C22" s="72">
        <v>1416</v>
      </c>
      <c r="D22" s="46">
        <v>0.81567796610169496</v>
      </c>
      <c r="E22" s="37">
        <v>-261</v>
      </c>
      <c r="F22" s="72">
        <v>1350</v>
      </c>
      <c r="G22" s="72">
        <v>1500</v>
      </c>
      <c r="H22" s="46">
        <v>0.9</v>
      </c>
      <c r="I22" s="37">
        <v>-150</v>
      </c>
      <c r="J22" s="46">
        <v>0.85555555555555551</v>
      </c>
      <c r="K22" s="46">
        <v>0.94399999999999995</v>
      </c>
      <c r="L22" s="51">
        <v>-8.8444444444444437E-2</v>
      </c>
    </row>
    <row r="23" spans="1:12" x14ac:dyDescent="0.4">
      <c r="A23" s="124" t="s">
        <v>164</v>
      </c>
      <c r="B23" s="72">
        <v>1233</v>
      </c>
      <c r="C23" s="72">
        <v>1393</v>
      </c>
      <c r="D23" s="42">
        <v>0.88513998564249818</v>
      </c>
      <c r="E23" s="36">
        <v>-160</v>
      </c>
      <c r="F23" s="72">
        <v>1350</v>
      </c>
      <c r="G23" s="72">
        <v>1500</v>
      </c>
      <c r="H23" s="42">
        <v>0.9</v>
      </c>
      <c r="I23" s="36">
        <v>-150</v>
      </c>
      <c r="J23" s="42">
        <v>0.91333333333333333</v>
      </c>
      <c r="K23" s="42">
        <v>0.92866666666666664</v>
      </c>
      <c r="L23" s="41">
        <v>-1.533333333333331E-2</v>
      </c>
    </row>
    <row r="24" spans="1:12" x14ac:dyDescent="0.4">
      <c r="A24" s="125" t="s">
        <v>163</v>
      </c>
      <c r="B24" s="72">
        <v>1067</v>
      </c>
      <c r="C24" s="72">
        <v>1200</v>
      </c>
      <c r="D24" s="46">
        <v>0.88916666666666666</v>
      </c>
      <c r="E24" s="37">
        <v>-133</v>
      </c>
      <c r="F24" s="72">
        <v>1350</v>
      </c>
      <c r="G24" s="72">
        <v>1500</v>
      </c>
      <c r="H24" s="46">
        <v>0.9</v>
      </c>
      <c r="I24" s="37">
        <v>-150</v>
      </c>
      <c r="J24" s="46">
        <v>0.79037037037037039</v>
      </c>
      <c r="K24" s="46">
        <v>0.8</v>
      </c>
      <c r="L24" s="51">
        <v>-9.6296296296296546E-3</v>
      </c>
    </row>
    <row r="25" spans="1:12" x14ac:dyDescent="0.4">
      <c r="A25" s="125" t="s">
        <v>162</v>
      </c>
      <c r="B25" s="72">
        <v>998</v>
      </c>
      <c r="C25" s="72">
        <v>1275</v>
      </c>
      <c r="D25" s="46">
        <v>0.78274509803921566</v>
      </c>
      <c r="E25" s="37">
        <v>-277</v>
      </c>
      <c r="F25" s="72">
        <v>1350</v>
      </c>
      <c r="G25" s="72">
        <v>1500</v>
      </c>
      <c r="H25" s="46">
        <v>0.9</v>
      </c>
      <c r="I25" s="37">
        <v>-150</v>
      </c>
      <c r="J25" s="46">
        <v>0.73925925925925928</v>
      </c>
      <c r="K25" s="46">
        <v>0.85</v>
      </c>
      <c r="L25" s="51">
        <v>-0.1107407407407407</v>
      </c>
    </row>
    <row r="26" spans="1:12" x14ac:dyDescent="0.4">
      <c r="A26" s="124" t="s">
        <v>161</v>
      </c>
      <c r="B26" s="72">
        <v>1076</v>
      </c>
      <c r="C26" s="72">
        <v>1422</v>
      </c>
      <c r="D26" s="46">
        <v>0.75668073136427572</v>
      </c>
      <c r="E26" s="37">
        <v>-346</v>
      </c>
      <c r="F26" s="72">
        <v>1340</v>
      </c>
      <c r="G26" s="72">
        <v>1500</v>
      </c>
      <c r="H26" s="46">
        <v>0.89333333333333331</v>
      </c>
      <c r="I26" s="37">
        <v>-160</v>
      </c>
      <c r="J26" s="46">
        <v>0.80298507462686564</v>
      </c>
      <c r="K26" s="46">
        <v>0.94799999999999995</v>
      </c>
      <c r="L26" s="51">
        <v>-0.14501492537313432</v>
      </c>
    </row>
    <row r="27" spans="1:12" x14ac:dyDescent="0.4">
      <c r="A27" s="124" t="s">
        <v>160</v>
      </c>
      <c r="B27" s="72">
        <v>620</v>
      </c>
      <c r="C27" s="72">
        <v>715</v>
      </c>
      <c r="D27" s="42">
        <v>0.86713286713286708</v>
      </c>
      <c r="E27" s="36">
        <v>-95</v>
      </c>
      <c r="F27" s="72">
        <v>900</v>
      </c>
      <c r="G27" s="72">
        <v>900</v>
      </c>
      <c r="H27" s="42">
        <v>1</v>
      </c>
      <c r="I27" s="36">
        <v>0</v>
      </c>
      <c r="J27" s="42">
        <v>0.68888888888888888</v>
      </c>
      <c r="K27" s="42">
        <v>0.7944444444444444</v>
      </c>
      <c r="L27" s="41">
        <v>-0.10555555555555551</v>
      </c>
    </row>
    <row r="28" spans="1:12" x14ac:dyDescent="0.4">
      <c r="A28" s="125" t="s">
        <v>159</v>
      </c>
      <c r="B28" s="72">
        <v>460</v>
      </c>
      <c r="C28" s="72">
        <v>526</v>
      </c>
      <c r="D28" s="46">
        <v>0.87452471482889738</v>
      </c>
      <c r="E28" s="37">
        <v>-66</v>
      </c>
      <c r="F28" s="72">
        <v>600</v>
      </c>
      <c r="G28" s="72">
        <v>600</v>
      </c>
      <c r="H28" s="46">
        <v>1</v>
      </c>
      <c r="I28" s="37">
        <v>0</v>
      </c>
      <c r="J28" s="46">
        <v>0.76666666666666672</v>
      </c>
      <c r="K28" s="46">
        <v>0.87666666666666671</v>
      </c>
      <c r="L28" s="51">
        <v>-0.11</v>
      </c>
    </row>
    <row r="29" spans="1:12" x14ac:dyDescent="0.4">
      <c r="A29" s="124" t="s">
        <v>158</v>
      </c>
      <c r="B29" s="72">
        <v>1146</v>
      </c>
      <c r="C29" s="72">
        <v>1442</v>
      </c>
      <c r="D29" s="46">
        <v>0.79472954230235782</v>
      </c>
      <c r="E29" s="37">
        <v>-296</v>
      </c>
      <c r="F29" s="72">
        <v>1500</v>
      </c>
      <c r="G29" s="72">
        <v>1500</v>
      </c>
      <c r="H29" s="46">
        <v>1</v>
      </c>
      <c r="I29" s="37">
        <v>0</v>
      </c>
      <c r="J29" s="46">
        <v>0.76400000000000001</v>
      </c>
      <c r="K29" s="46">
        <v>0.96133333333333337</v>
      </c>
      <c r="L29" s="51">
        <v>-0.19733333333333336</v>
      </c>
    </row>
    <row r="30" spans="1:12" x14ac:dyDescent="0.4">
      <c r="A30" s="125" t="s">
        <v>157</v>
      </c>
      <c r="B30" s="72">
        <v>1048</v>
      </c>
      <c r="C30" s="72">
        <v>1159</v>
      </c>
      <c r="D30" s="42">
        <v>0.90422778257118208</v>
      </c>
      <c r="E30" s="36">
        <v>-111</v>
      </c>
      <c r="F30" s="72">
        <v>1500</v>
      </c>
      <c r="G30" s="72">
        <v>1500</v>
      </c>
      <c r="H30" s="42">
        <v>1</v>
      </c>
      <c r="I30" s="36">
        <v>0</v>
      </c>
      <c r="J30" s="42">
        <v>0.69866666666666666</v>
      </c>
      <c r="K30" s="42">
        <v>0.77266666666666661</v>
      </c>
      <c r="L30" s="41">
        <v>-7.3999999999999955E-2</v>
      </c>
    </row>
    <row r="31" spans="1:12" x14ac:dyDescent="0.4">
      <c r="A31" s="125" t="s">
        <v>156</v>
      </c>
      <c r="B31" s="72">
        <v>1326</v>
      </c>
      <c r="C31" s="72">
        <v>1328</v>
      </c>
      <c r="D31" s="42">
        <v>0.99849397590361444</v>
      </c>
      <c r="E31" s="36">
        <v>-2</v>
      </c>
      <c r="F31" s="72">
        <v>1851</v>
      </c>
      <c r="G31" s="72">
        <v>1950</v>
      </c>
      <c r="H31" s="42">
        <v>0.94923076923076921</v>
      </c>
      <c r="I31" s="36">
        <v>-99</v>
      </c>
      <c r="J31" s="42">
        <v>0.71636952998379255</v>
      </c>
      <c r="K31" s="42">
        <v>0.681025641025641</v>
      </c>
      <c r="L31" s="41">
        <v>3.5343888958151548E-2</v>
      </c>
    </row>
    <row r="32" spans="1:12" x14ac:dyDescent="0.4">
      <c r="A32" s="124" t="s">
        <v>155</v>
      </c>
      <c r="B32" s="72">
        <v>0</v>
      </c>
      <c r="C32" s="72">
        <v>0</v>
      </c>
      <c r="D32" s="46" t="e">
        <v>#DIV/0!</v>
      </c>
      <c r="E32" s="37">
        <v>0</v>
      </c>
      <c r="F32" s="72">
        <v>0</v>
      </c>
      <c r="G32" s="72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190</v>
      </c>
      <c r="B33" s="72">
        <v>1067</v>
      </c>
      <c r="C33" s="72">
        <v>0</v>
      </c>
      <c r="D33" s="46" t="e">
        <v>#DIV/0!</v>
      </c>
      <c r="E33" s="37">
        <v>1067</v>
      </c>
      <c r="F33" s="72">
        <v>1495</v>
      </c>
      <c r="G33" s="72">
        <v>0</v>
      </c>
      <c r="H33" s="46" t="e">
        <v>#DIV/0!</v>
      </c>
      <c r="I33" s="37">
        <v>1495</v>
      </c>
      <c r="J33" s="46">
        <v>0.71371237458193981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608</v>
      </c>
      <c r="C34" s="73">
        <v>1055</v>
      </c>
      <c r="D34" s="50">
        <v>0.57630331753554498</v>
      </c>
      <c r="E34" s="38">
        <v>-447</v>
      </c>
      <c r="F34" s="73">
        <v>819</v>
      </c>
      <c r="G34" s="73">
        <v>1521</v>
      </c>
      <c r="H34" s="50">
        <v>0.53846153846153844</v>
      </c>
      <c r="I34" s="38">
        <v>-702</v>
      </c>
      <c r="J34" s="50">
        <v>0.7423687423687424</v>
      </c>
      <c r="K34" s="50">
        <v>0.69362261669953973</v>
      </c>
      <c r="L34" s="49">
        <v>4.8746125669202667E-2</v>
      </c>
    </row>
    <row r="35" spans="1:12" x14ac:dyDescent="0.4">
      <c r="A35" s="126" t="s">
        <v>154</v>
      </c>
      <c r="B35" s="72">
        <v>372</v>
      </c>
      <c r="C35" s="72">
        <v>761</v>
      </c>
      <c r="D35" s="44">
        <v>0.4888304862023653</v>
      </c>
      <c r="E35" s="45">
        <v>-389</v>
      </c>
      <c r="F35" s="72">
        <v>429</v>
      </c>
      <c r="G35" s="72">
        <v>1131</v>
      </c>
      <c r="H35" s="44">
        <v>0.37931034482758619</v>
      </c>
      <c r="I35" s="45">
        <v>-702</v>
      </c>
      <c r="J35" s="44">
        <v>0.86713286713286708</v>
      </c>
      <c r="K35" s="44">
        <v>0.67285587975243144</v>
      </c>
      <c r="L35" s="43">
        <v>0.19427698738043564</v>
      </c>
    </row>
    <row r="36" spans="1:12" x14ac:dyDescent="0.4">
      <c r="A36" s="124" t="s">
        <v>153</v>
      </c>
      <c r="B36" s="72">
        <v>236</v>
      </c>
      <c r="C36" s="72">
        <v>294</v>
      </c>
      <c r="D36" s="46">
        <v>0.80272108843537415</v>
      </c>
      <c r="E36" s="37">
        <v>-58</v>
      </c>
      <c r="F36" s="72">
        <v>390</v>
      </c>
      <c r="G36" s="72">
        <v>390</v>
      </c>
      <c r="H36" s="46">
        <v>1</v>
      </c>
      <c r="I36" s="37">
        <v>0</v>
      </c>
      <c r="J36" s="46">
        <v>0.60512820512820509</v>
      </c>
      <c r="K36" s="46">
        <v>0.75384615384615383</v>
      </c>
      <c r="L36" s="51">
        <v>-0.14871794871794874</v>
      </c>
    </row>
    <row r="37" spans="1:12" s="30" customFormat="1" x14ac:dyDescent="0.4">
      <c r="A37" s="122" t="s">
        <v>94</v>
      </c>
      <c r="B37" s="67">
        <v>88250</v>
      </c>
      <c r="C37" s="67">
        <v>101283</v>
      </c>
      <c r="D37" s="39">
        <v>0.87132095218348593</v>
      </c>
      <c r="E37" s="40">
        <v>-13033</v>
      </c>
      <c r="F37" s="67">
        <v>112746</v>
      </c>
      <c r="G37" s="67">
        <v>115152</v>
      </c>
      <c r="H37" s="39">
        <v>0.97910587744893707</v>
      </c>
      <c r="I37" s="40">
        <v>-2406</v>
      </c>
      <c r="J37" s="39">
        <v>0.782732868571834</v>
      </c>
      <c r="K37" s="39">
        <v>0.87955919132972071</v>
      </c>
      <c r="L37" s="52">
        <v>-9.6826322757886718E-2</v>
      </c>
    </row>
    <row r="38" spans="1:12" x14ac:dyDescent="0.4">
      <c r="A38" s="124" t="s">
        <v>82</v>
      </c>
      <c r="B38" s="66">
        <v>39015</v>
      </c>
      <c r="C38" s="71">
        <v>42404</v>
      </c>
      <c r="D38" s="60">
        <v>0.92007829450051881</v>
      </c>
      <c r="E38" s="36">
        <v>-3389</v>
      </c>
      <c r="F38" s="66">
        <v>43321</v>
      </c>
      <c r="G38" s="66">
        <v>44078</v>
      </c>
      <c r="H38" s="42">
        <v>0.9828258995417215</v>
      </c>
      <c r="I38" s="37">
        <v>-757</v>
      </c>
      <c r="J38" s="46">
        <v>0.90060247916714753</v>
      </c>
      <c r="K38" s="46">
        <v>0.962021870320795</v>
      </c>
      <c r="L38" s="51">
        <v>-6.1419391153647473E-2</v>
      </c>
    </row>
    <row r="39" spans="1:12" x14ac:dyDescent="0.4">
      <c r="A39" s="124" t="s">
        <v>152</v>
      </c>
      <c r="B39" s="68">
        <v>4240</v>
      </c>
      <c r="C39" s="68">
        <v>8465</v>
      </c>
      <c r="D39" s="46">
        <v>0.50088600118133486</v>
      </c>
      <c r="E39" s="173">
        <v>-4225</v>
      </c>
      <c r="F39" s="172">
        <v>5240</v>
      </c>
      <c r="G39" s="68">
        <v>8570</v>
      </c>
      <c r="H39" s="81">
        <v>0.61143523920653442</v>
      </c>
      <c r="I39" s="37">
        <v>-3330</v>
      </c>
      <c r="J39" s="46">
        <v>0.80916030534351147</v>
      </c>
      <c r="K39" s="46">
        <v>0.98774795799299886</v>
      </c>
      <c r="L39" s="51">
        <v>-0.17858765264948739</v>
      </c>
    </row>
    <row r="40" spans="1:12" x14ac:dyDescent="0.4">
      <c r="A40" s="124" t="s">
        <v>151</v>
      </c>
      <c r="B40" s="68">
        <v>8187</v>
      </c>
      <c r="C40" s="68">
        <v>9505</v>
      </c>
      <c r="D40" s="80">
        <v>0.86133613887427674</v>
      </c>
      <c r="E40" s="53">
        <v>-1318</v>
      </c>
      <c r="F40" s="68">
        <v>10381</v>
      </c>
      <c r="G40" s="68">
        <v>11450</v>
      </c>
      <c r="H40" s="81">
        <v>0.90663755458515283</v>
      </c>
      <c r="I40" s="37">
        <v>-1069</v>
      </c>
      <c r="J40" s="46">
        <v>0.78865234563144204</v>
      </c>
      <c r="K40" s="46">
        <v>0.8301310043668122</v>
      </c>
      <c r="L40" s="51">
        <v>-4.1478658735370155E-2</v>
      </c>
    </row>
    <row r="41" spans="1:12" x14ac:dyDescent="0.4">
      <c r="A41" s="124" t="s">
        <v>177</v>
      </c>
      <c r="B41" s="68">
        <v>4535</v>
      </c>
      <c r="C41" s="68">
        <v>0</v>
      </c>
      <c r="D41" s="80" t="e">
        <v>#DIV/0!</v>
      </c>
      <c r="E41" s="53">
        <v>4535</v>
      </c>
      <c r="F41" s="68">
        <v>6331</v>
      </c>
      <c r="G41" s="68">
        <v>0</v>
      </c>
      <c r="H41" s="81" t="e">
        <v>#DIV/0!</v>
      </c>
      <c r="I41" s="37">
        <v>6331</v>
      </c>
      <c r="J41" s="46">
        <v>0.71631653767177383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68">
        <v>11571</v>
      </c>
      <c r="C42" s="68">
        <v>14606</v>
      </c>
      <c r="D42" s="80">
        <v>0.79220868136382305</v>
      </c>
      <c r="E42" s="53">
        <v>-3035</v>
      </c>
      <c r="F42" s="72">
        <v>16336</v>
      </c>
      <c r="G42" s="72">
        <v>18137</v>
      </c>
      <c r="H42" s="81">
        <v>0.9007002260572311</v>
      </c>
      <c r="I42" s="37">
        <v>-1801</v>
      </c>
      <c r="J42" s="46">
        <v>0.7083129285014691</v>
      </c>
      <c r="K42" s="46">
        <v>0.80531510172575393</v>
      </c>
      <c r="L42" s="51">
        <v>-9.7002173224284838E-2</v>
      </c>
    </row>
    <row r="43" spans="1:12" x14ac:dyDescent="0.4">
      <c r="A43" s="124" t="s">
        <v>81</v>
      </c>
      <c r="B43" s="68">
        <v>7196</v>
      </c>
      <c r="C43" s="68">
        <v>8375</v>
      </c>
      <c r="D43" s="80">
        <v>0.85922388059701493</v>
      </c>
      <c r="E43" s="36">
        <v>-1179</v>
      </c>
      <c r="F43" s="75">
        <v>9862</v>
      </c>
      <c r="G43" s="68">
        <v>9463</v>
      </c>
      <c r="H43" s="81">
        <v>1.0421642185353481</v>
      </c>
      <c r="I43" s="37">
        <v>399</v>
      </c>
      <c r="J43" s="46">
        <v>0.72966943824781993</v>
      </c>
      <c r="K43" s="46">
        <v>0.88502589030962697</v>
      </c>
      <c r="L43" s="51">
        <v>-0.15535645206180704</v>
      </c>
    </row>
    <row r="44" spans="1:12" x14ac:dyDescent="0.4">
      <c r="A44" s="124" t="s">
        <v>79</v>
      </c>
      <c r="B44" s="68">
        <v>2117</v>
      </c>
      <c r="C44" s="68">
        <v>2443</v>
      </c>
      <c r="D44" s="80">
        <v>0.8665575112566517</v>
      </c>
      <c r="E44" s="36">
        <v>-326</v>
      </c>
      <c r="F44" s="77">
        <v>2790</v>
      </c>
      <c r="G44" s="76">
        <v>2880</v>
      </c>
      <c r="H44" s="78">
        <v>0.96875</v>
      </c>
      <c r="I44" s="37">
        <v>-90</v>
      </c>
      <c r="J44" s="46">
        <v>0.7587813620071685</v>
      </c>
      <c r="K44" s="46">
        <v>0.84826388888888893</v>
      </c>
      <c r="L44" s="51">
        <v>-8.9482526881720426E-2</v>
      </c>
    </row>
    <row r="45" spans="1:12" x14ac:dyDescent="0.4">
      <c r="A45" s="124" t="s">
        <v>150</v>
      </c>
      <c r="B45" s="68">
        <v>0</v>
      </c>
      <c r="C45" s="68">
        <v>0</v>
      </c>
      <c r="D45" s="80" t="e">
        <v>#DIV/0!</v>
      </c>
      <c r="E45" s="36">
        <v>0</v>
      </c>
      <c r="F45" s="75">
        <v>0</v>
      </c>
      <c r="G45" s="68">
        <v>0</v>
      </c>
      <c r="H45" s="82" t="e">
        <v>#DIV/0!</v>
      </c>
      <c r="I45" s="37">
        <v>0</v>
      </c>
      <c r="J45" s="46" t="e">
        <v>#DIV/0!</v>
      </c>
      <c r="K45" s="46" t="e">
        <v>#DIV/0!</v>
      </c>
      <c r="L45" s="51" t="e">
        <v>#DIV/0!</v>
      </c>
    </row>
    <row r="46" spans="1:12" x14ac:dyDescent="0.4">
      <c r="A46" s="124" t="s">
        <v>78</v>
      </c>
      <c r="B46" s="68">
        <v>1859</v>
      </c>
      <c r="C46" s="68">
        <v>2549</v>
      </c>
      <c r="D46" s="80">
        <v>0.7293056100431542</v>
      </c>
      <c r="E46" s="36">
        <v>-690</v>
      </c>
      <c r="F46" s="75">
        <v>2511</v>
      </c>
      <c r="G46" s="68">
        <v>2880</v>
      </c>
      <c r="H46" s="81">
        <v>0.87187499999999996</v>
      </c>
      <c r="I46" s="37">
        <v>-369</v>
      </c>
      <c r="J46" s="46">
        <v>0.74034249303066513</v>
      </c>
      <c r="K46" s="46">
        <v>0.88506944444444446</v>
      </c>
      <c r="L46" s="51">
        <v>-0.14472695141377934</v>
      </c>
    </row>
    <row r="47" spans="1:12" x14ac:dyDescent="0.4">
      <c r="A47" s="125" t="s">
        <v>77</v>
      </c>
      <c r="B47" s="68">
        <v>1274</v>
      </c>
      <c r="C47" s="68">
        <v>1594</v>
      </c>
      <c r="D47" s="80">
        <v>0.79924717691342539</v>
      </c>
      <c r="E47" s="36">
        <v>-320</v>
      </c>
      <c r="F47" s="77">
        <v>2790</v>
      </c>
      <c r="G47" s="76">
        <v>2880</v>
      </c>
      <c r="H47" s="81">
        <v>0.96875</v>
      </c>
      <c r="I47" s="37">
        <v>-90</v>
      </c>
      <c r="J47" s="46">
        <v>0.45663082437275987</v>
      </c>
      <c r="K47" s="42">
        <v>0.55347222222222225</v>
      </c>
      <c r="L47" s="41">
        <v>-9.6841397849462385E-2</v>
      </c>
    </row>
    <row r="48" spans="1:12" x14ac:dyDescent="0.4">
      <c r="A48" s="132" t="s">
        <v>96</v>
      </c>
      <c r="B48" s="172">
        <v>680</v>
      </c>
      <c r="C48" s="68">
        <v>800</v>
      </c>
      <c r="D48" s="80">
        <v>0.85</v>
      </c>
      <c r="E48" s="37">
        <v>-120</v>
      </c>
      <c r="F48" s="75">
        <v>1660</v>
      </c>
      <c r="G48" s="68">
        <v>1660</v>
      </c>
      <c r="H48" s="81">
        <v>1</v>
      </c>
      <c r="I48" s="37">
        <v>0</v>
      </c>
      <c r="J48" s="46">
        <v>0.40963855421686746</v>
      </c>
      <c r="K48" s="46">
        <v>0.48192771084337349</v>
      </c>
      <c r="L48" s="51">
        <v>-7.2289156626506035E-2</v>
      </c>
    </row>
    <row r="49" spans="1:12" x14ac:dyDescent="0.4">
      <c r="A49" s="124" t="s">
        <v>93</v>
      </c>
      <c r="B49" s="68">
        <v>0</v>
      </c>
      <c r="C49" s="68">
        <v>0</v>
      </c>
      <c r="D49" s="80" t="e">
        <v>#DIV/0!</v>
      </c>
      <c r="E49" s="37">
        <v>0</v>
      </c>
      <c r="F49" s="75">
        <v>0</v>
      </c>
      <c r="G49" s="76">
        <v>0</v>
      </c>
      <c r="H49" s="78" t="e">
        <v>#DIV/0!</v>
      </c>
      <c r="I49" s="37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68">
        <v>2064</v>
      </c>
      <c r="C50" s="68">
        <v>2987</v>
      </c>
      <c r="D50" s="80">
        <v>0.69099430867090728</v>
      </c>
      <c r="E50" s="37">
        <v>-923</v>
      </c>
      <c r="F50" s="79">
        <v>3453</v>
      </c>
      <c r="G50" s="68">
        <v>3780</v>
      </c>
      <c r="H50" s="78">
        <v>0.91349206349206347</v>
      </c>
      <c r="I50" s="37">
        <v>-327</v>
      </c>
      <c r="J50" s="46">
        <v>0.5977410947002606</v>
      </c>
      <c r="K50" s="46">
        <v>0.79021164021164025</v>
      </c>
      <c r="L50" s="51">
        <v>-0.19247054551137965</v>
      </c>
    </row>
    <row r="51" spans="1:12" x14ac:dyDescent="0.4">
      <c r="A51" s="124" t="s">
        <v>76</v>
      </c>
      <c r="B51" s="68">
        <v>639</v>
      </c>
      <c r="C51" s="68">
        <v>790</v>
      </c>
      <c r="D51" s="44">
        <v>0.80886075949367087</v>
      </c>
      <c r="E51" s="37">
        <v>-151</v>
      </c>
      <c r="F51" s="77">
        <v>1330</v>
      </c>
      <c r="G51" s="76">
        <v>1260</v>
      </c>
      <c r="H51" s="46">
        <v>1.0555555555555556</v>
      </c>
      <c r="I51" s="37">
        <v>70</v>
      </c>
      <c r="J51" s="46">
        <v>0.48045112781954885</v>
      </c>
      <c r="K51" s="46">
        <v>0.62698412698412698</v>
      </c>
      <c r="L51" s="51">
        <v>-0.14653299916457813</v>
      </c>
    </row>
    <row r="52" spans="1:12" x14ac:dyDescent="0.4">
      <c r="A52" s="124" t="s">
        <v>75</v>
      </c>
      <c r="B52" s="68">
        <v>660</v>
      </c>
      <c r="C52" s="76">
        <v>1091</v>
      </c>
      <c r="D52" s="44">
        <v>0.60494958753437211</v>
      </c>
      <c r="E52" s="37">
        <v>-431</v>
      </c>
      <c r="F52" s="75">
        <v>1008</v>
      </c>
      <c r="G52" s="68">
        <v>1260</v>
      </c>
      <c r="H52" s="46">
        <v>0.8</v>
      </c>
      <c r="I52" s="37">
        <v>-252</v>
      </c>
      <c r="J52" s="46">
        <v>0.65476190476190477</v>
      </c>
      <c r="K52" s="46">
        <v>0.86587301587301591</v>
      </c>
      <c r="L52" s="51">
        <v>-0.21111111111111114</v>
      </c>
    </row>
    <row r="53" spans="1:12" x14ac:dyDescent="0.4">
      <c r="A53" s="124" t="s">
        <v>149</v>
      </c>
      <c r="B53" s="68">
        <v>728</v>
      </c>
      <c r="C53" s="68">
        <v>1027</v>
      </c>
      <c r="D53" s="44">
        <v>0.70886075949367089</v>
      </c>
      <c r="E53" s="37">
        <v>-299</v>
      </c>
      <c r="F53" s="76">
        <v>1134</v>
      </c>
      <c r="G53" s="76">
        <v>1660</v>
      </c>
      <c r="H53" s="46">
        <v>0.68313253012048192</v>
      </c>
      <c r="I53" s="37">
        <v>-526</v>
      </c>
      <c r="J53" s="46">
        <v>0.64197530864197527</v>
      </c>
      <c r="K53" s="46">
        <v>0.61867469879518078</v>
      </c>
      <c r="L53" s="51">
        <v>2.3300609846794496E-2</v>
      </c>
    </row>
    <row r="54" spans="1:12" x14ac:dyDescent="0.4">
      <c r="A54" s="124" t="s">
        <v>132</v>
      </c>
      <c r="B54" s="68">
        <v>768</v>
      </c>
      <c r="C54" s="76">
        <v>1134</v>
      </c>
      <c r="D54" s="44">
        <v>0.67724867724867721</v>
      </c>
      <c r="E54" s="37">
        <v>-366</v>
      </c>
      <c r="F54" s="68">
        <v>1134</v>
      </c>
      <c r="G54" s="69">
        <v>1260</v>
      </c>
      <c r="H54" s="46">
        <v>0.9</v>
      </c>
      <c r="I54" s="37">
        <v>-126</v>
      </c>
      <c r="J54" s="46">
        <v>0.67724867724867721</v>
      </c>
      <c r="K54" s="46">
        <v>0.9</v>
      </c>
      <c r="L54" s="51">
        <v>-0.22275132275132281</v>
      </c>
    </row>
    <row r="55" spans="1:12" x14ac:dyDescent="0.4">
      <c r="A55" s="124" t="s">
        <v>148</v>
      </c>
      <c r="B55" s="68">
        <v>807</v>
      </c>
      <c r="C55" s="69">
        <v>1221</v>
      </c>
      <c r="D55" s="44">
        <v>0.6609336609336609</v>
      </c>
      <c r="E55" s="37">
        <v>-414</v>
      </c>
      <c r="F55" s="76">
        <v>1197</v>
      </c>
      <c r="G55" s="69">
        <v>1407</v>
      </c>
      <c r="H55" s="46">
        <v>0.85074626865671643</v>
      </c>
      <c r="I55" s="37">
        <v>-210</v>
      </c>
      <c r="J55" s="46">
        <v>0.67418546365914789</v>
      </c>
      <c r="K55" s="46">
        <v>0.86780383795309168</v>
      </c>
      <c r="L55" s="51">
        <v>-0.1936183742939438</v>
      </c>
    </row>
    <row r="56" spans="1:12" x14ac:dyDescent="0.4">
      <c r="A56" s="124" t="s">
        <v>147</v>
      </c>
      <c r="B56" s="68">
        <v>918</v>
      </c>
      <c r="C56" s="68">
        <v>1109</v>
      </c>
      <c r="D56" s="44">
        <v>0.82777276825969337</v>
      </c>
      <c r="E56" s="37">
        <v>-191</v>
      </c>
      <c r="F56" s="69">
        <v>1134</v>
      </c>
      <c r="G56" s="69">
        <v>1260</v>
      </c>
      <c r="H56" s="46">
        <v>0.9</v>
      </c>
      <c r="I56" s="37">
        <v>-126</v>
      </c>
      <c r="J56" s="46">
        <v>0.80952380952380953</v>
      </c>
      <c r="K56" s="46">
        <v>0.88015873015873014</v>
      </c>
      <c r="L56" s="51">
        <v>-7.0634920634920606E-2</v>
      </c>
    </row>
    <row r="57" spans="1:12" x14ac:dyDescent="0.4">
      <c r="A57" s="123" t="s">
        <v>146</v>
      </c>
      <c r="B57" s="63">
        <v>992</v>
      </c>
      <c r="C57" s="63">
        <v>1183</v>
      </c>
      <c r="D57" s="90">
        <v>0.83854606931530007</v>
      </c>
      <c r="E57" s="35">
        <v>-191</v>
      </c>
      <c r="F57" s="63">
        <v>1134</v>
      </c>
      <c r="G57" s="63">
        <v>1267</v>
      </c>
      <c r="H57" s="57">
        <v>0.89502762430939231</v>
      </c>
      <c r="I57" s="35">
        <v>-133</v>
      </c>
      <c r="J57" s="57">
        <v>0.87477954144620806</v>
      </c>
      <c r="K57" s="57">
        <v>0.93370165745856348</v>
      </c>
      <c r="L57" s="56">
        <v>-5.8922116012355419E-2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2006年9月中旬航空旅客輸送実績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９月(下旬)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226</v>
      </c>
      <c r="C4" s="187" t="s">
        <v>225</v>
      </c>
      <c r="D4" s="190" t="s">
        <v>87</v>
      </c>
      <c r="E4" s="190"/>
      <c r="F4" s="187" t="s">
        <v>226</v>
      </c>
      <c r="G4" s="187" t="s">
        <v>225</v>
      </c>
      <c r="H4" s="190" t="s">
        <v>87</v>
      </c>
      <c r="I4" s="190"/>
      <c r="J4" s="187" t="s">
        <v>226</v>
      </c>
      <c r="K4" s="187" t="s">
        <v>225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v>165539</v>
      </c>
      <c r="C6" s="67">
        <v>169440</v>
      </c>
      <c r="D6" s="39">
        <v>0.97697710103871582</v>
      </c>
      <c r="E6" s="40">
        <v>-3901</v>
      </c>
      <c r="F6" s="67">
        <v>235666</v>
      </c>
      <c r="G6" s="67">
        <v>227446</v>
      </c>
      <c r="H6" s="39">
        <v>1.0361404465235704</v>
      </c>
      <c r="I6" s="87">
        <v>8220</v>
      </c>
      <c r="J6" s="39">
        <v>0.70243055850228708</v>
      </c>
      <c r="K6" s="39">
        <v>0.74496803636907227</v>
      </c>
      <c r="L6" s="52">
        <v>-4.2537477866785189E-2</v>
      </c>
    </row>
    <row r="7" spans="1:12" s="30" customFormat="1" x14ac:dyDescent="0.4">
      <c r="A7" s="122" t="s">
        <v>84</v>
      </c>
      <c r="B7" s="88">
        <v>86374</v>
      </c>
      <c r="C7" s="67">
        <v>86238</v>
      </c>
      <c r="D7" s="39">
        <v>1.0015770310072125</v>
      </c>
      <c r="E7" s="40">
        <v>136</v>
      </c>
      <c r="F7" s="67">
        <v>120618</v>
      </c>
      <c r="G7" s="67">
        <v>114287</v>
      </c>
      <c r="H7" s="39">
        <v>1.0553956267991984</v>
      </c>
      <c r="I7" s="87">
        <v>6331</v>
      </c>
      <c r="J7" s="39">
        <v>0.71609544180802198</v>
      </c>
      <c r="K7" s="39">
        <v>0.75457401104237576</v>
      </c>
      <c r="L7" s="52">
        <v>-3.8478569234353777E-2</v>
      </c>
    </row>
    <row r="8" spans="1:12" x14ac:dyDescent="0.4">
      <c r="A8" s="138" t="s">
        <v>91</v>
      </c>
      <c r="B8" s="89">
        <v>70837</v>
      </c>
      <c r="C8" s="73">
        <v>71003</v>
      </c>
      <c r="D8" s="50">
        <v>0.99766207061673451</v>
      </c>
      <c r="E8" s="55">
        <v>-166</v>
      </c>
      <c r="F8" s="73">
        <v>99826</v>
      </c>
      <c r="G8" s="73">
        <v>94127</v>
      </c>
      <c r="H8" s="50">
        <v>1.060545858255336</v>
      </c>
      <c r="I8" s="55">
        <v>5699</v>
      </c>
      <c r="J8" s="50">
        <v>0.70960471219922661</v>
      </c>
      <c r="K8" s="50">
        <v>0.75433191326611915</v>
      </c>
      <c r="L8" s="49">
        <v>-4.4727201066892541E-2</v>
      </c>
    </row>
    <row r="9" spans="1:12" x14ac:dyDescent="0.4">
      <c r="A9" s="126" t="s">
        <v>82</v>
      </c>
      <c r="B9" s="79">
        <v>41740</v>
      </c>
      <c r="C9" s="72">
        <v>40978</v>
      </c>
      <c r="D9" s="44">
        <v>1.0185953438430377</v>
      </c>
      <c r="E9" s="54">
        <v>762</v>
      </c>
      <c r="F9" s="72">
        <v>55236</v>
      </c>
      <c r="G9" s="72">
        <v>51345</v>
      </c>
      <c r="H9" s="44">
        <v>1.075781478235466</v>
      </c>
      <c r="I9" s="54">
        <v>3891</v>
      </c>
      <c r="J9" s="44">
        <v>0.75566659425012672</v>
      </c>
      <c r="K9" s="44">
        <v>0.79809134287661898</v>
      </c>
      <c r="L9" s="43">
        <v>-4.2424748626492259E-2</v>
      </c>
    </row>
    <row r="10" spans="1:12" x14ac:dyDescent="0.4">
      <c r="A10" s="124" t="s">
        <v>83</v>
      </c>
      <c r="B10" s="79">
        <v>3462</v>
      </c>
      <c r="C10" s="72">
        <v>10261</v>
      </c>
      <c r="D10" s="46">
        <v>0.33739401617776044</v>
      </c>
      <c r="E10" s="53">
        <v>-6799</v>
      </c>
      <c r="F10" s="72">
        <v>3960</v>
      </c>
      <c r="G10" s="72">
        <v>13244</v>
      </c>
      <c r="H10" s="46">
        <v>0.29900332225913623</v>
      </c>
      <c r="I10" s="53">
        <v>-9284</v>
      </c>
      <c r="J10" s="46">
        <v>0.87424242424242427</v>
      </c>
      <c r="K10" s="46">
        <v>0.77476593174267594</v>
      </c>
      <c r="L10" s="51">
        <v>9.9476492499748326E-2</v>
      </c>
    </row>
    <row r="11" spans="1:12" x14ac:dyDescent="0.4">
      <c r="A11" s="124" t="s">
        <v>97</v>
      </c>
      <c r="B11" s="79">
        <v>4686</v>
      </c>
      <c r="C11" s="72">
        <v>3505</v>
      </c>
      <c r="D11" s="46">
        <v>1.3369472182596291</v>
      </c>
      <c r="E11" s="53">
        <v>1181</v>
      </c>
      <c r="F11" s="72">
        <v>5220</v>
      </c>
      <c r="G11" s="72">
        <v>5400</v>
      </c>
      <c r="H11" s="46">
        <v>0.96666666666666667</v>
      </c>
      <c r="I11" s="53">
        <v>-180</v>
      </c>
      <c r="J11" s="46">
        <v>0.89770114942528734</v>
      </c>
      <c r="K11" s="46">
        <v>0.64907407407407403</v>
      </c>
      <c r="L11" s="51">
        <v>0.24862707535121331</v>
      </c>
    </row>
    <row r="12" spans="1:12" x14ac:dyDescent="0.4">
      <c r="A12" s="124" t="s">
        <v>80</v>
      </c>
      <c r="B12" s="79">
        <v>6527</v>
      </c>
      <c r="C12" s="72">
        <v>7343</v>
      </c>
      <c r="D12" s="46">
        <v>0.88887375731989648</v>
      </c>
      <c r="E12" s="53">
        <v>-816</v>
      </c>
      <c r="F12" s="72">
        <v>9290</v>
      </c>
      <c r="G12" s="72">
        <v>9330</v>
      </c>
      <c r="H12" s="46">
        <v>0.99571275455519825</v>
      </c>
      <c r="I12" s="53">
        <v>-40</v>
      </c>
      <c r="J12" s="46">
        <v>0.70258342303552201</v>
      </c>
      <c r="K12" s="46">
        <v>0.78703108252947485</v>
      </c>
      <c r="L12" s="51">
        <v>-8.4447659493952831E-2</v>
      </c>
    </row>
    <row r="13" spans="1:12" x14ac:dyDescent="0.4">
      <c r="A13" s="124" t="s">
        <v>81</v>
      </c>
      <c r="B13" s="79">
        <v>6333</v>
      </c>
      <c r="C13" s="72">
        <v>5781</v>
      </c>
      <c r="D13" s="46">
        <v>1.0954852101712507</v>
      </c>
      <c r="E13" s="53">
        <v>552</v>
      </c>
      <c r="F13" s="72">
        <v>10920</v>
      </c>
      <c r="G13" s="72">
        <v>10760</v>
      </c>
      <c r="H13" s="46">
        <v>1.0148698884758365</v>
      </c>
      <c r="I13" s="53">
        <v>160</v>
      </c>
      <c r="J13" s="46">
        <v>0.57994505494505499</v>
      </c>
      <c r="K13" s="46">
        <v>0.53726765799256504</v>
      </c>
      <c r="L13" s="51">
        <v>4.2677396952489954E-2</v>
      </c>
    </row>
    <row r="14" spans="1:12" x14ac:dyDescent="0.4">
      <c r="A14" s="124" t="s">
        <v>170</v>
      </c>
      <c r="B14" s="79">
        <v>2674</v>
      </c>
      <c r="C14" s="72">
        <v>3135</v>
      </c>
      <c r="D14" s="46">
        <v>0.85295055821371613</v>
      </c>
      <c r="E14" s="53">
        <v>-461</v>
      </c>
      <c r="F14" s="72">
        <v>4830</v>
      </c>
      <c r="G14" s="72">
        <v>4048</v>
      </c>
      <c r="H14" s="46">
        <v>1.1931818181818181</v>
      </c>
      <c r="I14" s="53">
        <v>782</v>
      </c>
      <c r="J14" s="46">
        <v>0.55362318840579705</v>
      </c>
      <c r="K14" s="46">
        <v>0.77445652173913049</v>
      </c>
      <c r="L14" s="51">
        <v>-0.22083333333333344</v>
      </c>
    </row>
    <row r="15" spans="1:12" x14ac:dyDescent="0.4">
      <c r="A15" s="127" t="s">
        <v>169</v>
      </c>
      <c r="B15" s="79">
        <v>0</v>
      </c>
      <c r="C15" s="72">
        <v>0</v>
      </c>
      <c r="D15" s="17" t="e">
        <v>#DIV/0!</v>
      </c>
      <c r="E15" s="24">
        <v>0</v>
      </c>
      <c r="F15" s="72">
        <v>0</v>
      </c>
      <c r="G15" s="72">
        <v>0</v>
      </c>
      <c r="H15" s="46" t="e">
        <v>#DIV/0!</v>
      </c>
      <c r="I15" s="53">
        <v>0</v>
      </c>
      <c r="J15" s="46" t="e">
        <v>#DIV/0!</v>
      </c>
      <c r="K15" s="46" t="e">
        <v>#DIV/0!</v>
      </c>
      <c r="L15" s="51" t="e">
        <v>#DIV/0!</v>
      </c>
    </row>
    <row r="16" spans="1:12" s="12" customFormat="1" x14ac:dyDescent="0.4">
      <c r="A16" s="19" t="s">
        <v>177</v>
      </c>
      <c r="B16" s="79">
        <v>4828</v>
      </c>
      <c r="C16" s="72">
        <v>0</v>
      </c>
      <c r="D16" s="46" t="e">
        <v>#DIV/0!</v>
      </c>
      <c r="E16" s="53">
        <v>4828</v>
      </c>
      <c r="F16" s="72">
        <v>7760</v>
      </c>
      <c r="G16" s="72">
        <v>0</v>
      </c>
      <c r="H16" s="17" t="e">
        <v>#DIV/0!</v>
      </c>
      <c r="I16" s="24">
        <v>7760</v>
      </c>
      <c r="J16" s="17">
        <v>0.62216494845360826</v>
      </c>
      <c r="K16" s="17" t="e">
        <v>#DIV/0!</v>
      </c>
      <c r="L16" s="16" t="e">
        <v>#DIV/0!</v>
      </c>
    </row>
    <row r="17" spans="1:12" s="12" customFormat="1" x14ac:dyDescent="0.4">
      <c r="A17" s="61" t="s">
        <v>195</v>
      </c>
      <c r="B17" s="79">
        <v>587</v>
      </c>
      <c r="C17" s="72">
        <v>0</v>
      </c>
      <c r="D17" s="17" t="e">
        <v>#DIV/0!</v>
      </c>
      <c r="E17" s="24">
        <v>587</v>
      </c>
      <c r="F17" s="72">
        <v>2610</v>
      </c>
      <c r="G17" s="72">
        <v>0</v>
      </c>
      <c r="H17" s="22" t="e">
        <v>#DIV/0!</v>
      </c>
      <c r="I17" s="24">
        <v>2610</v>
      </c>
      <c r="J17" s="17">
        <v>0.22490421455938697</v>
      </c>
      <c r="K17" s="17" t="e">
        <v>#DIV/0!</v>
      </c>
      <c r="L17" s="16" t="e">
        <v>#DIV/0!</v>
      </c>
    </row>
    <row r="18" spans="1:12" x14ac:dyDescent="0.4">
      <c r="A18" s="138" t="s">
        <v>90</v>
      </c>
      <c r="B18" s="89">
        <v>14857</v>
      </c>
      <c r="C18" s="89">
        <v>14128</v>
      </c>
      <c r="D18" s="50">
        <v>1.0515996602491506</v>
      </c>
      <c r="E18" s="55">
        <v>729</v>
      </c>
      <c r="F18" s="73">
        <v>19895</v>
      </c>
      <c r="G18" s="73">
        <v>18600</v>
      </c>
      <c r="H18" s="50">
        <v>1.0696236559139785</v>
      </c>
      <c r="I18" s="55">
        <v>1295</v>
      </c>
      <c r="J18" s="50">
        <v>0.74677054536315657</v>
      </c>
      <c r="K18" s="50">
        <v>0.75956989247311824</v>
      </c>
      <c r="L18" s="49">
        <v>-1.2799347109961667E-2</v>
      </c>
    </row>
    <row r="19" spans="1:12" x14ac:dyDescent="0.4">
      <c r="A19" s="126" t="s">
        <v>168</v>
      </c>
      <c r="B19" s="79">
        <v>1082</v>
      </c>
      <c r="C19" s="72">
        <v>1252</v>
      </c>
      <c r="D19" s="44">
        <v>0.86421725239616609</v>
      </c>
      <c r="E19" s="54">
        <v>-170</v>
      </c>
      <c r="F19" s="72">
        <v>1500</v>
      </c>
      <c r="G19" s="72">
        <v>1500</v>
      </c>
      <c r="H19" s="44">
        <v>1</v>
      </c>
      <c r="I19" s="54">
        <v>0</v>
      </c>
      <c r="J19" s="44">
        <v>0.72133333333333338</v>
      </c>
      <c r="K19" s="44">
        <v>0.83466666666666667</v>
      </c>
      <c r="L19" s="43">
        <v>-0.11333333333333329</v>
      </c>
    </row>
    <row r="20" spans="1:12" x14ac:dyDescent="0.4">
      <c r="A20" s="124" t="s">
        <v>167</v>
      </c>
      <c r="B20" s="79">
        <v>1307</v>
      </c>
      <c r="C20" s="72">
        <v>1312</v>
      </c>
      <c r="D20" s="46">
        <v>0.99618902439024393</v>
      </c>
      <c r="E20" s="53">
        <v>-5</v>
      </c>
      <c r="F20" s="72">
        <v>1500</v>
      </c>
      <c r="G20" s="72">
        <v>1500</v>
      </c>
      <c r="H20" s="46">
        <v>1</v>
      </c>
      <c r="I20" s="53">
        <v>0</v>
      </c>
      <c r="J20" s="46">
        <v>0.87133333333333329</v>
      </c>
      <c r="K20" s="46">
        <v>0.8746666666666667</v>
      </c>
      <c r="L20" s="51">
        <v>-3.3333333333334103E-3</v>
      </c>
    </row>
    <row r="21" spans="1:12" x14ac:dyDescent="0.4">
      <c r="A21" s="124" t="s">
        <v>166</v>
      </c>
      <c r="B21" s="79">
        <v>937</v>
      </c>
      <c r="C21" s="72">
        <v>949</v>
      </c>
      <c r="D21" s="46">
        <v>0.98735511064278192</v>
      </c>
      <c r="E21" s="53">
        <v>-12</v>
      </c>
      <c r="F21" s="72">
        <v>1460</v>
      </c>
      <c r="G21" s="72">
        <v>1500</v>
      </c>
      <c r="H21" s="46">
        <v>0.97333333333333338</v>
      </c>
      <c r="I21" s="53">
        <v>-40</v>
      </c>
      <c r="J21" s="46">
        <v>0.64178082191780816</v>
      </c>
      <c r="K21" s="46">
        <v>0.63266666666666671</v>
      </c>
      <c r="L21" s="51">
        <v>9.1141552511414536E-3</v>
      </c>
    </row>
    <row r="22" spans="1:12" x14ac:dyDescent="0.4">
      <c r="A22" s="124" t="s">
        <v>165</v>
      </c>
      <c r="B22" s="79">
        <v>1460</v>
      </c>
      <c r="C22" s="72">
        <v>1361</v>
      </c>
      <c r="D22" s="46">
        <v>1.0727406318883175</v>
      </c>
      <c r="E22" s="53">
        <v>99</v>
      </c>
      <c r="F22" s="72">
        <v>1500</v>
      </c>
      <c r="G22" s="72">
        <v>1500</v>
      </c>
      <c r="H22" s="46">
        <v>1</v>
      </c>
      <c r="I22" s="53">
        <v>0</v>
      </c>
      <c r="J22" s="46">
        <v>0.97333333333333338</v>
      </c>
      <c r="K22" s="46">
        <v>0.90733333333333333</v>
      </c>
      <c r="L22" s="51">
        <v>6.6000000000000059E-2</v>
      </c>
    </row>
    <row r="23" spans="1:12" x14ac:dyDescent="0.4">
      <c r="A23" s="124" t="s">
        <v>164</v>
      </c>
      <c r="B23" s="79">
        <v>1402</v>
      </c>
      <c r="C23" s="72">
        <v>1368</v>
      </c>
      <c r="D23" s="42">
        <v>1.0248538011695907</v>
      </c>
      <c r="E23" s="59">
        <v>34</v>
      </c>
      <c r="F23" s="72">
        <v>1500</v>
      </c>
      <c r="G23" s="72">
        <v>1500</v>
      </c>
      <c r="H23" s="42">
        <v>1</v>
      </c>
      <c r="I23" s="59">
        <v>0</v>
      </c>
      <c r="J23" s="42">
        <v>0.93466666666666665</v>
      </c>
      <c r="K23" s="42">
        <v>0.91200000000000003</v>
      </c>
      <c r="L23" s="41">
        <v>2.2666666666666613E-2</v>
      </c>
    </row>
    <row r="24" spans="1:12" x14ac:dyDescent="0.4">
      <c r="A24" s="125" t="s">
        <v>163</v>
      </c>
      <c r="B24" s="79">
        <v>853</v>
      </c>
      <c r="C24" s="72">
        <v>865</v>
      </c>
      <c r="D24" s="46">
        <v>0.98612716763005781</v>
      </c>
      <c r="E24" s="53">
        <v>-12</v>
      </c>
      <c r="F24" s="72">
        <v>1500</v>
      </c>
      <c r="G24" s="72">
        <v>1500</v>
      </c>
      <c r="H24" s="46">
        <v>1</v>
      </c>
      <c r="I24" s="53">
        <v>0</v>
      </c>
      <c r="J24" s="46">
        <v>0.56866666666666665</v>
      </c>
      <c r="K24" s="46">
        <v>0.57666666666666666</v>
      </c>
      <c r="L24" s="51">
        <v>-8.0000000000000071E-3</v>
      </c>
    </row>
    <row r="25" spans="1:12" x14ac:dyDescent="0.4">
      <c r="A25" s="125" t="s">
        <v>162</v>
      </c>
      <c r="B25" s="79">
        <v>959</v>
      </c>
      <c r="C25" s="72">
        <v>1023</v>
      </c>
      <c r="D25" s="46">
        <v>0.93743890518084061</v>
      </c>
      <c r="E25" s="53">
        <v>-64</v>
      </c>
      <c r="F25" s="72">
        <v>1500</v>
      </c>
      <c r="G25" s="72">
        <v>1500</v>
      </c>
      <c r="H25" s="46">
        <v>1</v>
      </c>
      <c r="I25" s="53">
        <v>0</v>
      </c>
      <c r="J25" s="46">
        <v>0.63933333333333331</v>
      </c>
      <c r="K25" s="46">
        <v>0.68200000000000005</v>
      </c>
      <c r="L25" s="51">
        <v>-4.2666666666666742E-2</v>
      </c>
    </row>
    <row r="26" spans="1:12" x14ac:dyDescent="0.4">
      <c r="A26" s="124" t="s">
        <v>161</v>
      </c>
      <c r="B26" s="79">
        <v>1262</v>
      </c>
      <c r="C26" s="72">
        <v>1177</v>
      </c>
      <c r="D26" s="46">
        <v>1.0722175021240441</v>
      </c>
      <c r="E26" s="53">
        <v>85</v>
      </c>
      <c r="F26" s="72">
        <v>1490</v>
      </c>
      <c r="G26" s="72">
        <v>1500</v>
      </c>
      <c r="H26" s="46">
        <v>0.99333333333333329</v>
      </c>
      <c r="I26" s="53">
        <v>-10</v>
      </c>
      <c r="J26" s="46">
        <v>0.84697986577181206</v>
      </c>
      <c r="K26" s="46">
        <v>0.78466666666666662</v>
      </c>
      <c r="L26" s="51">
        <v>6.2313199105145434E-2</v>
      </c>
    </row>
    <row r="27" spans="1:12" x14ac:dyDescent="0.4">
      <c r="A27" s="124" t="s">
        <v>160</v>
      </c>
      <c r="B27" s="79">
        <v>594</v>
      </c>
      <c r="C27" s="72">
        <v>726</v>
      </c>
      <c r="D27" s="42">
        <v>0.81818181818181823</v>
      </c>
      <c r="E27" s="59">
        <v>-132</v>
      </c>
      <c r="F27" s="72">
        <v>750</v>
      </c>
      <c r="G27" s="72">
        <v>1050</v>
      </c>
      <c r="H27" s="42">
        <v>0.7142857142857143</v>
      </c>
      <c r="I27" s="59">
        <v>-300</v>
      </c>
      <c r="J27" s="42">
        <v>0.79200000000000004</v>
      </c>
      <c r="K27" s="42">
        <v>0.69142857142857139</v>
      </c>
      <c r="L27" s="41">
        <v>0.10057142857142864</v>
      </c>
    </row>
    <row r="28" spans="1:12" x14ac:dyDescent="0.4">
      <c r="A28" s="125" t="s">
        <v>159</v>
      </c>
      <c r="B28" s="79">
        <v>406</v>
      </c>
      <c r="C28" s="72">
        <v>432</v>
      </c>
      <c r="D28" s="46">
        <v>0.93981481481481477</v>
      </c>
      <c r="E28" s="53">
        <v>-26</v>
      </c>
      <c r="F28" s="72">
        <v>750</v>
      </c>
      <c r="G28" s="72">
        <v>600</v>
      </c>
      <c r="H28" s="46">
        <v>1.25</v>
      </c>
      <c r="I28" s="53">
        <v>150</v>
      </c>
      <c r="J28" s="46">
        <v>0.54133333333333333</v>
      </c>
      <c r="K28" s="46">
        <v>0.72</v>
      </c>
      <c r="L28" s="51">
        <v>-0.17866666666666664</v>
      </c>
    </row>
    <row r="29" spans="1:12" x14ac:dyDescent="0.4">
      <c r="A29" s="124" t="s">
        <v>158</v>
      </c>
      <c r="B29" s="79">
        <v>1158</v>
      </c>
      <c r="C29" s="72">
        <v>1230</v>
      </c>
      <c r="D29" s="46">
        <v>0.94146341463414629</v>
      </c>
      <c r="E29" s="53">
        <v>-72</v>
      </c>
      <c r="F29" s="72">
        <v>1495</v>
      </c>
      <c r="G29" s="72">
        <v>1500</v>
      </c>
      <c r="H29" s="46">
        <v>0.9966666666666667</v>
      </c>
      <c r="I29" s="53">
        <v>-5</v>
      </c>
      <c r="J29" s="46">
        <v>0.7745819397993311</v>
      </c>
      <c r="K29" s="46">
        <v>0.82</v>
      </c>
      <c r="L29" s="51">
        <v>-4.5418060200668853E-2</v>
      </c>
    </row>
    <row r="30" spans="1:12" x14ac:dyDescent="0.4">
      <c r="A30" s="125" t="s">
        <v>157</v>
      </c>
      <c r="B30" s="79">
        <v>880</v>
      </c>
      <c r="C30" s="72">
        <v>1001</v>
      </c>
      <c r="D30" s="42">
        <v>0.87912087912087911</v>
      </c>
      <c r="E30" s="59">
        <v>-121</v>
      </c>
      <c r="F30" s="72">
        <v>1500</v>
      </c>
      <c r="G30" s="72">
        <v>1500</v>
      </c>
      <c r="H30" s="42">
        <v>1</v>
      </c>
      <c r="I30" s="59">
        <v>0</v>
      </c>
      <c r="J30" s="42">
        <v>0.58666666666666667</v>
      </c>
      <c r="K30" s="42">
        <v>0.66733333333333333</v>
      </c>
      <c r="L30" s="41">
        <v>-8.0666666666666664E-2</v>
      </c>
    </row>
    <row r="31" spans="1:12" x14ac:dyDescent="0.4">
      <c r="A31" s="125" t="s">
        <v>156</v>
      </c>
      <c r="B31" s="79">
        <v>1363</v>
      </c>
      <c r="C31" s="72">
        <v>1432</v>
      </c>
      <c r="D31" s="42">
        <v>0.95181564245810057</v>
      </c>
      <c r="E31" s="59">
        <v>-69</v>
      </c>
      <c r="F31" s="72">
        <v>1950</v>
      </c>
      <c r="G31" s="72">
        <v>1950</v>
      </c>
      <c r="H31" s="42">
        <v>1</v>
      </c>
      <c r="I31" s="59">
        <v>0</v>
      </c>
      <c r="J31" s="42">
        <v>0.698974358974359</v>
      </c>
      <c r="K31" s="42">
        <v>0.73435897435897435</v>
      </c>
      <c r="L31" s="41">
        <v>-3.5384615384615348E-2</v>
      </c>
    </row>
    <row r="32" spans="1:12" x14ac:dyDescent="0.4">
      <c r="A32" s="124" t="s">
        <v>155</v>
      </c>
      <c r="B32" s="79">
        <v>0</v>
      </c>
      <c r="C32" s="72">
        <v>0</v>
      </c>
      <c r="D32" s="46" t="e">
        <v>#DIV/0!</v>
      </c>
      <c r="E32" s="53">
        <v>0</v>
      </c>
      <c r="F32" s="72">
        <v>0</v>
      </c>
      <c r="G32" s="72">
        <v>0</v>
      </c>
      <c r="H32" s="46" t="e">
        <v>#DIV/0!</v>
      </c>
      <c r="I32" s="53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188</v>
      </c>
      <c r="B33" s="79">
        <v>1194</v>
      </c>
      <c r="C33" s="72">
        <v>0</v>
      </c>
      <c r="D33" s="46" t="e">
        <v>#DIV/0!</v>
      </c>
      <c r="E33" s="53">
        <v>1194</v>
      </c>
      <c r="F33" s="72">
        <v>1500</v>
      </c>
      <c r="G33" s="72">
        <v>0</v>
      </c>
      <c r="H33" s="46" t="e">
        <v>#DIV/0!</v>
      </c>
      <c r="I33" s="53">
        <v>1500</v>
      </c>
      <c r="J33" s="46">
        <v>0.79600000000000004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89">
        <v>680</v>
      </c>
      <c r="C34" s="73">
        <v>1107</v>
      </c>
      <c r="D34" s="50">
        <v>0.61427280939476059</v>
      </c>
      <c r="E34" s="55">
        <v>-427</v>
      </c>
      <c r="F34" s="73">
        <v>897</v>
      </c>
      <c r="G34" s="73">
        <v>1560</v>
      </c>
      <c r="H34" s="50">
        <v>0.57499999999999996</v>
      </c>
      <c r="I34" s="55">
        <v>-663</v>
      </c>
      <c r="J34" s="50">
        <v>0.75808249721293197</v>
      </c>
      <c r="K34" s="50">
        <v>0.70961538461538465</v>
      </c>
      <c r="L34" s="49">
        <v>4.8467112597547324E-2</v>
      </c>
    </row>
    <row r="35" spans="1:12" x14ac:dyDescent="0.4">
      <c r="A35" s="126" t="s">
        <v>154</v>
      </c>
      <c r="B35" s="79">
        <v>427</v>
      </c>
      <c r="C35" s="72">
        <v>856</v>
      </c>
      <c r="D35" s="44">
        <v>0.49883177570093457</v>
      </c>
      <c r="E35" s="54">
        <v>-429</v>
      </c>
      <c r="F35" s="72">
        <v>507</v>
      </c>
      <c r="G35" s="72">
        <v>1170</v>
      </c>
      <c r="H35" s="44">
        <v>0.43333333333333335</v>
      </c>
      <c r="I35" s="54">
        <v>-663</v>
      </c>
      <c r="J35" s="44">
        <v>0.84220907297830372</v>
      </c>
      <c r="K35" s="44">
        <v>0.73162393162393158</v>
      </c>
      <c r="L35" s="43">
        <v>0.11058514135437214</v>
      </c>
    </row>
    <row r="36" spans="1:12" x14ac:dyDescent="0.4">
      <c r="A36" s="124" t="s">
        <v>153</v>
      </c>
      <c r="B36" s="79">
        <v>253</v>
      </c>
      <c r="C36" s="72">
        <v>251</v>
      </c>
      <c r="D36" s="46">
        <v>1.0079681274900398</v>
      </c>
      <c r="E36" s="53">
        <v>2</v>
      </c>
      <c r="F36" s="72">
        <v>390</v>
      </c>
      <c r="G36" s="72">
        <v>390</v>
      </c>
      <c r="H36" s="46">
        <v>1</v>
      </c>
      <c r="I36" s="53">
        <v>0</v>
      </c>
      <c r="J36" s="46">
        <v>0.64871794871794874</v>
      </c>
      <c r="K36" s="46">
        <v>0.64358974358974363</v>
      </c>
      <c r="L36" s="51">
        <v>5.12820512820511E-3</v>
      </c>
    </row>
    <row r="37" spans="1:12" s="30" customFormat="1" x14ac:dyDescent="0.4">
      <c r="A37" s="122" t="s">
        <v>94</v>
      </c>
      <c r="B37" s="88">
        <v>79165</v>
      </c>
      <c r="C37" s="67">
        <v>83202</v>
      </c>
      <c r="D37" s="39">
        <v>0.95147953174202549</v>
      </c>
      <c r="E37" s="87">
        <v>-4037</v>
      </c>
      <c r="F37" s="88">
        <v>115048</v>
      </c>
      <c r="G37" s="67">
        <v>113159</v>
      </c>
      <c r="H37" s="39">
        <v>1.0166933253210084</v>
      </c>
      <c r="I37" s="87">
        <v>1889</v>
      </c>
      <c r="J37" s="39">
        <v>0.68810409568180242</v>
      </c>
      <c r="K37" s="39">
        <v>0.73526630670119031</v>
      </c>
      <c r="L37" s="52">
        <v>-4.716221101938789E-2</v>
      </c>
    </row>
    <row r="38" spans="1:12" x14ac:dyDescent="0.4">
      <c r="A38" s="124" t="s">
        <v>82</v>
      </c>
      <c r="B38" s="86">
        <v>33498</v>
      </c>
      <c r="C38" s="71">
        <v>35445</v>
      </c>
      <c r="D38" s="60">
        <v>0.94506982649174776</v>
      </c>
      <c r="E38" s="59">
        <v>-1947</v>
      </c>
      <c r="F38" s="85">
        <v>42170</v>
      </c>
      <c r="G38" s="85">
        <v>42880</v>
      </c>
      <c r="H38" s="42">
        <v>0.98344216417910446</v>
      </c>
      <c r="I38" s="53">
        <v>-710</v>
      </c>
      <c r="J38" s="46">
        <v>0.79435617737728248</v>
      </c>
      <c r="K38" s="46">
        <v>0.82660914179104472</v>
      </c>
      <c r="L38" s="51">
        <v>-3.2252964413762242E-2</v>
      </c>
    </row>
    <row r="39" spans="1:12" x14ac:dyDescent="0.4">
      <c r="A39" s="124" t="s">
        <v>152</v>
      </c>
      <c r="B39" s="75">
        <v>4063</v>
      </c>
      <c r="C39" s="68">
        <v>7395</v>
      </c>
      <c r="D39" s="44">
        <v>0.54942528735632179</v>
      </c>
      <c r="E39" s="59">
        <v>-3332</v>
      </c>
      <c r="F39" s="75">
        <v>5240</v>
      </c>
      <c r="G39" s="75">
        <v>8564</v>
      </c>
      <c r="H39" s="42">
        <v>0.61186361513311538</v>
      </c>
      <c r="I39" s="53">
        <v>-3324</v>
      </c>
      <c r="J39" s="46">
        <v>0.77538167938931302</v>
      </c>
      <c r="K39" s="46">
        <v>0.86349836524988322</v>
      </c>
      <c r="L39" s="51">
        <v>-8.8116685860570199E-2</v>
      </c>
    </row>
    <row r="40" spans="1:12" x14ac:dyDescent="0.4">
      <c r="A40" s="124" t="s">
        <v>151</v>
      </c>
      <c r="B40" s="75">
        <v>7665</v>
      </c>
      <c r="C40" s="68">
        <v>6843</v>
      </c>
      <c r="D40" s="44">
        <v>1.1201227531784306</v>
      </c>
      <c r="E40" s="59">
        <v>822</v>
      </c>
      <c r="F40" s="77">
        <v>10660</v>
      </c>
      <c r="G40" s="77">
        <v>11444</v>
      </c>
      <c r="H40" s="42">
        <v>0.93149248514505423</v>
      </c>
      <c r="I40" s="53">
        <v>-784</v>
      </c>
      <c r="J40" s="46">
        <v>0.71904315196998125</v>
      </c>
      <c r="K40" s="46">
        <v>0.59795526039846203</v>
      </c>
      <c r="L40" s="51">
        <v>0.12108789157151922</v>
      </c>
    </row>
    <row r="41" spans="1:12" x14ac:dyDescent="0.4">
      <c r="A41" s="124" t="s">
        <v>177</v>
      </c>
      <c r="B41" s="77">
        <v>3650</v>
      </c>
      <c r="C41" s="76">
        <v>0</v>
      </c>
      <c r="D41" s="44" t="e">
        <v>#DIV/0!</v>
      </c>
      <c r="E41" s="59">
        <v>3650</v>
      </c>
      <c r="F41" s="84">
        <v>6610</v>
      </c>
      <c r="G41" s="84">
        <v>0</v>
      </c>
      <c r="H41" s="42" t="e">
        <v>#DIV/0!</v>
      </c>
      <c r="I41" s="53">
        <v>6610</v>
      </c>
      <c r="J41" s="46">
        <v>0.5521936459909228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75">
        <v>10544</v>
      </c>
      <c r="C42" s="68">
        <v>11667</v>
      </c>
      <c r="D42" s="44">
        <v>0.90374560726836373</v>
      </c>
      <c r="E42" s="59">
        <v>-1123</v>
      </c>
      <c r="F42" s="75">
        <v>17425</v>
      </c>
      <c r="G42" s="75">
        <v>17557</v>
      </c>
      <c r="H42" s="42">
        <v>0.99248163125818767</v>
      </c>
      <c r="I42" s="53">
        <v>-132</v>
      </c>
      <c r="J42" s="46">
        <v>0.60510760401721664</v>
      </c>
      <c r="K42" s="46">
        <v>0.66452127356609902</v>
      </c>
      <c r="L42" s="51">
        <v>-5.9413669548882386E-2</v>
      </c>
    </row>
    <row r="43" spans="1:12" x14ac:dyDescent="0.4">
      <c r="A43" s="124" t="s">
        <v>81</v>
      </c>
      <c r="B43" s="77">
        <v>5927</v>
      </c>
      <c r="C43" s="76">
        <v>6832</v>
      </c>
      <c r="D43" s="48">
        <v>0.86753512880562056</v>
      </c>
      <c r="E43" s="59">
        <v>-905</v>
      </c>
      <c r="F43" s="75">
        <v>10030</v>
      </c>
      <c r="G43" s="75">
        <v>9364</v>
      </c>
      <c r="H43" s="42">
        <v>1.0711234515164461</v>
      </c>
      <c r="I43" s="53">
        <v>666</v>
      </c>
      <c r="J43" s="46">
        <v>0.59092721834496509</v>
      </c>
      <c r="K43" s="46">
        <v>0.72960273387441266</v>
      </c>
      <c r="L43" s="51">
        <v>-0.13867551552944757</v>
      </c>
    </row>
    <row r="44" spans="1:12" x14ac:dyDescent="0.4">
      <c r="A44" s="124" t="s">
        <v>79</v>
      </c>
      <c r="B44" s="75">
        <v>1752</v>
      </c>
      <c r="C44" s="68">
        <v>2239</v>
      </c>
      <c r="D44" s="46">
        <v>0.78249218401071907</v>
      </c>
      <c r="E44" s="59">
        <v>-487</v>
      </c>
      <c r="F44" s="79">
        <v>2790</v>
      </c>
      <c r="G44" s="79">
        <v>2880</v>
      </c>
      <c r="H44" s="42">
        <v>0.96875</v>
      </c>
      <c r="I44" s="53">
        <v>-90</v>
      </c>
      <c r="J44" s="46">
        <v>0.6279569892473118</v>
      </c>
      <c r="K44" s="46">
        <v>0.77743055555555551</v>
      </c>
      <c r="L44" s="51">
        <v>-0.14947356630824371</v>
      </c>
    </row>
    <row r="45" spans="1:12" x14ac:dyDescent="0.4">
      <c r="A45" s="124" t="s">
        <v>150</v>
      </c>
      <c r="B45" s="77">
        <v>0</v>
      </c>
      <c r="C45" s="76">
        <v>0</v>
      </c>
      <c r="D45" s="44" t="e">
        <v>#DIV/0!</v>
      </c>
      <c r="E45" s="59">
        <v>0</v>
      </c>
      <c r="F45" s="77">
        <v>0</v>
      </c>
      <c r="G45" s="75">
        <v>0</v>
      </c>
      <c r="H45" s="42" t="e">
        <v>#DIV/0!</v>
      </c>
      <c r="I45" s="53">
        <v>0</v>
      </c>
      <c r="J45" s="46" t="e">
        <v>#DIV/0!</v>
      </c>
      <c r="K45" s="46" t="e">
        <v>#DIV/0!</v>
      </c>
      <c r="L45" s="51" t="e">
        <v>#DIV/0!</v>
      </c>
    </row>
    <row r="46" spans="1:12" x14ac:dyDescent="0.4">
      <c r="A46" s="124" t="s">
        <v>78</v>
      </c>
      <c r="B46" s="75">
        <v>2182</v>
      </c>
      <c r="C46" s="68">
        <v>2050</v>
      </c>
      <c r="D46" s="44">
        <v>1.0643902439024391</v>
      </c>
      <c r="E46" s="59">
        <v>132</v>
      </c>
      <c r="F46" s="75">
        <v>2790</v>
      </c>
      <c r="G46" s="75">
        <v>2875</v>
      </c>
      <c r="H46" s="42">
        <v>0.97043478260869565</v>
      </c>
      <c r="I46" s="53">
        <v>-85</v>
      </c>
      <c r="J46" s="46">
        <v>0.78207885304659497</v>
      </c>
      <c r="K46" s="46">
        <v>0.71304347826086956</v>
      </c>
      <c r="L46" s="51">
        <v>6.9035374785725412E-2</v>
      </c>
    </row>
    <row r="47" spans="1:12" x14ac:dyDescent="0.4">
      <c r="A47" s="125" t="s">
        <v>77</v>
      </c>
      <c r="B47" s="77">
        <v>960</v>
      </c>
      <c r="C47" s="76">
        <v>1274</v>
      </c>
      <c r="D47" s="44">
        <v>0.75353218210361073</v>
      </c>
      <c r="E47" s="59">
        <v>-314</v>
      </c>
      <c r="F47" s="75">
        <v>2790</v>
      </c>
      <c r="G47" s="75">
        <v>2874</v>
      </c>
      <c r="H47" s="42">
        <v>0.97077244258872653</v>
      </c>
      <c r="I47" s="53">
        <v>-84</v>
      </c>
      <c r="J47" s="46">
        <v>0.34408602150537637</v>
      </c>
      <c r="K47" s="42">
        <v>0.44328462073764785</v>
      </c>
      <c r="L47" s="41">
        <v>-9.9198599232271478E-2</v>
      </c>
    </row>
    <row r="48" spans="1:12" x14ac:dyDescent="0.4">
      <c r="A48" s="124" t="s">
        <v>96</v>
      </c>
      <c r="B48" s="75">
        <v>535</v>
      </c>
      <c r="C48" s="68">
        <v>609</v>
      </c>
      <c r="D48" s="44">
        <v>0.87848932676518887</v>
      </c>
      <c r="E48" s="53">
        <v>-74</v>
      </c>
      <c r="F48" s="79">
        <v>1660</v>
      </c>
      <c r="G48" s="79">
        <v>1660</v>
      </c>
      <c r="H48" s="42">
        <v>1</v>
      </c>
      <c r="I48" s="53">
        <v>0</v>
      </c>
      <c r="J48" s="46">
        <v>0.32228915662650603</v>
      </c>
      <c r="K48" s="46">
        <v>0.36686746987951807</v>
      </c>
      <c r="L48" s="51">
        <v>-4.4578313253012036E-2</v>
      </c>
    </row>
    <row r="49" spans="1:12" x14ac:dyDescent="0.4">
      <c r="A49" s="124" t="s">
        <v>93</v>
      </c>
      <c r="B49" s="77">
        <v>0</v>
      </c>
      <c r="C49" s="76">
        <v>0</v>
      </c>
      <c r="D49" s="44" t="e">
        <v>#DIV/0!</v>
      </c>
      <c r="E49" s="53">
        <v>0</v>
      </c>
      <c r="F49" s="77">
        <v>0</v>
      </c>
      <c r="G49" s="77">
        <v>0</v>
      </c>
      <c r="H49" s="46" t="e">
        <v>#DIV/0!</v>
      </c>
      <c r="I49" s="53">
        <v>0</v>
      </c>
      <c r="J49" s="46" t="e">
        <v>#DIV/0!</v>
      </c>
      <c r="K49" s="46" t="e">
        <v>#DIV/0!</v>
      </c>
      <c r="L49" s="51" t="e">
        <v>#DIV/0!</v>
      </c>
    </row>
    <row r="50" spans="1:12" x14ac:dyDescent="0.4">
      <c r="A50" s="124" t="s">
        <v>74</v>
      </c>
      <c r="B50" s="75">
        <v>1914</v>
      </c>
      <c r="C50" s="68">
        <v>2458</v>
      </c>
      <c r="D50" s="44">
        <v>0.77868185516680233</v>
      </c>
      <c r="E50" s="53">
        <v>-544</v>
      </c>
      <c r="F50" s="75">
        <v>3850</v>
      </c>
      <c r="G50" s="75">
        <v>3787</v>
      </c>
      <c r="H50" s="46">
        <v>1.0166358595194085</v>
      </c>
      <c r="I50" s="53">
        <v>63</v>
      </c>
      <c r="J50" s="46">
        <v>0.49714285714285716</v>
      </c>
      <c r="K50" s="46">
        <v>0.64906258251914439</v>
      </c>
      <c r="L50" s="51">
        <v>-0.15191972537628723</v>
      </c>
    </row>
    <row r="51" spans="1:12" x14ac:dyDescent="0.4">
      <c r="A51" s="124" t="s">
        <v>76</v>
      </c>
      <c r="B51" s="77">
        <v>669</v>
      </c>
      <c r="C51" s="76">
        <v>757</v>
      </c>
      <c r="D51" s="44">
        <v>0.88375165125495381</v>
      </c>
      <c r="E51" s="53">
        <v>-88</v>
      </c>
      <c r="F51" s="75">
        <v>1323</v>
      </c>
      <c r="G51" s="75">
        <v>1260</v>
      </c>
      <c r="H51" s="46">
        <v>1.05</v>
      </c>
      <c r="I51" s="53">
        <v>63</v>
      </c>
      <c r="J51" s="46">
        <v>0.50566893424036286</v>
      </c>
      <c r="K51" s="46">
        <v>0.60079365079365077</v>
      </c>
      <c r="L51" s="51">
        <v>-9.5124716553287914E-2</v>
      </c>
    </row>
    <row r="52" spans="1:12" x14ac:dyDescent="0.4">
      <c r="A52" s="124" t="s">
        <v>75</v>
      </c>
      <c r="B52" s="75">
        <v>784</v>
      </c>
      <c r="C52" s="68">
        <v>863</v>
      </c>
      <c r="D52" s="44">
        <v>0.90845886442641943</v>
      </c>
      <c r="E52" s="53">
        <v>-79</v>
      </c>
      <c r="F52" s="77">
        <v>1260</v>
      </c>
      <c r="G52" s="77">
        <v>1260</v>
      </c>
      <c r="H52" s="46">
        <v>1</v>
      </c>
      <c r="I52" s="53">
        <v>0</v>
      </c>
      <c r="J52" s="46">
        <v>0.62222222222222223</v>
      </c>
      <c r="K52" s="46">
        <v>0.68492063492063493</v>
      </c>
      <c r="L52" s="51">
        <v>-6.2698412698412698E-2</v>
      </c>
    </row>
    <row r="53" spans="1:12" x14ac:dyDescent="0.4">
      <c r="A53" s="124" t="s">
        <v>149</v>
      </c>
      <c r="B53" s="77">
        <v>790</v>
      </c>
      <c r="C53" s="76">
        <v>737</v>
      </c>
      <c r="D53" s="44">
        <v>1.0719131614654003</v>
      </c>
      <c r="E53" s="53">
        <v>53</v>
      </c>
      <c r="F53" s="75">
        <v>1340</v>
      </c>
      <c r="G53" s="75">
        <v>1651</v>
      </c>
      <c r="H53" s="46">
        <v>0.81162931556632345</v>
      </c>
      <c r="I53" s="53">
        <v>-311</v>
      </c>
      <c r="J53" s="46">
        <v>0.58955223880597019</v>
      </c>
      <c r="K53" s="46">
        <v>0.4463961235614779</v>
      </c>
      <c r="L53" s="51">
        <v>0.14315611524449229</v>
      </c>
    </row>
    <row r="54" spans="1:12" x14ac:dyDescent="0.4">
      <c r="A54" s="124" t="s">
        <v>132</v>
      </c>
      <c r="B54" s="75">
        <v>900</v>
      </c>
      <c r="C54" s="68">
        <v>897</v>
      </c>
      <c r="D54" s="44">
        <v>1.0033444816053512</v>
      </c>
      <c r="E54" s="53">
        <v>3</v>
      </c>
      <c r="F54" s="75">
        <v>1260</v>
      </c>
      <c r="G54" s="75">
        <v>1260</v>
      </c>
      <c r="H54" s="46">
        <v>1</v>
      </c>
      <c r="I54" s="53">
        <v>0</v>
      </c>
      <c r="J54" s="46">
        <v>0.7142857142857143</v>
      </c>
      <c r="K54" s="46">
        <v>0.71190476190476193</v>
      </c>
      <c r="L54" s="51">
        <v>2.3809523809523725E-3</v>
      </c>
    </row>
    <row r="55" spans="1:12" x14ac:dyDescent="0.4">
      <c r="A55" s="124" t="s">
        <v>148</v>
      </c>
      <c r="B55" s="75">
        <v>1037</v>
      </c>
      <c r="C55" s="68">
        <v>1043</v>
      </c>
      <c r="D55" s="44">
        <v>0.99424736337488018</v>
      </c>
      <c r="E55" s="53">
        <v>-6</v>
      </c>
      <c r="F55" s="79">
        <v>1330</v>
      </c>
      <c r="G55" s="79">
        <v>1323</v>
      </c>
      <c r="H55" s="46">
        <v>1.0052910052910053</v>
      </c>
      <c r="I55" s="53">
        <v>7</v>
      </c>
      <c r="J55" s="46">
        <v>0.77969924812030078</v>
      </c>
      <c r="K55" s="46">
        <v>0.78835978835978837</v>
      </c>
      <c r="L55" s="51">
        <v>-8.6605402394875908E-3</v>
      </c>
    </row>
    <row r="56" spans="1:12" x14ac:dyDescent="0.4">
      <c r="A56" s="124" t="s">
        <v>147</v>
      </c>
      <c r="B56" s="75">
        <v>1083</v>
      </c>
      <c r="C56" s="68">
        <v>938</v>
      </c>
      <c r="D56" s="44">
        <v>1.1545842217484008</v>
      </c>
      <c r="E56" s="53">
        <v>145</v>
      </c>
      <c r="F56" s="75">
        <v>1260</v>
      </c>
      <c r="G56" s="75">
        <v>1260</v>
      </c>
      <c r="H56" s="44">
        <v>1</v>
      </c>
      <c r="I56" s="53">
        <v>0</v>
      </c>
      <c r="J56" s="46">
        <v>0.85952380952380958</v>
      </c>
      <c r="K56" s="46">
        <v>0.74444444444444446</v>
      </c>
      <c r="L56" s="51">
        <v>0.11507936507936511</v>
      </c>
    </row>
    <row r="57" spans="1:12" x14ac:dyDescent="0.4">
      <c r="A57" s="123" t="s">
        <v>146</v>
      </c>
      <c r="B57" s="133">
        <v>1212</v>
      </c>
      <c r="C57" s="134">
        <v>1155</v>
      </c>
      <c r="D57" s="90">
        <v>1.0493506493506493</v>
      </c>
      <c r="E57" s="58">
        <v>57</v>
      </c>
      <c r="F57" s="133">
        <v>1260</v>
      </c>
      <c r="G57" s="133">
        <v>1260</v>
      </c>
      <c r="H57" s="57">
        <v>1</v>
      </c>
      <c r="I57" s="58">
        <v>0</v>
      </c>
      <c r="J57" s="57">
        <v>0.96190476190476193</v>
      </c>
      <c r="K57" s="57">
        <v>0.91666666666666663</v>
      </c>
      <c r="L57" s="56">
        <v>4.5238095238095299E-2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2006年9月下旬航空旅客輸送実績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10月(月間)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3" t="s">
        <v>120</v>
      </c>
      <c r="C4" s="193" t="s">
        <v>227</v>
      </c>
      <c r="D4" s="190" t="s">
        <v>87</v>
      </c>
      <c r="E4" s="190"/>
      <c r="F4" s="187" t="s">
        <v>120</v>
      </c>
      <c r="G4" s="187" t="s">
        <v>227</v>
      </c>
      <c r="H4" s="190" t="s">
        <v>87</v>
      </c>
      <c r="I4" s="190"/>
      <c r="J4" s="187" t="s">
        <v>120</v>
      </c>
      <c r="K4" s="187" t="s">
        <v>227</v>
      </c>
      <c r="L4" s="188" t="s">
        <v>85</v>
      </c>
    </row>
    <row r="5" spans="1:12" s="34" customFormat="1" x14ac:dyDescent="0.4">
      <c r="A5" s="190"/>
      <c r="B5" s="194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95</v>
      </c>
      <c r="B6" s="67">
        <v>560212</v>
      </c>
      <c r="C6" s="67">
        <v>509887</v>
      </c>
      <c r="D6" s="39">
        <v>1.0986983390437488</v>
      </c>
      <c r="E6" s="40">
        <v>50325</v>
      </c>
      <c r="F6" s="67">
        <v>750349</v>
      </c>
      <c r="G6" s="67">
        <v>688422</v>
      </c>
      <c r="H6" s="39">
        <v>1.0899549985328767</v>
      </c>
      <c r="I6" s="40">
        <v>61927</v>
      </c>
      <c r="J6" s="39">
        <v>0.74660191457575076</v>
      </c>
      <c r="K6" s="39">
        <v>0.74066052508490432</v>
      </c>
      <c r="L6" s="52">
        <v>5.9413894908464382E-3</v>
      </c>
    </row>
    <row r="7" spans="1:12" s="30" customFormat="1" x14ac:dyDescent="0.4">
      <c r="A7" s="122" t="s">
        <v>84</v>
      </c>
      <c r="B7" s="67">
        <v>272733</v>
      </c>
      <c r="C7" s="67">
        <v>250144</v>
      </c>
      <c r="D7" s="39">
        <v>1.0903039849046949</v>
      </c>
      <c r="E7" s="40">
        <v>22589</v>
      </c>
      <c r="F7" s="67">
        <v>360522</v>
      </c>
      <c r="G7" s="67">
        <v>325939</v>
      </c>
      <c r="H7" s="39">
        <v>1.1061026756540335</v>
      </c>
      <c r="I7" s="40">
        <v>34583</v>
      </c>
      <c r="J7" s="39">
        <v>0.75649474928021032</v>
      </c>
      <c r="K7" s="39">
        <v>0.76745648725681803</v>
      </c>
      <c r="L7" s="52">
        <v>-1.0961737976607711E-2</v>
      </c>
    </row>
    <row r="8" spans="1:12" x14ac:dyDescent="0.4">
      <c r="A8" s="138" t="s">
        <v>91</v>
      </c>
      <c r="B8" s="73">
        <v>222763</v>
      </c>
      <c r="C8" s="73">
        <v>203052</v>
      </c>
      <c r="D8" s="50">
        <v>1.0970736560092982</v>
      </c>
      <c r="E8" s="38">
        <v>19711</v>
      </c>
      <c r="F8" s="73">
        <v>295031</v>
      </c>
      <c r="G8" s="73">
        <v>263989</v>
      </c>
      <c r="H8" s="50">
        <v>1.1175882328430351</v>
      </c>
      <c r="I8" s="38">
        <v>31042</v>
      </c>
      <c r="J8" s="50">
        <v>0.75504946937779416</v>
      </c>
      <c r="K8" s="50">
        <v>0.76916841232021027</v>
      </c>
      <c r="L8" s="49">
        <v>-1.4118942942416113E-2</v>
      </c>
    </row>
    <row r="9" spans="1:12" x14ac:dyDescent="0.4">
      <c r="A9" s="126" t="s">
        <v>82</v>
      </c>
      <c r="B9" s="100">
        <v>133839</v>
      </c>
      <c r="C9" s="100">
        <v>117998</v>
      </c>
      <c r="D9" s="44">
        <v>1.1342480381023408</v>
      </c>
      <c r="E9" s="45">
        <v>15841</v>
      </c>
      <c r="F9" s="100">
        <v>159350</v>
      </c>
      <c r="G9" s="100">
        <v>147812</v>
      </c>
      <c r="H9" s="44">
        <v>1.0780586149974292</v>
      </c>
      <c r="I9" s="45">
        <v>11538</v>
      </c>
      <c r="J9" s="44">
        <v>0.83990586758707253</v>
      </c>
      <c r="K9" s="44">
        <v>0.79829783779395447</v>
      </c>
      <c r="L9" s="43">
        <v>4.1608029793118062E-2</v>
      </c>
    </row>
    <row r="10" spans="1:12" x14ac:dyDescent="0.4">
      <c r="A10" s="124" t="s">
        <v>83</v>
      </c>
      <c r="B10" s="94">
        <v>10783</v>
      </c>
      <c r="C10" s="94">
        <v>28465</v>
      </c>
      <c r="D10" s="46">
        <v>0.37881608993500793</v>
      </c>
      <c r="E10" s="37">
        <v>-17682</v>
      </c>
      <c r="F10" s="94">
        <v>12276</v>
      </c>
      <c r="G10" s="94">
        <v>36814</v>
      </c>
      <c r="H10" s="46">
        <v>0.3334600967023415</v>
      </c>
      <c r="I10" s="37">
        <v>-24538</v>
      </c>
      <c r="J10" s="46">
        <v>0.87838057999348318</v>
      </c>
      <c r="K10" s="46">
        <v>0.77321127831803116</v>
      </c>
      <c r="L10" s="51">
        <v>0.10516930167545202</v>
      </c>
    </row>
    <row r="11" spans="1:12" x14ac:dyDescent="0.4">
      <c r="A11" s="124" t="s">
        <v>97</v>
      </c>
      <c r="B11" s="94">
        <v>11602</v>
      </c>
      <c r="C11" s="94">
        <v>6036</v>
      </c>
      <c r="D11" s="46">
        <v>1.9221338634857521</v>
      </c>
      <c r="E11" s="37">
        <v>5566</v>
      </c>
      <c r="F11" s="94">
        <v>15921</v>
      </c>
      <c r="G11" s="94">
        <v>8118</v>
      </c>
      <c r="H11" s="46">
        <v>1.9611973392461197</v>
      </c>
      <c r="I11" s="37">
        <v>7803</v>
      </c>
      <c r="J11" s="46">
        <v>0.72872307015890958</v>
      </c>
      <c r="K11" s="46">
        <v>0.74353288987435329</v>
      </c>
      <c r="L11" s="51">
        <v>-1.4809819715443706E-2</v>
      </c>
    </row>
    <row r="12" spans="1:12" x14ac:dyDescent="0.4">
      <c r="A12" s="124" t="s">
        <v>80</v>
      </c>
      <c r="B12" s="94">
        <v>19271</v>
      </c>
      <c r="C12" s="94">
        <v>21391</v>
      </c>
      <c r="D12" s="46">
        <v>0.90089289888270763</v>
      </c>
      <c r="E12" s="37">
        <v>-2120</v>
      </c>
      <c r="F12" s="94">
        <v>28773</v>
      </c>
      <c r="G12" s="94">
        <v>29472</v>
      </c>
      <c r="H12" s="46">
        <v>0.97628257328990231</v>
      </c>
      <c r="I12" s="37">
        <v>-699</v>
      </c>
      <c r="J12" s="46">
        <v>0.66975984429847424</v>
      </c>
      <c r="K12" s="46">
        <v>0.72580754614549403</v>
      </c>
      <c r="L12" s="51">
        <v>-5.6047701847019793E-2</v>
      </c>
    </row>
    <row r="13" spans="1:12" x14ac:dyDescent="0.4">
      <c r="A13" s="124" t="s">
        <v>81</v>
      </c>
      <c r="B13" s="94">
        <v>22294</v>
      </c>
      <c r="C13" s="94">
        <v>19031</v>
      </c>
      <c r="D13" s="46">
        <v>1.1714570963165363</v>
      </c>
      <c r="E13" s="37">
        <v>3263</v>
      </c>
      <c r="F13" s="94">
        <v>33852</v>
      </c>
      <c r="G13" s="94">
        <v>29753</v>
      </c>
      <c r="H13" s="46">
        <v>1.1377676200719256</v>
      </c>
      <c r="I13" s="37">
        <v>4099</v>
      </c>
      <c r="J13" s="46">
        <v>0.65857261018551339</v>
      </c>
      <c r="K13" s="46">
        <v>0.63963297818707354</v>
      </c>
      <c r="L13" s="51">
        <v>1.8939631998439843E-2</v>
      </c>
    </row>
    <row r="14" spans="1:12" x14ac:dyDescent="0.4">
      <c r="A14" s="124" t="s">
        <v>170</v>
      </c>
      <c r="B14" s="94">
        <v>10416</v>
      </c>
      <c r="C14" s="94">
        <v>10131</v>
      </c>
      <c r="D14" s="46">
        <v>1.0281314776428783</v>
      </c>
      <c r="E14" s="37">
        <v>285</v>
      </c>
      <c r="F14" s="94">
        <v>13108</v>
      </c>
      <c r="G14" s="94">
        <v>12020</v>
      </c>
      <c r="H14" s="46">
        <v>1.0905158069883527</v>
      </c>
      <c r="I14" s="37">
        <v>1088</v>
      </c>
      <c r="J14" s="46">
        <v>0.79462923405553865</v>
      </c>
      <c r="K14" s="46">
        <v>0.84284525790349418</v>
      </c>
      <c r="L14" s="51">
        <v>-4.8216023847955536E-2</v>
      </c>
    </row>
    <row r="15" spans="1:12" x14ac:dyDescent="0.4">
      <c r="A15" s="127" t="s">
        <v>193</v>
      </c>
      <c r="B15" s="94">
        <v>0</v>
      </c>
      <c r="C15" s="94">
        <v>0</v>
      </c>
      <c r="D15" s="17" t="e">
        <v>#DIV/0!</v>
      </c>
      <c r="E15" s="18">
        <v>0</v>
      </c>
      <c r="F15" s="94">
        <v>0</v>
      </c>
      <c r="G15" s="94">
        <v>0</v>
      </c>
      <c r="H15" s="46" t="e">
        <v>#DIV/0!</v>
      </c>
      <c r="I15" s="37">
        <v>0</v>
      </c>
      <c r="J15" s="46" t="e">
        <v>#DIV/0!</v>
      </c>
      <c r="K15" s="46" t="e">
        <v>#DIV/0!</v>
      </c>
      <c r="L15" s="51" t="e">
        <v>#DIV/0!</v>
      </c>
    </row>
    <row r="16" spans="1:12" s="12" customFormat="1" x14ac:dyDescent="0.4">
      <c r="A16" s="21" t="s">
        <v>192</v>
      </c>
      <c r="B16" s="93">
        <v>12138</v>
      </c>
      <c r="C16" s="93">
        <v>0</v>
      </c>
      <c r="D16" s="17" t="e">
        <v>#DIV/0!</v>
      </c>
      <c r="E16" s="18">
        <v>12138</v>
      </c>
      <c r="F16" s="93">
        <v>23660</v>
      </c>
      <c r="G16" s="93">
        <v>0</v>
      </c>
      <c r="H16" s="17" t="e">
        <v>#DIV/0!</v>
      </c>
      <c r="I16" s="24">
        <v>23660</v>
      </c>
      <c r="J16" s="17">
        <v>0.51301775147928996</v>
      </c>
      <c r="K16" s="17" t="e">
        <v>#DIV/0!</v>
      </c>
      <c r="L16" s="16" t="e">
        <v>#DIV/0!</v>
      </c>
    </row>
    <row r="17" spans="1:12" s="12" customFormat="1" x14ac:dyDescent="0.4">
      <c r="A17" s="15" t="s">
        <v>191</v>
      </c>
      <c r="B17" s="101">
        <v>2420</v>
      </c>
      <c r="C17" s="101">
        <v>0</v>
      </c>
      <c r="D17" s="31" t="e">
        <v>#DIV/0!</v>
      </c>
      <c r="E17" s="33">
        <v>2420</v>
      </c>
      <c r="F17" s="101">
        <v>8091</v>
      </c>
      <c r="G17" s="101">
        <v>0</v>
      </c>
      <c r="H17" s="31" t="e">
        <v>#DIV/0!</v>
      </c>
      <c r="I17" s="33">
        <v>8091</v>
      </c>
      <c r="J17" s="31">
        <v>0.29909776294648377</v>
      </c>
      <c r="K17" s="31" t="e">
        <v>#DIV/0!</v>
      </c>
      <c r="L17" s="74" t="e">
        <v>#DIV/0!</v>
      </c>
    </row>
    <row r="18" spans="1:12" x14ac:dyDescent="0.4">
      <c r="A18" s="138" t="s">
        <v>90</v>
      </c>
      <c r="B18" s="73">
        <v>47678</v>
      </c>
      <c r="C18" s="73">
        <v>44636</v>
      </c>
      <c r="D18" s="50">
        <v>1.0681512680347702</v>
      </c>
      <c r="E18" s="38">
        <v>3042</v>
      </c>
      <c r="F18" s="73">
        <v>62020</v>
      </c>
      <c r="G18" s="73">
        <v>58401</v>
      </c>
      <c r="H18" s="50">
        <v>1.0619681169842983</v>
      </c>
      <c r="I18" s="38">
        <v>3619</v>
      </c>
      <c r="J18" s="50">
        <v>0.76875201547887773</v>
      </c>
      <c r="K18" s="50">
        <v>0.76430198113046011</v>
      </c>
      <c r="L18" s="49">
        <v>4.4500343484176197E-3</v>
      </c>
    </row>
    <row r="19" spans="1:12" x14ac:dyDescent="0.4">
      <c r="A19" s="126" t="s">
        <v>168</v>
      </c>
      <c r="B19" s="100">
        <v>3445</v>
      </c>
      <c r="C19" s="100">
        <v>3961</v>
      </c>
      <c r="D19" s="44">
        <v>0.86972986619540515</v>
      </c>
      <c r="E19" s="45">
        <v>-516</v>
      </c>
      <c r="F19" s="100">
        <v>4500</v>
      </c>
      <c r="G19" s="100">
        <v>4650</v>
      </c>
      <c r="H19" s="44">
        <v>0.967741935483871</v>
      </c>
      <c r="I19" s="45">
        <v>-150</v>
      </c>
      <c r="J19" s="44">
        <v>0.76555555555555554</v>
      </c>
      <c r="K19" s="44">
        <v>0.85182795698924729</v>
      </c>
      <c r="L19" s="43">
        <v>-8.6272401433691748E-2</v>
      </c>
    </row>
    <row r="20" spans="1:12" x14ac:dyDescent="0.4">
      <c r="A20" s="124" t="s">
        <v>167</v>
      </c>
      <c r="B20" s="94">
        <v>3920</v>
      </c>
      <c r="C20" s="94">
        <v>4082</v>
      </c>
      <c r="D20" s="46">
        <v>0.96031357177853993</v>
      </c>
      <c r="E20" s="37">
        <v>-162</v>
      </c>
      <c r="F20" s="94">
        <v>4650</v>
      </c>
      <c r="G20" s="94">
        <v>4650</v>
      </c>
      <c r="H20" s="46">
        <v>1</v>
      </c>
      <c r="I20" s="37">
        <v>0</v>
      </c>
      <c r="J20" s="46">
        <v>0.84301075268817205</v>
      </c>
      <c r="K20" s="46">
        <v>0.87784946236559136</v>
      </c>
      <c r="L20" s="51">
        <v>-3.4838709677419311E-2</v>
      </c>
    </row>
    <row r="21" spans="1:12" x14ac:dyDescent="0.4">
      <c r="A21" s="124" t="s">
        <v>166</v>
      </c>
      <c r="B21" s="94">
        <v>3513</v>
      </c>
      <c r="C21" s="94">
        <v>3092</v>
      </c>
      <c r="D21" s="46">
        <v>1.1361578266494179</v>
      </c>
      <c r="E21" s="37">
        <v>421</v>
      </c>
      <c r="F21" s="94">
        <v>4645</v>
      </c>
      <c r="G21" s="94">
        <v>4650</v>
      </c>
      <c r="H21" s="46">
        <v>0.99892473118279568</v>
      </c>
      <c r="I21" s="37">
        <v>-5</v>
      </c>
      <c r="J21" s="46">
        <v>0.75629709364908504</v>
      </c>
      <c r="K21" s="46">
        <v>0.66494623655913976</v>
      </c>
      <c r="L21" s="51">
        <v>9.1350857089945281E-2</v>
      </c>
    </row>
    <row r="22" spans="1:12" x14ac:dyDescent="0.4">
      <c r="A22" s="124" t="s">
        <v>165</v>
      </c>
      <c r="B22" s="94">
        <v>8112</v>
      </c>
      <c r="C22" s="94">
        <v>7454</v>
      </c>
      <c r="D22" s="46">
        <v>1.0882747518111082</v>
      </c>
      <c r="E22" s="37">
        <v>658</v>
      </c>
      <c r="F22" s="94">
        <v>9317</v>
      </c>
      <c r="G22" s="94">
        <v>9300</v>
      </c>
      <c r="H22" s="46">
        <v>1.0018279569892472</v>
      </c>
      <c r="I22" s="37">
        <v>17</v>
      </c>
      <c r="J22" s="46">
        <v>0.87066652355908558</v>
      </c>
      <c r="K22" s="46">
        <v>0.80150537634408603</v>
      </c>
      <c r="L22" s="51">
        <v>6.9161147214999552E-2</v>
      </c>
    </row>
    <row r="23" spans="1:12" x14ac:dyDescent="0.4">
      <c r="A23" s="124" t="s">
        <v>164</v>
      </c>
      <c r="B23" s="96">
        <v>4296</v>
      </c>
      <c r="C23" s="96">
        <v>4313</v>
      </c>
      <c r="D23" s="42">
        <v>0.99605842800834687</v>
      </c>
      <c r="E23" s="36">
        <v>-17</v>
      </c>
      <c r="F23" s="96">
        <v>4650</v>
      </c>
      <c r="G23" s="96">
        <v>4650</v>
      </c>
      <c r="H23" s="42">
        <v>1</v>
      </c>
      <c r="I23" s="36">
        <v>0</v>
      </c>
      <c r="J23" s="42">
        <v>0.92387096774193544</v>
      </c>
      <c r="K23" s="42">
        <v>0.92752688172043007</v>
      </c>
      <c r="L23" s="41">
        <v>-3.6559139784946293E-3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v>#DIV/0!</v>
      </c>
      <c r="E24" s="37">
        <v>0</v>
      </c>
      <c r="F24" s="94">
        <v>0</v>
      </c>
      <c r="G24" s="94">
        <v>0</v>
      </c>
      <c r="H24" s="46" t="e">
        <v>#DIV/0!</v>
      </c>
      <c r="I24" s="37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94">
        <v>2728</v>
      </c>
      <c r="C25" s="94">
        <v>3331</v>
      </c>
      <c r="D25" s="46">
        <v>0.81897328129690783</v>
      </c>
      <c r="E25" s="37">
        <v>-603</v>
      </c>
      <c r="F25" s="94">
        <v>4667</v>
      </c>
      <c r="G25" s="94">
        <v>4650</v>
      </c>
      <c r="H25" s="46">
        <v>1.0036559139784946</v>
      </c>
      <c r="I25" s="37">
        <v>17</v>
      </c>
      <c r="J25" s="46">
        <v>0.58452967645168197</v>
      </c>
      <c r="K25" s="46">
        <v>0.71634408602150534</v>
      </c>
      <c r="L25" s="51">
        <v>-0.13181440956982338</v>
      </c>
    </row>
    <row r="26" spans="1:12" x14ac:dyDescent="0.4">
      <c r="A26" s="124" t="s">
        <v>161</v>
      </c>
      <c r="B26" s="94">
        <v>3876</v>
      </c>
      <c r="C26" s="94">
        <v>3582</v>
      </c>
      <c r="D26" s="46">
        <v>1.0820770519262981</v>
      </c>
      <c r="E26" s="37">
        <v>294</v>
      </c>
      <c r="F26" s="94">
        <v>4645</v>
      </c>
      <c r="G26" s="94">
        <v>4650</v>
      </c>
      <c r="H26" s="46">
        <v>0.99892473118279568</v>
      </c>
      <c r="I26" s="37">
        <v>-5</v>
      </c>
      <c r="J26" s="46">
        <v>0.83444564047362757</v>
      </c>
      <c r="K26" s="46">
        <v>0.77032258064516124</v>
      </c>
      <c r="L26" s="51">
        <v>6.4123059828466333E-2</v>
      </c>
    </row>
    <row r="27" spans="1:12" x14ac:dyDescent="0.4">
      <c r="A27" s="124" t="s">
        <v>160</v>
      </c>
      <c r="B27" s="96">
        <v>1856</v>
      </c>
      <c r="C27" s="96">
        <v>1829</v>
      </c>
      <c r="D27" s="42">
        <v>1.0147621651175505</v>
      </c>
      <c r="E27" s="36">
        <v>27</v>
      </c>
      <c r="F27" s="96">
        <v>2717</v>
      </c>
      <c r="G27" s="96">
        <v>2717</v>
      </c>
      <c r="H27" s="42">
        <v>1</v>
      </c>
      <c r="I27" s="36">
        <v>0</v>
      </c>
      <c r="J27" s="42">
        <v>0.68310636731689367</v>
      </c>
      <c r="K27" s="42">
        <v>0.67316893632683106</v>
      </c>
      <c r="L27" s="41">
        <v>9.9374309900626123E-3</v>
      </c>
    </row>
    <row r="28" spans="1:12" x14ac:dyDescent="0.4">
      <c r="A28" s="125" t="s">
        <v>159</v>
      </c>
      <c r="B28" s="94">
        <v>1297</v>
      </c>
      <c r="C28" s="94">
        <v>1154</v>
      </c>
      <c r="D28" s="46">
        <v>1.1239168110918545</v>
      </c>
      <c r="E28" s="37">
        <v>143</v>
      </c>
      <c r="F28" s="94">
        <v>2284</v>
      </c>
      <c r="G28" s="94">
        <v>2100</v>
      </c>
      <c r="H28" s="46">
        <v>1.0876190476190477</v>
      </c>
      <c r="I28" s="37">
        <v>184</v>
      </c>
      <c r="J28" s="46">
        <v>0.56786339754816118</v>
      </c>
      <c r="K28" s="46">
        <v>0.54952380952380953</v>
      </c>
      <c r="L28" s="51">
        <v>1.833958802435165E-2</v>
      </c>
    </row>
    <row r="29" spans="1:12" x14ac:dyDescent="0.4">
      <c r="A29" s="124" t="s">
        <v>158</v>
      </c>
      <c r="B29" s="94">
        <v>3652</v>
      </c>
      <c r="C29" s="94">
        <v>3554</v>
      </c>
      <c r="D29" s="46">
        <v>1.0275745638716938</v>
      </c>
      <c r="E29" s="37">
        <v>98</v>
      </c>
      <c r="F29" s="94">
        <v>4645</v>
      </c>
      <c r="G29" s="94">
        <v>4650</v>
      </c>
      <c r="H29" s="46">
        <v>0.99892473118279568</v>
      </c>
      <c r="I29" s="37">
        <v>-5</v>
      </c>
      <c r="J29" s="46">
        <v>0.78622174381054899</v>
      </c>
      <c r="K29" s="46">
        <v>0.76430107526881719</v>
      </c>
      <c r="L29" s="51">
        <v>2.1920668541731803E-2</v>
      </c>
    </row>
    <row r="30" spans="1:12" x14ac:dyDescent="0.4">
      <c r="A30" s="125" t="s">
        <v>157</v>
      </c>
      <c r="B30" s="96">
        <v>3222</v>
      </c>
      <c r="C30" s="96">
        <v>3327</v>
      </c>
      <c r="D30" s="42">
        <v>0.96844003606853024</v>
      </c>
      <c r="E30" s="36">
        <v>-105</v>
      </c>
      <c r="F30" s="96">
        <v>4650</v>
      </c>
      <c r="G30" s="96">
        <v>4650</v>
      </c>
      <c r="H30" s="42">
        <v>1</v>
      </c>
      <c r="I30" s="36">
        <v>0</v>
      </c>
      <c r="J30" s="42">
        <v>0.69290322580645158</v>
      </c>
      <c r="K30" s="42">
        <v>0.71548387096774191</v>
      </c>
      <c r="L30" s="41">
        <v>-2.2580645161290325E-2</v>
      </c>
    </row>
    <row r="31" spans="1:12" x14ac:dyDescent="0.4">
      <c r="A31" s="125" t="s">
        <v>156</v>
      </c>
      <c r="B31" s="96">
        <v>4574</v>
      </c>
      <c r="C31" s="96">
        <v>4957</v>
      </c>
      <c r="D31" s="42">
        <v>0.92273552551946747</v>
      </c>
      <c r="E31" s="36">
        <v>-383</v>
      </c>
      <c r="F31" s="96">
        <v>6000</v>
      </c>
      <c r="G31" s="96">
        <v>7084</v>
      </c>
      <c r="H31" s="42">
        <v>0.84697910784867303</v>
      </c>
      <c r="I31" s="36">
        <v>-1084</v>
      </c>
      <c r="J31" s="42">
        <v>0.76233333333333331</v>
      </c>
      <c r="K31" s="42">
        <v>0.69974590626764543</v>
      </c>
      <c r="L31" s="41">
        <v>6.2587427065687873E-2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v>#DIV/0!</v>
      </c>
      <c r="E32" s="37">
        <v>0</v>
      </c>
      <c r="F32" s="94">
        <v>0</v>
      </c>
      <c r="G32" s="94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190</v>
      </c>
      <c r="B33" s="105">
        <v>3187</v>
      </c>
      <c r="C33" s="105">
        <v>0</v>
      </c>
      <c r="D33" s="48" t="e">
        <v>#DIV/0!</v>
      </c>
      <c r="E33" s="37">
        <v>3187</v>
      </c>
      <c r="F33" s="94">
        <v>4650</v>
      </c>
      <c r="G33" s="105">
        <v>0</v>
      </c>
      <c r="H33" s="46" t="e">
        <v>#DIV/0!</v>
      </c>
      <c r="I33" s="37">
        <v>4650</v>
      </c>
      <c r="J33" s="46">
        <v>0.68537634408602155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2292</v>
      </c>
      <c r="C34" s="73">
        <v>2456</v>
      </c>
      <c r="D34" s="50">
        <v>0.9332247557003257</v>
      </c>
      <c r="E34" s="38">
        <v>-164</v>
      </c>
      <c r="F34" s="73">
        <v>3471</v>
      </c>
      <c r="G34" s="73">
        <v>3549</v>
      </c>
      <c r="H34" s="50">
        <v>0.97802197802197799</v>
      </c>
      <c r="I34" s="38">
        <v>-78</v>
      </c>
      <c r="J34" s="50">
        <v>0.66032843560933452</v>
      </c>
      <c r="K34" s="50">
        <v>0.69202592279515351</v>
      </c>
      <c r="L34" s="49">
        <v>-3.1697487185818995E-2</v>
      </c>
    </row>
    <row r="35" spans="1:12" x14ac:dyDescent="0.4">
      <c r="A35" s="126" t="s">
        <v>154</v>
      </c>
      <c r="B35" s="100">
        <v>1440</v>
      </c>
      <c r="C35" s="100">
        <v>1581</v>
      </c>
      <c r="D35" s="44">
        <v>0.91081593927893734</v>
      </c>
      <c r="E35" s="45">
        <v>-141</v>
      </c>
      <c r="F35" s="100">
        <v>2262</v>
      </c>
      <c r="G35" s="100">
        <v>2340</v>
      </c>
      <c r="H35" s="44">
        <v>0.96666666666666667</v>
      </c>
      <c r="I35" s="45">
        <v>-78</v>
      </c>
      <c r="J35" s="44">
        <v>0.63660477453580899</v>
      </c>
      <c r="K35" s="44">
        <v>0.67564102564102568</v>
      </c>
      <c r="L35" s="43">
        <v>-3.9036251105216691E-2</v>
      </c>
    </row>
    <row r="36" spans="1:12" x14ac:dyDescent="0.4">
      <c r="A36" s="124" t="s">
        <v>153</v>
      </c>
      <c r="B36" s="94">
        <v>852</v>
      </c>
      <c r="C36" s="94">
        <v>875</v>
      </c>
      <c r="D36" s="46">
        <v>0.97371428571428575</v>
      </c>
      <c r="E36" s="37">
        <v>-23</v>
      </c>
      <c r="F36" s="94">
        <v>1209</v>
      </c>
      <c r="G36" s="94">
        <v>1209</v>
      </c>
      <c r="H36" s="46">
        <v>1</v>
      </c>
      <c r="I36" s="37">
        <v>0</v>
      </c>
      <c r="J36" s="46">
        <v>0.70471464019851116</v>
      </c>
      <c r="K36" s="46">
        <v>0.72373862696443336</v>
      </c>
      <c r="L36" s="51">
        <v>-1.9023986765922207E-2</v>
      </c>
    </row>
    <row r="37" spans="1:12" s="30" customFormat="1" x14ac:dyDescent="0.4">
      <c r="A37" s="122" t="s">
        <v>94</v>
      </c>
      <c r="B37" s="67">
        <v>277925</v>
      </c>
      <c r="C37" s="67">
        <v>259743</v>
      </c>
      <c r="D37" s="39">
        <v>1.0699999615004061</v>
      </c>
      <c r="E37" s="40">
        <v>18182</v>
      </c>
      <c r="F37" s="67">
        <v>372636</v>
      </c>
      <c r="G37" s="67">
        <v>362483</v>
      </c>
      <c r="H37" s="39">
        <v>1.0280095894152277</v>
      </c>
      <c r="I37" s="40">
        <v>10153</v>
      </c>
      <c r="J37" s="39">
        <v>0.74583507766292034</v>
      </c>
      <c r="K37" s="39">
        <v>0.71656601826844291</v>
      </c>
      <c r="L37" s="52">
        <v>2.9269059394477437E-2</v>
      </c>
    </row>
    <row r="38" spans="1:12" x14ac:dyDescent="0.4">
      <c r="A38" s="124" t="s">
        <v>82</v>
      </c>
      <c r="B38" s="99">
        <v>113035</v>
      </c>
      <c r="C38" s="99">
        <v>109281</v>
      </c>
      <c r="D38" s="60">
        <v>1.0343518086401113</v>
      </c>
      <c r="E38" s="36">
        <v>3754</v>
      </c>
      <c r="F38" s="99">
        <v>132879</v>
      </c>
      <c r="G38" s="94">
        <v>132199</v>
      </c>
      <c r="H38" s="42">
        <v>1.005143760542818</v>
      </c>
      <c r="I38" s="37">
        <v>680</v>
      </c>
      <c r="J38" s="46">
        <v>0.85066112779295444</v>
      </c>
      <c r="K38" s="46">
        <v>0.82664014099955374</v>
      </c>
      <c r="L38" s="51">
        <v>2.40209867934007E-2</v>
      </c>
    </row>
    <row r="39" spans="1:12" x14ac:dyDescent="0.4">
      <c r="A39" s="124" t="s">
        <v>152</v>
      </c>
      <c r="B39" s="94">
        <v>13039</v>
      </c>
      <c r="C39" s="94">
        <v>21304</v>
      </c>
      <c r="D39" s="44">
        <v>0.61204468644386034</v>
      </c>
      <c r="E39" s="36">
        <v>-8265</v>
      </c>
      <c r="F39" s="94">
        <v>16244</v>
      </c>
      <c r="G39" s="94">
        <v>26567</v>
      </c>
      <c r="H39" s="42">
        <v>0.61143523920653442</v>
      </c>
      <c r="I39" s="37">
        <v>-10323</v>
      </c>
      <c r="J39" s="46">
        <v>0.80269638020192069</v>
      </c>
      <c r="K39" s="46">
        <v>0.80189709037527757</v>
      </c>
      <c r="L39" s="51">
        <v>7.9928982664312365E-4</v>
      </c>
    </row>
    <row r="40" spans="1:12" x14ac:dyDescent="0.4">
      <c r="A40" s="124" t="s">
        <v>151</v>
      </c>
      <c r="B40" s="94">
        <v>25049</v>
      </c>
      <c r="C40" s="94">
        <v>18811</v>
      </c>
      <c r="D40" s="44">
        <v>1.3316144808888417</v>
      </c>
      <c r="E40" s="36">
        <v>6238</v>
      </c>
      <c r="F40" s="94">
        <v>34201</v>
      </c>
      <c r="G40" s="94">
        <v>35493</v>
      </c>
      <c r="H40" s="42">
        <v>0.96359845603358407</v>
      </c>
      <c r="I40" s="37">
        <v>-1292</v>
      </c>
      <c r="J40" s="46">
        <v>0.73240548521973037</v>
      </c>
      <c r="K40" s="46">
        <v>0.52999182937480627</v>
      </c>
      <c r="L40" s="51">
        <v>0.2024136558449241</v>
      </c>
    </row>
    <row r="41" spans="1:12" x14ac:dyDescent="0.4">
      <c r="A41" s="21" t="s">
        <v>192</v>
      </c>
      <c r="B41" s="94">
        <v>10086</v>
      </c>
      <c r="C41" s="94">
        <v>0</v>
      </c>
      <c r="D41" s="44" t="e">
        <v>#DIV/0!</v>
      </c>
      <c r="E41" s="36">
        <v>10086</v>
      </c>
      <c r="F41" s="94">
        <v>21256</v>
      </c>
      <c r="G41" s="94">
        <v>0</v>
      </c>
      <c r="H41" s="42" t="e">
        <v>#DIV/0!</v>
      </c>
      <c r="I41" s="37">
        <v>21256</v>
      </c>
      <c r="J41" s="46">
        <v>0.47450131727512229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94">
        <v>36402</v>
      </c>
      <c r="C42" s="94">
        <v>35962</v>
      </c>
      <c r="D42" s="44">
        <v>1.0122351370891496</v>
      </c>
      <c r="E42" s="36">
        <v>440</v>
      </c>
      <c r="F42" s="94">
        <v>55425</v>
      </c>
      <c r="G42" s="94">
        <v>55723</v>
      </c>
      <c r="H42" s="42">
        <v>0.9946521185147964</v>
      </c>
      <c r="I42" s="37">
        <v>-298</v>
      </c>
      <c r="J42" s="46">
        <v>0.65677943166441133</v>
      </c>
      <c r="K42" s="46">
        <v>0.64537085225131452</v>
      </c>
      <c r="L42" s="51">
        <v>1.1408579413096809E-2</v>
      </c>
    </row>
    <row r="43" spans="1:12" x14ac:dyDescent="0.4">
      <c r="A43" s="124" t="s">
        <v>81</v>
      </c>
      <c r="B43" s="98">
        <v>22896</v>
      </c>
      <c r="C43" s="94">
        <v>19666</v>
      </c>
      <c r="D43" s="44">
        <v>1.1642428556900233</v>
      </c>
      <c r="E43" s="36">
        <v>3230</v>
      </c>
      <c r="F43" s="94">
        <v>27816</v>
      </c>
      <c r="G43" s="94">
        <v>26164</v>
      </c>
      <c r="H43" s="42">
        <v>1.0631401926310962</v>
      </c>
      <c r="I43" s="37">
        <v>1652</v>
      </c>
      <c r="J43" s="46">
        <v>0.82312338222605697</v>
      </c>
      <c r="K43" s="46">
        <v>0.75164347959027666</v>
      </c>
      <c r="L43" s="51">
        <v>7.1479902635780301E-2</v>
      </c>
    </row>
    <row r="44" spans="1:12" x14ac:dyDescent="0.4">
      <c r="A44" s="124" t="s">
        <v>79</v>
      </c>
      <c r="B44" s="97">
        <v>6462</v>
      </c>
      <c r="C44" s="94">
        <v>5778</v>
      </c>
      <c r="D44" s="44">
        <v>1.118380062305296</v>
      </c>
      <c r="E44" s="36">
        <v>684</v>
      </c>
      <c r="F44" s="94">
        <v>8649</v>
      </c>
      <c r="G44" s="94">
        <v>8927</v>
      </c>
      <c r="H44" s="42">
        <v>0.96885851909936149</v>
      </c>
      <c r="I44" s="37">
        <v>-278</v>
      </c>
      <c r="J44" s="46">
        <v>0.74713839750260147</v>
      </c>
      <c r="K44" s="46">
        <v>0.64724991598521342</v>
      </c>
      <c r="L44" s="51">
        <v>9.988848151738805E-2</v>
      </c>
    </row>
    <row r="45" spans="1:12" x14ac:dyDescent="0.4">
      <c r="A45" s="124" t="s">
        <v>150</v>
      </c>
      <c r="B45" s="94">
        <v>3823</v>
      </c>
      <c r="C45" s="100">
        <v>3730</v>
      </c>
      <c r="D45" s="44">
        <v>1.0249329758713137</v>
      </c>
      <c r="E45" s="36">
        <v>93</v>
      </c>
      <c r="F45" s="94">
        <v>5146</v>
      </c>
      <c r="G45" s="94">
        <v>5146</v>
      </c>
      <c r="H45" s="42">
        <v>1</v>
      </c>
      <c r="I45" s="37">
        <v>0</v>
      </c>
      <c r="J45" s="46">
        <v>0.74290711232024875</v>
      </c>
      <c r="K45" s="46">
        <v>0.72483482316362224</v>
      </c>
      <c r="L45" s="51">
        <v>1.8072289156626509E-2</v>
      </c>
    </row>
    <row r="46" spans="1:12" x14ac:dyDescent="0.4">
      <c r="A46" s="124" t="s">
        <v>78</v>
      </c>
      <c r="B46" s="96">
        <v>6928</v>
      </c>
      <c r="C46" s="94">
        <v>7101</v>
      </c>
      <c r="D46" s="44">
        <v>0.97563723419236725</v>
      </c>
      <c r="E46" s="36">
        <v>-173</v>
      </c>
      <c r="F46" s="96">
        <v>8649</v>
      </c>
      <c r="G46" s="94">
        <v>8928</v>
      </c>
      <c r="H46" s="42">
        <v>0.96875</v>
      </c>
      <c r="I46" s="37">
        <v>-279</v>
      </c>
      <c r="J46" s="46">
        <v>0.8010174586657417</v>
      </c>
      <c r="K46" s="46">
        <v>0.79536290322580649</v>
      </c>
      <c r="L46" s="51">
        <v>5.6545554399352049E-3</v>
      </c>
    </row>
    <row r="47" spans="1:12" x14ac:dyDescent="0.4">
      <c r="A47" s="125" t="s">
        <v>77</v>
      </c>
      <c r="B47" s="94">
        <v>3957</v>
      </c>
      <c r="C47" s="96">
        <v>4091</v>
      </c>
      <c r="D47" s="44">
        <v>0.9672451723295038</v>
      </c>
      <c r="E47" s="36">
        <v>-134</v>
      </c>
      <c r="F47" s="94">
        <v>8649</v>
      </c>
      <c r="G47" s="94">
        <v>8928</v>
      </c>
      <c r="H47" s="42">
        <v>0.96875</v>
      </c>
      <c r="I47" s="37">
        <v>-279</v>
      </c>
      <c r="J47" s="46">
        <v>0.45750953867499133</v>
      </c>
      <c r="K47" s="42">
        <v>0.45822132616487454</v>
      </c>
      <c r="L47" s="41">
        <v>-7.1178748988320883E-4</v>
      </c>
    </row>
    <row r="48" spans="1:12" x14ac:dyDescent="0.4">
      <c r="A48" s="124" t="s">
        <v>96</v>
      </c>
      <c r="B48" s="94">
        <v>2472</v>
      </c>
      <c r="C48" s="94">
        <v>2345</v>
      </c>
      <c r="D48" s="44">
        <v>1.0541577825159916</v>
      </c>
      <c r="E48" s="37">
        <v>127</v>
      </c>
      <c r="F48" s="94">
        <v>5146</v>
      </c>
      <c r="G48" s="96">
        <v>5146</v>
      </c>
      <c r="H48" s="42">
        <v>1</v>
      </c>
      <c r="I48" s="37">
        <v>0</v>
      </c>
      <c r="J48" s="46">
        <v>0.48037310532452387</v>
      </c>
      <c r="K48" s="46">
        <v>0.45569374271278662</v>
      </c>
      <c r="L48" s="51">
        <v>2.4679362611737254E-2</v>
      </c>
    </row>
    <row r="49" spans="1:12" x14ac:dyDescent="0.4">
      <c r="A49" s="124" t="s">
        <v>93</v>
      </c>
      <c r="B49" s="94">
        <v>5006</v>
      </c>
      <c r="C49" s="94">
        <v>3924</v>
      </c>
      <c r="D49" s="44">
        <v>1.2757390417940877</v>
      </c>
      <c r="E49" s="37">
        <v>1082</v>
      </c>
      <c r="F49" s="94">
        <v>8649</v>
      </c>
      <c r="G49" s="94">
        <v>8919</v>
      </c>
      <c r="H49" s="46">
        <v>0.96972754793138249</v>
      </c>
      <c r="I49" s="37">
        <v>-270</v>
      </c>
      <c r="J49" s="46">
        <v>0.57879523644351949</v>
      </c>
      <c r="K49" s="46">
        <v>0.4399596367305752</v>
      </c>
      <c r="L49" s="51">
        <v>0.13883559971294429</v>
      </c>
    </row>
    <row r="50" spans="1:12" x14ac:dyDescent="0.4">
      <c r="A50" s="124" t="s">
        <v>74</v>
      </c>
      <c r="B50" s="94">
        <v>7317</v>
      </c>
      <c r="C50" s="94">
        <v>8298</v>
      </c>
      <c r="D50" s="44">
        <v>0.88177874186550975</v>
      </c>
      <c r="E50" s="37">
        <v>-981</v>
      </c>
      <c r="F50" s="94">
        <v>11907</v>
      </c>
      <c r="G50" s="94">
        <v>11717</v>
      </c>
      <c r="H50" s="46">
        <v>1.0162157548860631</v>
      </c>
      <c r="I50" s="37">
        <v>190</v>
      </c>
      <c r="J50" s="46">
        <v>0.61451247165532885</v>
      </c>
      <c r="K50" s="46">
        <v>0.70820175812921393</v>
      </c>
      <c r="L50" s="51">
        <v>-9.3689286473885081E-2</v>
      </c>
    </row>
    <row r="51" spans="1:12" x14ac:dyDescent="0.4">
      <c r="A51" s="124" t="s">
        <v>76</v>
      </c>
      <c r="B51" s="94">
        <v>2541</v>
      </c>
      <c r="C51" s="94">
        <v>2352</v>
      </c>
      <c r="D51" s="44">
        <v>1.0803571428571428</v>
      </c>
      <c r="E51" s="37">
        <v>189</v>
      </c>
      <c r="F51" s="94">
        <v>4101</v>
      </c>
      <c r="G51" s="94">
        <v>3906</v>
      </c>
      <c r="H51" s="46">
        <v>1.0499231950844854</v>
      </c>
      <c r="I51" s="37">
        <v>195</v>
      </c>
      <c r="J51" s="46">
        <v>0.61960497439648865</v>
      </c>
      <c r="K51" s="46">
        <v>0.60215053763440862</v>
      </c>
      <c r="L51" s="51">
        <v>1.7454436762080028E-2</v>
      </c>
    </row>
    <row r="52" spans="1:12" x14ac:dyDescent="0.4">
      <c r="A52" s="124" t="s">
        <v>75</v>
      </c>
      <c r="B52" s="94">
        <v>2777</v>
      </c>
      <c r="C52" s="94">
        <v>3041</v>
      </c>
      <c r="D52" s="44">
        <v>0.91318645182505753</v>
      </c>
      <c r="E52" s="37">
        <v>-264</v>
      </c>
      <c r="F52" s="94">
        <v>3905</v>
      </c>
      <c r="G52" s="94">
        <v>3906</v>
      </c>
      <c r="H52" s="46">
        <v>0.99974398361495131</v>
      </c>
      <c r="I52" s="37">
        <v>-1</v>
      </c>
      <c r="J52" s="46">
        <v>0.71113956466069139</v>
      </c>
      <c r="K52" s="46">
        <v>0.77854582693292373</v>
      </c>
      <c r="L52" s="51">
        <v>-6.7406262272232342E-2</v>
      </c>
    </row>
    <row r="53" spans="1:12" x14ac:dyDescent="0.4">
      <c r="A53" s="124" t="s">
        <v>149</v>
      </c>
      <c r="B53" s="94">
        <v>2668</v>
      </c>
      <c r="C53" s="94">
        <v>1837</v>
      </c>
      <c r="D53" s="44">
        <v>1.452367991290147</v>
      </c>
      <c r="E53" s="37">
        <v>831</v>
      </c>
      <c r="F53" s="94">
        <v>4216</v>
      </c>
      <c r="G53" s="94">
        <v>4980</v>
      </c>
      <c r="H53" s="46">
        <v>0.84658634538152611</v>
      </c>
      <c r="I53" s="37">
        <v>-764</v>
      </c>
      <c r="J53" s="46">
        <v>0.63282732447817835</v>
      </c>
      <c r="K53" s="46">
        <v>0.36887550200803215</v>
      </c>
      <c r="L53" s="51">
        <v>0.2639518224701462</v>
      </c>
    </row>
    <row r="54" spans="1:12" x14ac:dyDescent="0.4">
      <c r="A54" s="124" t="s">
        <v>132</v>
      </c>
      <c r="B54" s="94">
        <v>3216</v>
      </c>
      <c r="C54" s="94">
        <v>3330</v>
      </c>
      <c r="D54" s="44">
        <v>0.96576576576576578</v>
      </c>
      <c r="E54" s="37">
        <v>-114</v>
      </c>
      <c r="F54" s="94">
        <v>3906</v>
      </c>
      <c r="G54" s="94">
        <v>4116</v>
      </c>
      <c r="H54" s="46">
        <v>0.94897959183673475</v>
      </c>
      <c r="I54" s="37">
        <v>-210</v>
      </c>
      <c r="J54" s="46">
        <v>0.8233486943164362</v>
      </c>
      <c r="K54" s="46">
        <v>0.80903790087463556</v>
      </c>
      <c r="L54" s="51">
        <v>1.431079344180064E-2</v>
      </c>
    </row>
    <row r="55" spans="1:12" x14ac:dyDescent="0.4">
      <c r="A55" s="124" t="s">
        <v>148</v>
      </c>
      <c r="B55" s="94">
        <v>3389</v>
      </c>
      <c r="C55" s="94">
        <v>3030</v>
      </c>
      <c r="D55" s="44">
        <v>1.1184818481848184</v>
      </c>
      <c r="E55" s="37">
        <v>359</v>
      </c>
      <c r="F55" s="94">
        <v>4083</v>
      </c>
      <c r="G55" s="94">
        <v>3906</v>
      </c>
      <c r="H55" s="46">
        <v>1.0453149001536097</v>
      </c>
      <c r="I55" s="37">
        <v>177</v>
      </c>
      <c r="J55" s="46">
        <v>0.83002694097477348</v>
      </c>
      <c r="K55" s="46">
        <v>0.77572964669738864</v>
      </c>
      <c r="L55" s="51">
        <v>5.4297294277384833E-2</v>
      </c>
    </row>
    <row r="56" spans="1:12" x14ac:dyDescent="0.4">
      <c r="A56" s="124" t="s">
        <v>147</v>
      </c>
      <c r="B56" s="96">
        <v>3442</v>
      </c>
      <c r="C56" s="94">
        <v>2603</v>
      </c>
      <c r="D56" s="44">
        <v>1.3223203995389934</v>
      </c>
      <c r="E56" s="37">
        <v>839</v>
      </c>
      <c r="F56" s="96">
        <v>3906</v>
      </c>
      <c r="G56" s="94">
        <v>3906</v>
      </c>
      <c r="H56" s="46">
        <v>1</v>
      </c>
      <c r="I56" s="37">
        <v>0</v>
      </c>
      <c r="J56" s="46">
        <v>0.88120839733742962</v>
      </c>
      <c r="K56" s="46">
        <v>0.66641065028161806</v>
      </c>
      <c r="L56" s="51">
        <v>0.21479774705581156</v>
      </c>
    </row>
    <row r="57" spans="1:12" x14ac:dyDescent="0.4">
      <c r="A57" s="123" t="s">
        <v>146</v>
      </c>
      <c r="B57" s="91">
        <v>3420</v>
      </c>
      <c r="C57" s="91">
        <v>3259</v>
      </c>
      <c r="D57" s="90">
        <v>1.0494016569499847</v>
      </c>
      <c r="E57" s="35">
        <v>161</v>
      </c>
      <c r="F57" s="91">
        <v>3903</v>
      </c>
      <c r="G57" s="91">
        <v>3906</v>
      </c>
      <c r="H57" s="57">
        <v>0.99923195084485406</v>
      </c>
      <c r="I57" s="35">
        <v>-3</v>
      </c>
      <c r="J57" s="57">
        <v>0.87624903920061492</v>
      </c>
      <c r="K57" s="57">
        <v>0.83435739887352789</v>
      </c>
      <c r="L57" s="56">
        <v>4.1891640327087032E-2</v>
      </c>
    </row>
    <row r="58" spans="1:12" x14ac:dyDescent="0.4">
      <c r="A58" s="122" t="s">
        <v>92</v>
      </c>
      <c r="B58" s="67">
        <v>9554</v>
      </c>
      <c r="C58" s="67">
        <v>0</v>
      </c>
      <c r="D58" s="39" t="e">
        <v>#DIV/0!</v>
      </c>
      <c r="E58" s="40">
        <v>9554</v>
      </c>
      <c r="F58" s="67">
        <v>17191</v>
      </c>
      <c r="G58" s="67">
        <v>0</v>
      </c>
      <c r="H58" s="39" t="e">
        <v>#DIV/0!</v>
      </c>
      <c r="I58" s="40">
        <v>17191</v>
      </c>
      <c r="J58" s="39">
        <v>0.5557559187947182</v>
      </c>
      <c r="K58" s="39" t="e">
        <v>#DIV/0!</v>
      </c>
      <c r="L58" s="52" t="e">
        <v>#DIV/0!</v>
      </c>
    </row>
    <row r="59" spans="1:12" x14ac:dyDescent="0.4">
      <c r="A59" s="121" t="s">
        <v>212</v>
      </c>
      <c r="B59" s="120">
        <v>9554</v>
      </c>
      <c r="C59" s="119">
        <v>0</v>
      </c>
      <c r="D59" s="50" t="e">
        <v>#DIV/0!</v>
      </c>
      <c r="E59" s="38">
        <v>9554</v>
      </c>
      <c r="F59" s="119">
        <v>17191</v>
      </c>
      <c r="G59" s="119"/>
      <c r="H59" s="50" t="e">
        <v>#DIV/0!</v>
      </c>
      <c r="I59" s="38">
        <v>17191</v>
      </c>
      <c r="J59" s="118">
        <v>0.5557559187947182</v>
      </c>
      <c r="K59" s="118" t="e">
        <v>#DIV/0!</v>
      </c>
      <c r="L59" s="117" t="e">
        <v>#DIV/0!</v>
      </c>
    </row>
    <row r="60" spans="1:12" x14ac:dyDescent="0.4">
      <c r="A60" s="13" t="s">
        <v>221</v>
      </c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2006年10月航空旅客輸送実績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10月(上旬)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121</v>
      </c>
      <c r="C4" s="193" t="s">
        <v>228</v>
      </c>
      <c r="D4" s="190" t="s">
        <v>87</v>
      </c>
      <c r="E4" s="190"/>
      <c r="F4" s="187" t="s">
        <v>121</v>
      </c>
      <c r="G4" s="187" t="s">
        <v>228</v>
      </c>
      <c r="H4" s="190" t="s">
        <v>87</v>
      </c>
      <c r="I4" s="190"/>
      <c r="J4" s="187" t="s">
        <v>121</v>
      </c>
      <c r="K4" s="187" t="s">
        <v>228</v>
      </c>
      <c r="L4" s="188" t="s">
        <v>85</v>
      </c>
    </row>
    <row r="5" spans="1:12" s="34" customFormat="1" x14ac:dyDescent="0.4">
      <c r="A5" s="190"/>
      <c r="B5" s="191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197263</v>
      </c>
      <c r="C6" s="67">
        <v>166954</v>
      </c>
      <c r="D6" s="39">
        <v>1.1815410232758723</v>
      </c>
      <c r="E6" s="40">
        <v>30309</v>
      </c>
      <c r="F6" s="67">
        <v>237311</v>
      </c>
      <c r="G6" s="67">
        <v>220219</v>
      </c>
      <c r="H6" s="39">
        <v>1.0776136482319874</v>
      </c>
      <c r="I6" s="40">
        <v>17092</v>
      </c>
      <c r="J6" s="39">
        <v>0.83124254670032149</v>
      </c>
      <c r="K6" s="39">
        <v>0.75812713707718227</v>
      </c>
      <c r="L6" s="52">
        <v>7.3115409623139227E-2</v>
      </c>
    </row>
    <row r="7" spans="1:12" s="30" customFormat="1" x14ac:dyDescent="0.4">
      <c r="A7" s="122" t="s">
        <v>84</v>
      </c>
      <c r="B7" s="67">
        <v>97801</v>
      </c>
      <c r="C7" s="67">
        <v>82047</v>
      </c>
      <c r="D7" s="39">
        <v>1.1920118956208028</v>
      </c>
      <c r="E7" s="40">
        <v>15754</v>
      </c>
      <c r="F7" s="67">
        <v>117069</v>
      </c>
      <c r="G7" s="67">
        <v>103429</v>
      </c>
      <c r="H7" s="39">
        <v>1.13187790658326</v>
      </c>
      <c r="I7" s="40">
        <v>13640</v>
      </c>
      <c r="J7" s="39">
        <v>0.83541330326559549</v>
      </c>
      <c r="K7" s="39">
        <v>0.79326881242204794</v>
      </c>
      <c r="L7" s="52">
        <v>4.2144490843547544E-2</v>
      </c>
    </row>
    <row r="8" spans="1:12" x14ac:dyDescent="0.4">
      <c r="A8" s="138" t="s">
        <v>91</v>
      </c>
      <c r="B8" s="73">
        <v>80531</v>
      </c>
      <c r="C8" s="73">
        <v>66939</v>
      </c>
      <c r="D8" s="50">
        <v>1.2030505385500232</v>
      </c>
      <c r="E8" s="38">
        <v>13592</v>
      </c>
      <c r="F8" s="73">
        <v>95898</v>
      </c>
      <c r="G8" s="73">
        <v>83887</v>
      </c>
      <c r="H8" s="50">
        <v>1.1431807073801661</v>
      </c>
      <c r="I8" s="38">
        <v>12011</v>
      </c>
      <c r="J8" s="50">
        <v>0.83975682495985315</v>
      </c>
      <c r="K8" s="50">
        <v>0.79796631182423972</v>
      </c>
      <c r="L8" s="49">
        <v>4.1790513135613439E-2</v>
      </c>
    </row>
    <row r="9" spans="1:12" x14ac:dyDescent="0.4">
      <c r="A9" s="126" t="s">
        <v>82</v>
      </c>
      <c r="B9" s="100">
        <v>48916</v>
      </c>
      <c r="C9" s="100">
        <v>39649</v>
      </c>
      <c r="D9" s="44">
        <v>1.2337259451688567</v>
      </c>
      <c r="E9" s="45">
        <v>9267</v>
      </c>
      <c r="F9" s="100">
        <v>52118</v>
      </c>
      <c r="G9" s="100">
        <v>46321</v>
      </c>
      <c r="H9" s="44">
        <v>1.1251484208026596</v>
      </c>
      <c r="I9" s="45">
        <v>5797</v>
      </c>
      <c r="J9" s="44">
        <v>0.93856249280478909</v>
      </c>
      <c r="K9" s="44">
        <v>0.85596165885883291</v>
      </c>
      <c r="L9" s="43">
        <v>8.2600833945956187E-2</v>
      </c>
    </row>
    <row r="10" spans="1:12" x14ac:dyDescent="0.4">
      <c r="A10" s="124" t="s">
        <v>83</v>
      </c>
      <c r="B10" s="94">
        <v>3591</v>
      </c>
      <c r="C10" s="94">
        <v>9589</v>
      </c>
      <c r="D10" s="46">
        <v>0.37449160496402129</v>
      </c>
      <c r="E10" s="37">
        <v>-5998</v>
      </c>
      <c r="F10" s="94">
        <v>3960</v>
      </c>
      <c r="G10" s="94">
        <v>11879</v>
      </c>
      <c r="H10" s="46">
        <v>0.33336139405673876</v>
      </c>
      <c r="I10" s="37">
        <v>-7919</v>
      </c>
      <c r="J10" s="46">
        <v>0.90681818181818186</v>
      </c>
      <c r="K10" s="46">
        <v>0.80722283020456265</v>
      </c>
      <c r="L10" s="51">
        <v>9.959535161361921E-2</v>
      </c>
    </row>
    <row r="11" spans="1:12" x14ac:dyDescent="0.4">
      <c r="A11" s="124" t="s">
        <v>97</v>
      </c>
      <c r="B11" s="94">
        <v>4306</v>
      </c>
      <c r="C11" s="94">
        <v>2096</v>
      </c>
      <c r="D11" s="46">
        <v>2.0543893129770994</v>
      </c>
      <c r="E11" s="37">
        <v>2210</v>
      </c>
      <c r="F11" s="94">
        <v>5220</v>
      </c>
      <c r="G11" s="94">
        <v>2619</v>
      </c>
      <c r="H11" s="46">
        <v>1.993127147766323</v>
      </c>
      <c r="I11" s="37">
        <v>2601</v>
      </c>
      <c r="J11" s="46">
        <v>0.82490421455938701</v>
      </c>
      <c r="K11" s="46">
        <v>0.8003054600992745</v>
      </c>
      <c r="L11" s="51">
        <v>2.4598754460112504E-2</v>
      </c>
    </row>
    <row r="12" spans="1:12" x14ac:dyDescent="0.4">
      <c r="A12" s="124" t="s">
        <v>80</v>
      </c>
      <c r="B12" s="94">
        <v>6675</v>
      </c>
      <c r="C12" s="94">
        <v>6588</v>
      </c>
      <c r="D12" s="46">
        <v>1.0132058287795993</v>
      </c>
      <c r="E12" s="37">
        <v>87</v>
      </c>
      <c r="F12" s="94">
        <v>9280</v>
      </c>
      <c r="G12" s="94">
        <v>9528</v>
      </c>
      <c r="H12" s="46">
        <v>0.97397145256087325</v>
      </c>
      <c r="I12" s="37">
        <v>-248</v>
      </c>
      <c r="J12" s="46">
        <v>0.71928879310344829</v>
      </c>
      <c r="K12" s="46">
        <v>0.69143576826196473</v>
      </c>
      <c r="L12" s="51">
        <v>2.7853024841483554E-2</v>
      </c>
    </row>
    <row r="13" spans="1:12" x14ac:dyDescent="0.4">
      <c r="A13" s="124" t="s">
        <v>81</v>
      </c>
      <c r="B13" s="94">
        <v>7693</v>
      </c>
      <c r="C13" s="94">
        <v>6005</v>
      </c>
      <c r="D13" s="46">
        <v>1.2810990840965861</v>
      </c>
      <c r="E13" s="37">
        <v>1688</v>
      </c>
      <c r="F13" s="94">
        <v>10920</v>
      </c>
      <c r="G13" s="94">
        <v>9660</v>
      </c>
      <c r="H13" s="46">
        <v>1.1304347826086956</v>
      </c>
      <c r="I13" s="37">
        <v>1260</v>
      </c>
      <c r="J13" s="46">
        <v>0.70448717948717954</v>
      </c>
      <c r="K13" s="46">
        <v>0.62163561076604557</v>
      </c>
      <c r="L13" s="51">
        <v>8.2851568721133972E-2</v>
      </c>
    </row>
    <row r="14" spans="1:12" x14ac:dyDescent="0.4">
      <c r="A14" s="124" t="s">
        <v>170</v>
      </c>
      <c r="B14" s="94">
        <v>3751</v>
      </c>
      <c r="C14" s="94">
        <v>3012</v>
      </c>
      <c r="D14" s="46">
        <v>1.2453519256308101</v>
      </c>
      <c r="E14" s="37">
        <v>739</v>
      </c>
      <c r="F14" s="94">
        <v>4030</v>
      </c>
      <c r="G14" s="94">
        <v>3880</v>
      </c>
      <c r="H14" s="46">
        <v>1.0386597938144331</v>
      </c>
      <c r="I14" s="37">
        <v>150</v>
      </c>
      <c r="J14" s="46">
        <v>0.93076923076923079</v>
      </c>
      <c r="K14" s="46">
        <v>0.77628865979381445</v>
      </c>
      <c r="L14" s="51">
        <v>0.15448057097541634</v>
      </c>
    </row>
    <row r="15" spans="1:12" x14ac:dyDescent="0.4">
      <c r="A15" s="127" t="s">
        <v>193</v>
      </c>
      <c r="B15" s="94">
        <v>0</v>
      </c>
      <c r="C15" s="94">
        <v>0</v>
      </c>
      <c r="D15" s="46" t="e">
        <v>#DIV/0!</v>
      </c>
      <c r="E15" s="47">
        <v>0</v>
      </c>
      <c r="F15" s="94">
        <v>0</v>
      </c>
      <c r="G15" s="105">
        <v>0</v>
      </c>
      <c r="H15" s="44" t="e">
        <v>#DIV/0!</v>
      </c>
      <c r="I15" s="45">
        <v>0</v>
      </c>
      <c r="J15" s="48" t="e">
        <v>#DIV/0!</v>
      </c>
      <c r="K15" s="46" t="e">
        <v>#DIV/0!</v>
      </c>
      <c r="L15" s="51" t="e">
        <v>#DIV/0!</v>
      </c>
    </row>
    <row r="16" spans="1:12" x14ac:dyDescent="0.4">
      <c r="A16" s="21" t="s">
        <v>192</v>
      </c>
      <c r="B16" s="101">
        <v>4525</v>
      </c>
      <c r="C16" s="101">
        <v>0</v>
      </c>
      <c r="D16" s="48" t="e">
        <v>#DIV/0!</v>
      </c>
      <c r="E16" s="37">
        <v>4525</v>
      </c>
      <c r="F16" s="101">
        <v>7760</v>
      </c>
      <c r="G16" s="95">
        <v>0</v>
      </c>
      <c r="H16" s="44" t="e">
        <v>#DIV/0!</v>
      </c>
      <c r="I16" s="45">
        <v>7760</v>
      </c>
      <c r="J16" s="48">
        <v>0.58311855670103097</v>
      </c>
      <c r="K16" s="46" t="e">
        <v>#DIV/0!</v>
      </c>
      <c r="L16" s="51" t="e">
        <v>#DIV/0!</v>
      </c>
    </row>
    <row r="17" spans="1:12" x14ac:dyDescent="0.4">
      <c r="A17" s="15" t="s">
        <v>191</v>
      </c>
      <c r="B17" s="106">
        <v>1074</v>
      </c>
      <c r="C17" s="106">
        <v>0</v>
      </c>
      <c r="D17" s="57" t="e">
        <v>#DIV/0!</v>
      </c>
      <c r="E17" s="47">
        <v>1074</v>
      </c>
      <c r="F17" s="106">
        <v>2610</v>
      </c>
      <c r="G17" s="106">
        <v>0</v>
      </c>
      <c r="H17" s="44" t="e">
        <v>#DIV/0!</v>
      </c>
      <c r="I17" s="45">
        <v>2610</v>
      </c>
      <c r="J17" s="48">
        <v>0.41149425287356323</v>
      </c>
      <c r="K17" s="46" t="e">
        <v>#DIV/0!</v>
      </c>
      <c r="L17" s="51" t="e">
        <v>#DIV/0!</v>
      </c>
    </row>
    <row r="18" spans="1:12" x14ac:dyDescent="0.4">
      <c r="A18" s="138" t="s">
        <v>90</v>
      </c>
      <c r="B18" s="73">
        <v>16443</v>
      </c>
      <c r="C18" s="73">
        <v>14341</v>
      </c>
      <c r="D18" s="50">
        <v>1.1465727634056202</v>
      </c>
      <c r="E18" s="38">
        <v>2102</v>
      </c>
      <c r="F18" s="73">
        <v>20118</v>
      </c>
      <c r="G18" s="73">
        <v>18450</v>
      </c>
      <c r="H18" s="50">
        <v>1.0904065040650406</v>
      </c>
      <c r="I18" s="38">
        <v>1668</v>
      </c>
      <c r="J18" s="50">
        <v>0.81732776617954073</v>
      </c>
      <c r="K18" s="50">
        <v>0.77728997289972901</v>
      </c>
      <c r="L18" s="49">
        <v>4.0037793279811718E-2</v>
      </c>
    </row>
    <row r="19" spans="1:12" x14ac:dyDescent="0.4">
      <c r="A19" s="126" t="s">
        <v>168</v>
      </c>
      <c r="B19" s="100">
        <v>1205</v>
      </c>
      <c r="C19" s="94">
        <v>1325</v>
      </c>
      <c r="D19" s="46">
        <v>0.90943396226415096</v>
      </c>
      <c r="E19" s="37">
        <v>-120</v>
      </c>
      <c r="F19" s="100">
        <v>1350</v>
      </c>
      <c r="G19" s="100">
        <v>1500</v>
      </c>
      <c r="H19" s="46">
        <v>0.9</v>
      </c>
      <c r="I19" s="37">
        <v>-150</v>
      </c>
      <c r="J19" s="46">
        <v>0.8925925925925926</v>
      </c>
      <c r="K19" s="46">
        <v>0.8833333333333333</v>
      </c>
      <c r="L19" s="43">
        <v>9.2592592592593004E-3</v>
      </c>
    </row>
    <row r="20" spans="1:12" x14ac:dyDescent="0.4">
      <c r="A20" s="124" t="s">
        <v>167</v>
      </c>
      <c r="B20" s="94">
        <v>1407</v>
      </c>
      <c r="C20" s="131">
        <v>1357</v>
      </c>
      <c r="D20" s="46">
        <v>1.036845983787767</v>
      </c>
      <c r="E20" s="37">
        <v>50</v>
      </c>
      <c r="F20" s="94">
        <v>1500</v>
      </c>
      <c r="G20" s="94">
        <v>1500</v>
      </c>
      <c r="H20" s="46">
        <v>1</v>
      </c>
      <c r="I20" s="37">
        <v>0</v>
      </c>
      <c r="J20" s="42">
        <v>0.93799999999999994</v>
      </c>
      <c r="K20" s="46">
        <v>0.90466666666666662</v>
      </c>
      <c r="L20" s="51">
        <v>3.3333333333333326E-2</v>
      </c>
    </row>
    <row r="21" spans="1:12" x14ac:dyDescent="0.4">
      <c r="A21" s="124" t="s">
        <v>166</v>
      </c>
      <c r="B21" s="94">
        <v>1113</v>
      </c>
      <c r="C21" s="94">
        <v>1050</v>
      </c>
      <c r="D21" s="46">
        <v>1.06</v>
      </c>
      <c r="E21" s="37">
        <v>63</v>
      </c>
      <c r="F21" s="94">
        <v>1450</v>
      </c>
      <c r="G21" s="94">
        <v>1500</v>
      </c>
      <c r="H21" s="42">
        <v>0.96666666666666667</v>
      </c>
      <c r="I21" s="37">
        <v>1350</v>
      </c>
      <c r="J21" s="46">
        <v>0.76758620689655177</v>
      </c>
      <c r="K21" s="46">
        <v>0.7</v>
      </c>
      <c r="L21" s="51">
        <v>6.7586206896551815E-2</v>
      </c>
    </row>
    <row r="22" spans="1:12" x14ac:dyDescent="0.4">
      <c r="A22" s="124" t="s">
        <v>165</v>
      </c>
      <c r="B22" s="94">
        <v>2701</v>
      </c>
      <c r="C22" s="94">
        <v>2363</v>
      </c>
      <c r="D22" s="46">
        <v>1.1430385103681759</v>
      </c>
      <c r="E22" s="37">
        <v>338</v>
      </c>
      <c r="F22" s="94">
        <v>3017</v>
      </c>
      <c r="G22" s="94">
        <v>3000</v>
      </c>
      <c r="H22" s="46">
        <v>1.0056666666666667</v>
      </c>
      <c r="I22" s="37">
        <v>17</v>
      </c>
      <c r="J22" s="46">
        <v>0.89526019224395093</v>
      </c>
      <c r="K22" s="46">
        <v>0.78766666666666663</v>
      </c>
      <c r="L22" s="51">
        <v>0.1075935255772843</v>
      </c>
    </row>
    <row r="23" spans="1:12" x14ac:dyDescent="0.4">
      <c r="A23" s="124" t="s">
        <v>164</v>
      </c>
      <c r="B23" s="96">
        <v>1457</v>
      </c>
      <c r="C23" s="96">
        <v>1382</v>
      </c>
      <c r="D23" s="46">
        <v>1.0542691751085385</v>
      </c>
      <c r="E23" s="36">
        <v>75</v>
      </c>
      <c r="F23" s="96">
        <v>1500</v>
      </c>
      <c r="G23" s="96">
        <v>1500</v>
      </c>
      <c r="H23" s="42">
        <v>1</v>
      </c>
      <c r="I23" s="36">
        <v>0</v>
      </c>
      <c r="J23" s="42">
        <v>0.97133333333333338</v>
      </c>
      <c r="K23" s="46">
        <v>0.92133333333333334</v>
      </c>
      <c r="L23" s="41">
        <v>0.05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v>#DIV/0!</v>
      </c>
      <c r="E24" s="37">
        <v>0</v>
      </c>
      <c r="F24" s="94">
        <v>0</v>
      </c>
      <c r="G24" s="94">
        <v>0</v>
      </c>
      <c r="H24" s="46" t="e">
        <v>#DIV/0!</v>
      </c>
      <c r="I24" s="37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94">
        <v>1009</v>
      </c>
      <c r="C25" s="94">
        <v>1061</v>
      </c>
      <c r="D25" s="46">
        <v>0.95098963242224321</v>
      </c>
      <c r="E25" s="37">
        <v>-52</v>
      </c>
      <c r="F25" s="94">
        <v>1517</v>
      </c>
      <c r="G25" s="94">
        <v>1500</v>
      </c>
      <c r="H25" s="46">
        <v>1.0113333333333334</v>
      </c>
      <c r="I25" s="37">
        <v>17</v>
      </c>
      <c r="J25" s="46">
        <v>0.66512854317732362</v>
      </c>
      <c r="K25" s="46">
        <v>0.70733333333333337</v>
      </c>
      <c r="L25" s="51">
        <v>-4.2204790156009753E-2</v>
      </c>
    </row>
    <row r="26" spans="1:12" x14ac:dyDescent="0.4">
      <c r="A26" s="124" t="s">
        <v>161</v>
      </c>
      <c r="B26" s="94">
        <v>1299</v>
      </c>
      <c r="C26" s="94">
        <v>1152</v>
      </c>
      <c r="D26" s="46">
        <v>1.1276041666666667</v>
      </c>
      <c r="E26" s="37">
        <v>147</v>
      </c>
      <c r="F26" s="94">
        <v>1500</v>
      </c>
      <c r="G26" s="94">
        <v>1500</v>
      </c>
      <c r="H26" s="46">
        <v>1</v>
      </c>
      <c r="I26" s="37">
        <v>0</v>
      </c>
      <c r="J26" s="46">
        <v>0.86599999999999999</v>
      </c>
      <c r="K26" s="46">
        <v>0.76800000000000002</v>
      </c>
      <c r="L26" s="51">
        <v>9.7999999999999976E-2</v>
      </c>
    </row>
    <row r="27" spans="1:12" x14ac:dyDescent="0.4">
      <c r="A27" s="124" t="s">
        <v>160</v>
      </c>
      <c r="B27" s="96">
        <v>713</v>
      </c>
      <c r="C27" s="96">
        <v>474</v>
      </c>
      <c r="D27" s="46">
        <v>1.5042194092827004</v>
      </c>
      <c r="E27" s="36">
        <v>239</v>
      </c>
      <c r="F27" s="96">
        <v>900</v>
      </c>
      <c r="G27" s="96">
        <v>750</v>
      </c>
      <c r="H27" s="42">
        <v>1.2</v>
      </c>
      <c r="I27" s="36">
        <v>150</v>
      </c>
      <c r="J27" s="42">
        <v>0.79222222222222227</v>
      </c>
      <c r="K27" s="46">
        <v>0.63200000000000001</v>
      </c>
      <c r="L27" s="41">
        <v>0.16022222222222227</v>
      </c>
    </row>
    <row r="28" spans="1:12" x14ac:dyDescent="0.4">
      <c r="A28" s="125" t="s">
        <v>159</v>
      </c>
      <c r="B28" s="94">
        <v>577</v>
      </c>
      <c r="C28" s="94">
        <v>499</v>
      </c>
      <c r="D28" s="46">
        <v>1.1563126252505009</v>
      </c>
      <c r="E28" s="37">
        <v>78</v>
      </c>
      <c r="F28" s="94">
        <v>934</v>
      </c>
      <c r="G28" s="94">
        <v>750</v>
      </c>
      <c r="H28" s="46">
        <v>1.2453333333333334</v>
      </c>
      <c r="I28" s="37">
        <v>184</v>
      </c>
      <c r="J28" s="46">
        <v>0.61777301927194861</v>
      </c>
      <c r="K28" s="46">
        <v>0.66533333333333333</v>
      </c>
      <c r="L28" s="51">
        <v>-4.7560314061384723E-2</v>
      </c>
    </row>
    <row r="29" spans="1:12" x14ac:dyDescent="0.4">
      <c r="A29" s="124" t="s">
        <v>158</v>
      </c>
      <c r="B29" s="94">
        <v>1291</v>
      </c>
      <c r="C29" s="94">
        <v>1212</v>
      </c>
      <c r="D29" s="46">
        <v>1.0651815181518152</v>
      </c>
      <c r="E29" s="37">
        <v>79</v>
      </c>
      <c r="F29" s="94">
        <v>1500</v>
      </c>
      <c r="G29" s="94">
        <v>1500</v>
      </c>
      <c r="H29" s="46">
        <v>1</v>
      </c>
      <c r="I29" s="37">
        <v>0</v>
      </c>
      <c r="J29" s="46">
        <v>0.86066666666666669</v>
      </c>
      <c r="K29" s="46">
        <v>0.80800000000000005</v>
      </c>
      <c r="L29" s="51">
        <v>5.2666666666666639E-2</v>
      </c>
    </row>
    <row r="30" spans="1:12" x14ac:dyDescent="0.4">
      <c r="A30" s="125" t="s">
        <v>157</v>
      </c>
      <c r="B30" s="96">
        <v>1071</v>
      </c>
      <c r="C30" s="96">
        <v>1193</v>
      </c>
      <c r="D30" s="46">
        <v>0.89773679798826489</v>
      </c>
      <c r="E30" s="36">
        <v>-122</v>
      </c>
      <c r="F30" s="96">
        <v>1500</v>
      </c>
      <c r="G30" s="96">
        <v>1500</v>
      </c>
      <c r="H30" s="42">
        <v>1</v>
      </c>
      <c r="I30" s="36">
        <v>0</v>
      </c>
      <c r="J30" s="42">
        <v>0.71399999999999997</v>
      </c>
      <c r="K30" s="46">
        <v>0.79533333333333334</v>
      </c>
      <c r="L30" s="41">
        <v>-8.1333333333333369E-2</v>
      </c>
    </row>
    <row r="31" spans="1:12" x14ac:dyDescent="0.4">
      <c r="A31" s="125" t="s">
        <v>156</v>
      </c>
      <c r="B31" s="96">
        <v>1476</v>
      </c>
      <c r="C31" s="96">
        <v>1273</v>
      </c>
      <c r="D31" s="46">
        <v>1.159465828750982</v>
      </c>
      <c r="E31" s="36">
        <v>203</v>
      </c>
      <c r="F31" s="96">
        <v>1950</v>
      </c>
      <c r="G31" s="96">
        <v>1950</v>
      </c>
      <c r="H31" s="42">
        <v>1</v>
      </c>
      <c r="I31" s="36">
        <v>0</v>
      </c>
      <c r="J31" s="42">
        <v>0.75692307692307692</v>
      </c>
      <c r="K31" s="46">
        <v>0.65282051282051279</v>
      </c>
      <c r="L31" s="41">
        <v>0.10410256410256413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v>#DIV/0!</v>
      </c>
      <c r="E32" s="37">
        <v>0</v>
      </c>
      <c r="F32" s="94">
        <v>0</v>
      </c>
      <c r="G32" s="94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64" x14ac:dyDescent="0.4">
      <c r="A33" s="127" t="s">
        <v>190</v>
      </c>
      <c r="B33" s="105">
        <v>1124</v>
      </c>
      <c r="C33" s="105">
        <v>0</v>
      </c>
      <c r="D33" s="46" t="e">
        <v>#DIV/0!</v>
      </c>
      <c r="E33" s="47">
        <v>1124</v>
      </c>
      <c r="F33" s="105">
        <v>1500</v>
      </c>
      <c r="G33" s="105">
        <v>0</v>
      </c>
      <c r="H33" s="48" t="e">
        <v>#DIV/0!</v>
      </c>
      <c r="I33" s="47">
        <v>1500</v>
      </c>
      <c r="J33" s="48">
        <v>0.7493333333333333</v>
      </c>
      <c r="K33" s="60" t="e">
        <v>#DIV/0!</v>
      </c>
      <c r="L33" s="83" t="e">
        <v>#DIV/0!</v>
      </c>
    </row>
    <row r="34" spans="1:64" x14ac:dyDescent="0.4">
      <c r="A34" s="138" t="s">
        <v>89</v>
      </c>
      <c r="B34" s="73">
        <v>827</v>
      </c>
      <c r="C34" s="73">
        <v>767</v>
      </c>
      <c r="D34" s="50">
        <v>1.0782268578878749</v>
      </c>
      <c r="E34" s="38">
        <v>60</v>
      </c>
      <c r="F34" s="73">
        <v>1053</v>
      </c>
      <c r="G34" s="73">
        <v>1092</v>
      </c>
      <c r="H34" s="50">
        <v>0.9642857142857143</v>
      </c>
      <c r="I34" s="38">
        <v>-39</v>
      </c>
      <c r="J34" s="50">
        <v>0.785375118708452</v>
      </c>
      <c r="K34" s="50">
        <v>0.70238095238095233</v>
      </c>
      <c r="L34" s="49">
        <v>8.2994166327499674E-2</v>
      </c>
    </row>
    <row r="35" spans="1:64" x14ac:dyDescent="0.4">
      <c r="A35" s="126" t="s">
        <v>154</v>
      </c>
      <c r="B35" s="100">
        <v>531</v>
      </c>
      <c r="C35" s="100">
        <v>496</v>
      </c>
      <c r="D35" s="44">
        <v>1.0705645161290323</v>
      </c>
      <c r="E35" s="45">
        <v>35</v>
      </c>
      <c r="F35" s="100">
        <v>663</v>
      </c>
      <c r="G35" s="100">
        <v>702</v>
      </c>
      <c r="H35" s="44">
        <v>0.94444444444444442</v>
      </c>
      <c r="I35" s="45">
        <v>-39</v>
      </c>
      <c r="J35" s="44">
        <v>0.80090497737556565</v>
      </c>
      <c r="K35" s="44">
        <v>0.70655270655270652</v>
      </c>
      <c r="L35" s="43">
        <v>9.435227082285913E-2</v>
      </c>
    </row>
    <row r="36" spans="1:64" x14ac:dyDescent="0.4">
      <c r="A36" s="124" t="s">
        <v>153</v>
      </c>
      <c r="B36" s="94">
        <v>296</v>
      </c>
      <c r="C36" s="94">
        <v>271</v>
      </c>
      <c r="D36" s="46">
        <v>1.0922509225092252</v>
      </c>
      <c r="E36" s="37">
        <v>25</v>
      </c>
      <c r="F36" s="94">
        <v>390</v>
      </c>
      <c r="G36" s="94">
        <v>390</v>
      </c>
      <c r="H36" s="46">
        <v>1</v>
      </c>
      <c r="I36" s="37">
        <v>0</v>
      </c>
      <c r="J36" s="46">
        <v>0.75897435897435894</v>
      </c>
      <c r="K36" s="46">
        <v>0.69487179487179485</v>
      </c>
      <c r="L36" s="51">
        <v>6.4102564102564097E-2</v>
      </c>
    </row>
    <row r="37" spans="1:64" s="30" customFormat="1" x14ac:dyDescent="0.4">
      <c r="A37" s="122" t="s">
        <v>94</v>
      </c>
      <c r="B37" s="67">
        <v>99462</v>
      </c>
      <c r="C37" s="67">
        <v>84907</v>
      </c>
      <c r="D37" s="39">
        <v>1.1714228508839082</v>
      </c>
      <c r="E37" s="40">
        <v>14555</v>
      </c>
      <c r="F37" s="67">
        <v>120242</v>
      </c>
      <c r="G37" s="67">
        <v>116790</v>
      </c>
      <c r="H37" s="39">
        <v>1.0295573251134515</v>
      </c>
      <c r="I37" s="40">
        <v>3452</v>
      </c>
      <c r="J37" s="39">
        <v>0.82718184993596244</v>
      </c>
      <c r="K37" s="39">
        <v>0.72700573679253355</v>
      </c>
      <c r="L37" s="52">
        <v>0.10017611314342889</v>
      </c>
    </row>
    <row r="38" spans="1:64" x14ac:dyDescent="0.4">
      <c r="A38" s="124" t="s">
        <v>82</v>
      </c>
      <c r="B38" s="99">
        <v>40493</v>
      </c>
      <c r="C38" s="99">
        <v>36962</v>
      </c>
      <c r="D38" s="60">
        <v>1.0955305448839348</v>
      </c>
      <c r="E38" s="36">
        <v>3531</v>
      </c>
      <c r="F38" s="99">
        <v>43240</v>
      </c>
      <c r="G38" s="94">
        <v>42664</v>
      </c>
      <c r="H38" s="42">
        <v>1.0135008438027377</v>
      </c>
      <c r="I38" s="53">
        <v>576</v>
      </c>
      <c r="J38" s="46">
        <v>0.93647086031452353</v>
      </c>
      <c r="K38" s="46">
        <v>0.86635102193887115</v>
      </c>
      <c r="L38" s="128">
        <v>7.0119838375652388E-2</v>
      </c>
    </row>
    <row r="39" spans="1:64" x14ac:dyDescent="0.4">
      <c r="A39" s="124" t="s">
        <v>152</v>
      </c>
      <c r="B39" s="94">
        <v>4481</v>
      </c>
      <c r="C39" s="107">
        <v>7132</v>
      </c>
      <c r="D39" s="44">
        <v>0.6282950084127874</v>
      </c>
      <c r="E39" s="36">
        <v>-2651</v>
      </c>
      <c r="F39" s="107">
        <v>5240</v>
      </c>
      <c r="G39" s="107">
        <v>8570</v>
      </c>
      <c r="H39" s="81">
        <v>0.61143523920653442</v>
      </c>
      <c r="I39" s="53">
        <v>-3330</v>
      </c>
      <c r="J39" s="46">
        <v>0.85515267175572518</v>
      </c>
      <c r="K39" s="46">
        <v>0.83220536756126018</v>
      </c>
      <c r="L39" s="128">
        <v>2.2947304194465001E-2</v>
      </c>
    </row>
    <row r="40" spans="1:64" x14ac:dyDescent="0.4">
      <c r="A40" s="125" t="s">
        <v>151</v>
      </c>
      <c r="B40" s="94">
        <v>9411</v>
      </c>
      <c r="C40" s="107">
        <v>6177</v>
      </c>
      <c r="D40" s="78">
        <v>1.5235551238465275</v>
      </c>
      <c r="E40" s="53">
        <v>3234</v>
      </c>
      <c r="F40" s="130">
        <v>10903</v>
      </c>
      <c r="G40" s="130">
        <v>11449</v>
      </c>
      <c r="H40" s="81">
        <v>0.95231024543628262</v>
      </c>
      <c r="I40" s="59">
        <v>-546</v>
      </c>
      <c r="J40" s="78">
        <v>0.86315692928551779</v>
      </c>
      <c r="K40" s="78">
        <v>0.53952310245436286</v>
      </c>
      <c r="L40" s="129">
        <v>0.32363382683115494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64" s="27" customFormat="1" x14ac:dyDescent="0.4">
      <c r="A41" s="21" t="s">
        <v>192</v>
      </c>
      <c r="B41" s="103">
        <v>4277</v>
      </c>
      <c r="C41" s="104">
        <v>0</v>
      </c>
      <c r="D41" s="78" t="e">
        <v>#DIV/0!</v>
      </c>
      <c r="E41" s="53">
        <v>4277</v>
      </c>
      <c r="F41" s="102">
        <v>6608</v>
      </c>
      <c r="G41" s="102">
        <v>0</v>
      </c>
      <c r="H41" s="25" t="e">
        <v>#DIV/0!</v>
      </c>
      <c r="I41" s="26">
        <v>6608</v>
      </c>
      <c r="J41" s="23">
        <v>0.6472457627118644</v>
      </c>
      <c r="K41" s="29" t="e">
        <v>#DIV/0!</v>
      </c>
      <c r="L41" s="28" t="e">
        <v>#DIV/0!</v>
      </c>
    </row>
    <row r="42" spans="1:64" x14ac:dyDescent="0.4">
      <c r="A42" s="124" t="s">
        <v>80</v>
      </c>
      <c r="B42" s="100">
        <v>12666</v>
      </c>
      <c r="C42" s="107">
        <v>10868</v>
      </c>
      <c r="D42" s="80">
        <v>1.1654398233345602</v>
      </c>
      <c r="E42" s="54">
        <v>1798</v>
      </c>
      <c r="F42" s="108">
        <v>17983</v>
      </c>
      <c r="G42" s="108">
        <v>17930</v>
      </c>
      <c r="H42" s="78">
        <v>1.0029559397657557</v>
      </c>
      <c r="I42" s="53">
        <v>53</v>
      </c>
      <c r="J42" s="80">
        <v>0.70433186898737699</v>
      </c>
      <c r="K42" s="78">
        <v>0.60613496932515343</v>
      </c>
      <c r="L42" s="128">
        <v>9.8196899662223558E-2</v>
      </c>
    </row>
    <row r="43" spans="1:64" x14ac:dyDescent="0.4">
      <c r="A43" s="124" t="s">
        <v>81</v>
      </c>
      <c r="B43" s="94">
        <v>8112</v>
      </c>
      <c r="C43" s="107">
        <v>6513</v>
      </c>
      <c r="D43" s="80">
        <v>1.2455089820359282</v>
      </c>
      <c r="E43" s="59">
        <v>1599</v>
      </c>
      <c r="F43" s="107">
        <v>8900</v>
      </c>
      <c r="G43" s="107">
        <v>8440</v>
      </c>
      <c r="H43" s="78">
        <v>1.0545023696682465</v>
      </c>
      <c r="I43" s="53">
        <v>460</v>
      </c>
      <c r="J43" s="78">
        <v>0.91146067415730336</v>
      </c>
      <c r="K43" s="78">
        <v>0.77168246445497635</v>
      </c>
      <c r="L43" s="128">
        <v>0.13977820970232702</v>
      </c>
    </row>
    <row r="44" spans="1:64" x14ac:dyDescent="0.4">
      <c r="A44" s="124" t="s">
        <v>79</v>
      </c>
      <c r="B44" s="98">
        <v>2281</v>
      </c>
      <c r="C44" s="94">
        <v>1967</v>
      </c>
      <c r="D44" s="80">
        <v>1.1596339603457042</v>
      </c>
      <c r="E44" s="53">
        <v>314</v>
      </c>
      <c r="F44" s="107">
        <v>2790</v>
      </c>
      <c r="G44" s="107">
        <v>2880</v>
      </c>
      <c r="H44" s="42">
        <v>0.96875</v>
      </c>
      <c r="I44" s="37">
        <v>-90</v>
      </c>
      <c r="J44" s="46">
        <v>0.81756272401433694</v>
      </c>
      <c r="K44" s="78">
        <v>0.68298611111111107</v>
      </c>
      <c r="L44" s="128">
        <v>0.13457661290322587</v>
      </c>
    </row>
    <row r="45" spans="1:64" x14ac:dyDescent="0.4">
      <c r="A45" s="124" t="s">
        <v>150</v>
      </c>
      <c r="B45" s="97">
        <v>1319</v>
      </c>
      <c r="C45" s="100">
        <v>1230</v>
      </c>
      <c r="D45" s="44">
        <v>1.0723577235772357</v>
      </c>
      <c r="E45" s="36">
        <v>89</v>
      </c>
      <c r="F45" s="94">
        <v>1660</v>
      </c>
      <c r="G45" s="107">
        <v>1660</v>
      </c>
      <c r="H45" s="42">
        <v>1</v>
      </c>
      <c r="I45" s="37">
        <v>0</v>
      </c>
      <c r="J45" s="46">
        <v>0.79457831325301209</v>
      </c>
      <c r="K45" s="46">
        <v>0.74096385542168675</v>
      </c>
      <c r="L45" s="51">
        <v>5.3614457831325346E-2</v>
      </c>
    </row>
    <row r="46" spans="1:64" x14ac:dyDescent="0.4">
      <c r="A46" s="124" t="s">
        <v>78</v>
      </c>
      <c r="B46" s="94">
        <v>2456</v>
      </c>
      <c r="C46" s="94">
        <v>2178</v>
      </c>
      <c r="D46" s="44">
        <v>1.1276400367309458</v>
      </c>
      <c r="E46" s="36">
        <v>278</v>
      </c>
      <c r="F46" s="94">
        <v>2790</v>
      </c>
      <c r="G46" s="94">
        <v>2880</v>
      </c>
      <c r="H46" s="42">
        <v>0.96875</v>
      </c>
      <c r="I46" s="37">
        <v>-90</v>
      </c>
      <c r="J46" s="46">
        <v>0.88028673835125448</v>
      </c>
      <c r="K46" s="46">
        <v>0.75624999999999998</v>
      </c>
      <c r="L46" s="51">
        <v>0.12403673835125451</v>
      </c>
    </row>
    <row r="47" spans="1:64" x14ac:dyDescent="0.4">
      <c r="A47" s="125" t="s">
        <v>77</v>
      </c>
      <c r="B47" s="96">
        <v>1680</v>
      </c>
      <c r="C47" s="96">
        <v>1417</v>
      </c>
      <c r="D47" s="44">
        <v>1.1856033874382499</v>
      </c>
      <c r="E47" s="36">
        <v>263</v>
      </c>
      <c r="F47" s="96">
        <v>2790</v>
      </c>
      <c r="G47" s="96">
        <v>2880</v>
      </c>
      <c r="H47" s="42">
        <v>0.96875</v>
      </c>
      <c r="I47" s="37">
        <v>-90</v>
      </c>
      <c r="J47" s="46">
        <v>0.60215053763440862</v>
      </c>
      <c r="K47" s="42">
        <v>0.49201388888888886</v>
      </c>
      <c r="L47" s="41">
        <v>0.11013664874551976</v>
      </c>
    </row>
    <row r="48" spans="1:64" x14ac:dyDescent="0.4">
      <c r="A48" s="124" t="s">
        <v>96</v>
      </c>
      <c r="B48" s="94">
        <v>974</v>
      </c>
      <c r="C48" s="94">
        <v>725</v>
      </c>
      <c r="D48" s="44">
        <v>1.3434482758620689</v>
      </c>
      <c r="E48" s="37">
        <v>249</v>
      </c>
      <c r="F48" s="94">
        <v>1660</v>
      </c>
      <c r="G48" s="94">
        <v>1660</v>
      </c>
      <c r="H48" s="42">
        <v>1</v>
      </c>
      <c r="I48" s="37">
        <v>0</v>
      </c>
      <c r="J48" s="46">
        <v>0.58674698795180724</v>
      </c>
      <c r="K48" s="46">
        <v>0.43674698795180722</v>
      </c>
      <c r="L48" s="51">
        <v>0.15</v>
      </c>
    </row>
    <row r="49" spans="1:12" x14ac:dyDescent="0.4">
      <c r="A49" s="124" t="s">
        <v>93</v>
      </c>
      <c r="B49" s="94">
        <v>1786</v>
      </c>
      <c r="C49" s="94">
        <v>1148</v>
      </c>
      <c r="D49" s="44">
        <v>1.5557491289198606</v>
      </c>
      <c r="E49" s="37">
        <v>638</v>
      </c>
      <c r="F49" s="94">
        <v>2790</v>
      </c>
      <c r="G49" s="94">
        <v>2880</v>
      </c>
      <c r="H49" s="46">
        <v>0.96875</v>
      </c>
      <c r="I49" s="37">
        <v>-90</v>
      </c>
      <c r="J49" s="46">
        <v>0.6401433691756272</v>
      </c>
      <c r="K49" s="46">
        <v>0.39861111111111114</v>
      </c>
      <c r="L49" s="51">
        <v>0.24153225806451606</v>
      </c>
    </row>
    <row r="50" spans="1:12" x14ac:dyDescent="0.4">
      <c r="A50" s="124" t="s">
        <v>74</v>
      </c>
      <c r="B50" s="94">
        <v>2470</v>
      </c>
      <c r="C50" s="94">
        <v>2572</v>
      </c>
      <c r="D50" s="44">
        <v>0.96034214618973557</v>
      </c>
      <c r="E50" s="37">
        <v>-102</v>
      </c>
      <c r="F50" s="94">
        <v>3850</v>
      </c>
      <c r="G50" s="94">
        <v>3780</v>
      </c>
      <c r="H50" s="46">
        <v>1.0185185185185186</v>
      </c>
      <c r="I50" s="37">
        <v>70</v>
      </c>
      <c r="J50" s="46">
        <v>0.64155844155844155</v>
      </c>
      <c r="K50" s="46">
        <v>0.68042328042328037</v>
      </c>
      <c r="L50" s="51">
        <v>-3.8864838864838824E-2</v>
      </c>
    </row>
    <row r="51" spans="1:12" x14ac:dyDescent="0.4">
      <c r="A51" s="124" t="s">
        <v>76</v>
      </c>
      <c r="B51" s="94">
        <v>818</v>
      </c>
      <c r="C51" s="94">
        <v>699</v>
      </c>
      <c r="D51" s="44">
        <v>1.1702432045779685</v>
      </c>
      <c r="E51" s="37">
        <v>119</v>
      </c>
      <c r="F51" s="94">
        <v>1330</v>
      </c>
      <c r="G51" s="94">
        <v>1260</v>
      </c>
      <c r="H51" s="46">
        <v>1.0555555555555556</v>
      </c>
      <c r="I51" s="37">
        <v>70</v>
      </c>
      <c r="J51" s="46">
        <v>0.61503759398496238</v>
      </c>
      <c r="K51" s="46">
        <v>0.55476190476190479</v>
      </c>
      <c r="L51" s="51">
        <v>6.0275689223057594E-2</v>
      </c>
    </row>
    <row r="52" spans="1:12" x14ac:dyDescent="0.4">
      <c r="A52" s="124" t="s">
        <v>75</v>
      </c>
      <c r="B52" s="94">
        <v>939</v>
      </c>
      <c r="C52" s="94">
        <v>918</v>
      </c>
      <c r="D52" s="44">
        <v>1.022875816993464</v>
      </c>
      <c r="E52" s="37">
        <v>21</v>
      </c>
      <c r="F52" s="94">
        <v>1260</v>
      </c>
      <c r="G52" s="94">
        <v>1260</v>
      </c>
      <c r="H52" s="46">
        <v>1</v>
      </c>
      <c r="I52" s="37">
        <v>0</v>
      </c>
      <c r="J52" s="46">
        <v>0.74523809523809526</v>
      </c>
      <c r="K52" s="46">
        <v>0.72857142857142854</v>
      </c>
      <c r="L52" s="51">
        <v>1.6666666666666718E-2</v>
      </c>
    </row>
    <row r="53" spans="1:12" x14ac:dyDescent="0.4">
      <c r="A53" s="124" t="s">
        <v>149</v>
      </c>
      <c r="B53" s="94">
        <v>956</v>
      </c>
      <c r="C53" s="94">
        <v>632</v>
      </c>
      <c r="D53" s="44">
        <v>1.5126582278481013</v>
      </c>
      <c r="E53" s="37">
        <v>324</v>
      </c>
      <c r="F53" s="94">
        <v>1360</v>
      </c>
      <c r="G53" s="94">
        <v>1494</v>
      </c>
      <c r="H53" s="46">
        <v>0.91030789825970548</v>
      </c>
      <c r="I53" s="37">
        <v>-134</v>
      </c>
      <c r="J53" s="46">
        <v>0.70294117647058818</v>
      </c>
      <c r="K53" s="46">
        <v>0.42302543507362783</v>
      </c>
      <c r="L53" s="51">
        <v>0.27991574139696035</v>
      </c>
    </row>
    <row r="54" spans="1:12" x14ac:dyDescent="0.4">
      <c r="A54" s="124" t="s">
        <v>132</v>
      </c>
      <c r="B54" s="94">
        <v>998</v>
      </c>
      <c r="C54" s="94">
        <v>1050</v>
      </c>
      <c r="D54" s="44">
        <v>0.95047619047619047</v>
      </c>
      <c r="E54" s="37">
        <v>-52</v>
      </c>
      <c r="F54" s="94">
        <v>1260</v>
      </c>
      <c r="G54" s="94">
        <v>1323</v>
      </c>
      <c r="H54" s="46">
        <v>0.95238095238095233</v>
      </c>
      <c r="I54" s="37">
        <v>-63</v>
      </c>
      <c r="J54" s="46">
        <v>0.79206349206349203</v>
      </c>
      <c r="K54" s="46">
        <v>0.79365079365079361</v>
      </c>
      <c r="L54" s="51">
        <v>-1.5873015873015817E-3</v>
      </c>
    </row>
    <row r="55" spans="1:12" x14ac:dyDescent="0.4">
      <c r="A55" s="124" t="s">
        <v>148</v>
      </c>
      <c r="B55" s="94">
        <v>1134</v>
      </c>
      <c r="C55" s="94">
        <v>915</v>
      </c>
      <c r="D55" s="44">
        <v>1.2393442622950819</v>
      </c>
      <c r="E55" s="37">
        <v>219</v>
      </c>
      <c r="F55" s="94">
        <v>1311</v>
      </c>
      <c r="G55" s="94">
        <v>1260</v>
      </c>
      <c r="H55" s="46">
        <v>1.0404761904761906</v>
      </c>
      <c r="I55" s="37">
        <v>51</v>
      </c>
      <c r="J55" s="46">
        <v>0.86498855835240274</v>
      </c>
      <c r="K55" s="46">
        <v>0.72619047619047616</v>
      </c>
      <c r="L55" s="51">
        <v>0.13879808216192657</v>
      </c>
    </row>
    <row r="56" spans="1:12" x14ac:dyDescent="0.4">
      <c r="A56" s="124" t="s">
        <v>147</v>
      </c>
      <c r="B56" s="94">
        <v>1103</v>
      </c>
      <c r="C56" s="94">
        <v>787</v>
      </c>
      <c r="D56" s="44">
        <v>1.4015247776365947</v>
      </c>
      <c r="E56" s="37">
        <v>316</v>
      </c>
      <c r="F56" s="94">
        <v>1260</v>
      </c>
      <c r="G56" s="94">
        <v>1260</v>
      </c>
      <c r="H56" s="46">
        <v>1</v>
      </c>
      <c r="I56" s="37">
        <v>0</v>
      </c>
      <c r="J56" s="46">
        <v>0.8753968253968254</v>
      </c>
      <c r="K56" s="46">
        <v>0.6246031746031746</v>
      </c>
      <c r="L56" s="51">
        <v>0.25079365079365079</v>
      </c>
    </row>
    <row r="57" spans="1:12" x14ac:dyDescent="0.4">
      <c r="A57" s="123" t="s">
        <v>146</v>
      </c>
      <c r="B57" s="91">
        <v>1108</v>
      </c>
      <c r="C57" s="91">
        <v>1017</v>
      </c>
      <c r="D57" s="90">
        <v>1.0894788593903637</v>
      </c>
      <c r="E57" s="35">
        <v>91</v>
      </c>
      <c r="F57" s="91">
        <v>1257</v>
      </c>
      <c r="G57" s="91">
        <v>1260</v>
      </c>
      <c r="H57" s="57">
        <v>0.99761904761904763</v>
      </c>
      <c r="I57" s="35">
        <v>-3</v>
      </c>
      <c r="J57" s="57">
        <v>0.88146380270485281</v>
      </c>
      <c r="K57" s="57">
        <v>0.80714285714285716</v>
      </c>
      <c r="L57" s="56">
        <v>7.4320945561995644E-2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2006年10月上旬航空旅客輸送実績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１月(中旬)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135</v>
      </c>
      <c r="C4" s="191" t="s">
        <v>175</v>
      </c>
      <c r="D4" s="190" t="s">
        <v>87</v>
      </c>
      <c r="E4" s="190"/>
      <c r="F4" s="187" t="str">
        <f>+B4</f>
        <v>(06'1/11～20)</v>
      </c>
      <c r="G4" s="187" t="str">
        <f>+C4</f>
        <v>(05'1/11～20)</v>
      </c>
      <c r="H4" s="190" t="s">
        <v>87</v>
      </c>
      <c r="I4" s="190"/>
      <c r="J4" s="187" t="str">
        <f>+B4</f>
        <v>(06'1/11～20)</v>
      </c>
      <c r="K4" s="187" t="str">
        <f>+C4</f>
        <v>(05'1/11～20)</v>
      </c>
      <c r="L4" s="188" t="s">
        <v>85</v>
      </c>
    </row>
    <row r="5" spans="1:12" s="34" customFormat="1" x14ac:dyDescent="0.4">
      <c r="A5" s="190"/>
      <c r="B5" s="191"/>
      <c r="C5" s="191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+B7+B34</f>
        <v>121757</v>
      </c>
      <c r="C6" s="67">
        <f>+C7+C34</f>
        <v>118070</v>
      </c>
      <c r="D6" s="39">
        <f t="shared" ref="D6:D53" si="0">+B6/C6</f>
        <v>1.0312272380791057</v>
      </c>
      <c r="E6" s="40">
        <f t="shared" ref="E6:E53" si="1">+B6-C6</f>
        <v>3687</v>
      </c>
      <c r="F6" s="67">
        <f>+F7+F34</f>
        <v>222347</v>
      </c>
      <c r="G6" s="67">
        <f>+G7+G34</f>
        <v>211799</v>
      </c>
      <c r="H6" s="39">
        <f t="shared" ref="H6:H53" si="2">+F6/G6</f>
        <v>1.0498019348533278</v>
      </c>
      <c r="I6" s="40">
        <f t="shared" ref="I6:I53" si="3">+F6-G6</f>
        <v>10548</v>
      </c>
      <c r="J6" s="39">
        <f t="shared" ref="J6:J53" si="4">+B6/F6</f>
        <v>0.54759902314850206</v>
      </c>
      <c r="K6" s="39">
        <f t="shared" ref="K6:K53" si="5">+C6/G6</f>
        <v>0.55746249982294538</v>
      </c>
      <c r="L6" s="52">
        <f t="shared" ref="L6:L53" si="6">+J6-K6</f>
        <v>-9.8634766744433167E-3</v>
      </c>
    </row>
    <row r="7" spans="1:12" s="30" customFormat="1" x14ac:dyDescent="0.4">
      <c r="A7" s="122" t="s">
        <v>84</v>
      </c>
      <c r="B7" s="67">
        <f>+B8+B16+B31</f>
        <v>59004</v>
      </c>
      <c r="C7" s="67">
        <f>+C8+C16+C31</f>
        <v>59254</v>
      </c>
      <c r="D7" s="39">
        <f t="shared" si="0"/>
        <v>0.99578087555270534</v>
      </c>
      <c r="E7" s="40">
        <f t="shared" si="1"/>
        <v>-250</v>
      </c>
      <c r="F7" s="67">
        <f>+F8+F16+F31</f>
        <v>102302</v>
      </c>
      <c r="G7" s="67">
        <f>+G8+G16+G31</f>
        <v>97258</v>
      </c>
      <c r="H7" s="39">
        <f t="shared" si="2"/>
        <v>1.0518620576199387</v>
      </c>
      <c r="I7" s="40">
        <f t="shared" si="3"/>
        <v>5044</v>
      </c>
      <c r="J7" s="39">
        <f t="shared" si="4"/>
        <v>0.57676291763601883</v>
      </c>
      <c r="K7" s="39">
        <f t="shared" si="5"/>
        <v>0.60924551193732135</v>
      </c>
      <c r="L7" s="52">
        <f t="shared" si="6"/>
        <v>-3.2482594301302514E-2</v>
      </c>
    </row>
    <row r="8" spans="1:12" x14ac:dyDescent="0.4">
      <c r="A8" s="153" t="s">
        <v>91</v>
      </c>
      <c r="B8" s="71">
        <f>SUM(B9:B15)</f>
        <v>48397</v>
      </c>
      <c r="C8" s="71">
        <f>SUM(C9:C15)</f>
        <v>48281</v>
      </c>
      <c r="D8" s="60">
        <f t="shared" si="0"/>
        <v>1.0024026014374186</v>
      </c>
      <c r="E8" s="152">
        <f t="shared" si="1"/>
        <v>116</v>
      </c>
      <c r="F8" s="71">
        <f>SUM(F9:F15)</f>
        <v>83522</v>
      </c>
      <c r="G8" s="71">
        <f>SUM(G9:G15)</f>
        <v>78478</v>
      </c>
      <c r="H8" s="60">
        <f t="shared" si="2"/>
        <v>1.0642727898264481</v>
      </c>
      <c r="I8" s="152">
        <f t="shared" si="3"/>
        <v>5044</v>
      </c>
      <c r="J8" s="60">
        <f t="shared" si="4"/>
        <v>0.57945212039941574</v>
      </c>
      <c r="K8" s="60">
        <f t="shared" si="5"/>
        <v>0.61521700349142439</v>
      </c>
      <c r="L8" s="151">
        <f t="shared" si="6"/>
        <v>-3.5764883092008648E-2</v>
      </c>
    </row>
    <row r="9" spans="1:12" x14ac:dyDescent="0.4">
      <c r="A9" s="126" t="s">
        <v>82</v>
      </c>
      <c r="B9" s="100">
        <f>'[1]1月動向(20)'!B8-'１月(上旬)'!B9</f>
        <v>28482</v>
      </c>
      <c r="C9" s="100">
        <f>'[1]1月動向(20)'!C8-'１月(上旬)'!C9</f>
        <v>28325</v>
      </c>
      <c r="D9" s="44">
        <f t="shared" si="0"/>
        <v>1.0055428067078553</v>
      </c>
      <c r="E9" s="45">
        <f t="shared" si="1"/>
        <v>157</v>
      </c>
      <c r="F9" s="100">
        <f>'[1]1月動向(20)'!F8-'１月(上旬)'!F9</f>
        <v>45192</v>
      </c>
      <c r="G9" s="100">
        <f>'[1]1月動向(20)'!G8-'１月(上旬)'!G9</f>
        <v>45718</v>
      </c>
      <c r="H9" s="44">
        <f t="shared" si="2"/>
        <v>0.98849468480685942</v>
      </c>
      <c r="I9" s="45">
        <f t="shared" si="3"/>
        <v>-526</v>
      </c>
      <c r="J9" s="44">
        <f t="shared" si="4"/>
        <v>0.63024429102496016</v>
      </c>
      <c r="K9" s="44">
        <f t="shared" si="5"/>
        <v>0.61955903582833893</v>
      </c>
      <c r="L9" s="43">
        <f t="shared" si="6"/>
        <v>1.0685255196621224E-2</v>
      </c>
    </row>
    <row r="10" spans="1:12" x14ac:dyDescent="0.4">
      <c r="A10" s="124" t="s">
        <v>83</v>
      </c>
      <c r="B10" s="100">
        <f>'[1]1月動向(20)'!B9-'１月(上旬)'!B10</f>
        <v>3897</v>
      </c>
      <c r="C10" s="100">
        <f>'[1]1月動向(20)'!C9-'１月(上旬)'!C10</f>
        <v>5382</v>
      </c>
      <c r="D10" s="46">
        <f t="shared" si="0"/>
        <v>0.72408026755852839</v>
      </c>
      <c r="E10" s="37">
        <f t="shared" si="1"/>
        <v>-1485</v>
      </c>
      <c r="F10" s="100">
        <f>'[1]1月動向(20)'!F9-'１月(上旬)'!F10</f>
        <v>8070</v>
      </c>
      <c r="G10" s="100">
        <f>'[1]1月動向(20)'!G9-'１月(上旬)'!G10</f>
        <v>10860</v>
      </c>
      <c r="H10" s="46">
        <f t="shared" si="2"/>
        <v>0.74309392265193375</v>
      </c>
      <c r="I10" s="37">
        <f t="shared" si="3"/>
        <v>-2790</v>
      </c>
      <c r="J10" s="46">
        <f t="shared" si="4"/>
        <v>0.48289962825278809</v>
      </c>
      <c r="K10" s="46">
        <f t="shared" si="5"/>
        <v>0.49558011049723755</v>
      </c>
      <c r="L10" s="51">
        <f t="shared" si="6"/>
        <v>-1.2680482244449454E-2</v>
      </c>
    </row>
    <row r="11" spans="1:12" x14ac:dyDescent="0.4">
      <c r="A11" s="124" t="s">
        <v>97</v>
      </c>
      <c r="B11" s="100">
        <f>'[1]1月動向(20)'!B10-'１月(上旬)'!B11</f>
        <v>2834</v>
      </c>
      <c r="C11" s="100">
        <f>'[1]1月動向(20)'!C10-'１月(上旬)'!C11</f>
        <v>1159</v>
      </c>
      <c r="D11" s="46">
        <f t="shared" si="0"/>
        <v>2.4452113891285592</v>
      </c>
      <c r="E11" s="37">
        <f t="shared" si="1"/>
        <v>1675</v>
      </c>
      <c r="F11" s="100">
        <f>'[1]1月動向(20)'!F10-'１月(上旬)'!F11</f>
        <v>6490</v>
      </c>
      <c r="G11" s="100">
        <f>'[1]1月動向(20)'!G10-'１月(上旬)'!G11</f>
        <v>2700</v>
      </c>
      <c r="H11" s="46">
        <f t="shared" si="2"/>
        <v>2.4037037037037039</v>
      </c>
      <c r="I11" s="37">
        <f t="shared" si="3"/>
        <v>3790</v>
      </c>
      <c r="J11" s="46">
        <f t="shared" si="4"/>
        <v>0.43667180277349771</v>
      </c>
      <c r="K11" s="46">
        <f t="shared" si="5"/>
        <v>0.42925925925925928</v>
      </c>
      <c r="L11" s="51">
        <f t="shared" si="6"/>
        <v>7.4125435142384233E-3</v>
      </c>
    </row>
    <row r="12" spans="1:12" x14ac:dyDescent="0.4">
      <c r="A12" s="124" t="s">
        <v>80</v>
      </c>
      <c r="B12" s="100">
        <f>'[1]1月動向(20)'!B11-'１月(上旬)'!B12</f>
        <v>5818</v>
      </c>
      <c r="C12" s="100">
        <f>'[1]1月動向(20)'!C11-'１月(上旬)'!C12</f>
        <v>6451</v>
      </c>
      <c r="D12" s="46">
        <f t="shared" si="0"/>
        <v>0.90187567818942804</v>
      </c>
      <c r="E12" s="37">
        <f t="shared" si="1"/>
        <v>-633</v>
      </c>
      <c r="F12" s="100">
        <f>'[1]1月動向(20)'!F11-'１月(上旬)'!F12</f>
        <v>9180</v>
      </c>
      <c r="G12" s="100">
        <f>'[1]1月動向(20)'!G11-'１月(上旬)'!G12</f>
        <v>9600</v>
      </c>
      <c r="H12" s="46">
        <f t="shared" si="2"/>
        <v>0.95625000000000004</v>
      </c>
      <c r="I12" s="37">
        <f t="shared" si="3"/>
        <v>-420</v>
      </c>
      <c r="J12" s="46">
        <f t="shared" si="4"/>
        <v>0.63376906318082793</v>
      </c>
      <c r="K12" s="46">
        <f t="shared" si="5"/>
        <v>0.67197916666666668</v>
      </c>
      <c r="L12" s="51">
        <f t="shared" si="6"/>
        <v>-3.8210103485838753E-2</v>
      </c>
    </row>
    <row r="13" spans="1:12" x14ac:dyDescent="0.4">
      <c r="A13" s="124" t="s">
        <v>81</v>
      </c>
      <c r="B13" s="100">
        <f>'[1]1月動向(20)'!B12-'１月(上旬)'!B13</f>
        <v>4292</v>
      </c>
      <c r="C13" s="100">
        <f>'[1]1月動向(20)'!C12-'１月(上旬)'!C13</f>
        <v>4611</v>
      </c>
      <c r="D13" s="46">
        <f t="shared" si="0"/>
        <v>0.9308176100628931</v>
      </c>
      <c r="E13" s="37">
        <f t="shared" si="1"/>
        <v>-319</v>
      </c>
      <c r="F13" s="100">
        <f>'[1]1月動向(20)'!F12-'１月(上旬)'!F13</f>
        <v>10600</v>
      </c>
      <c r="G13" s="100">
        <f>'[1]1月動向(20)'!G12-'１月(上旬)'!G13</f>
        <v>6900</v>
      </c>
      <c r="H13" s="46">
        <f t="shared" si="2"/>
        <v>1.536231884057971</v>
      </c>
      <c r="I13" s="37">
        <f t="shared" si="3"/>
        <v>3700</v>
      </c>
      <c r="J13" s="46">
        <f t="shared" si="4"/>
        <v>0.40490566037735848</v>
      </c>
      <c r="K13" s="46">
        <f t="shared" si="5"/>
        <v>0.66826086956521735</v>
      </c>
      <c r="L13" s="51">
        <f t="shared" si="6"/>
        <v>-0.26335520918785887</v>
      </c>
    </row>
    <row r="14" spans="1:12" x14ac:dyDescent="0.4">
      <c r="A14" s="124" t="s">
        <v>170</v>
      </c>
      <c r="B14" s="100">
        <f>'[1]1月動向(20)'!B13-'１月(上旬)'!B14</f>
        <v>2089</v>
      </c>
      <c r="C14" s="100">
        <f>'[1]1月動向(20)'!C13-'１月(上旬)'!C14</f>
        <v>2353</v>
      </c>
      <c r="D14" s="46">
        <f t="shared" si="0"/>
        <v>0.88780280492987673</v>
      </c>
      <c r="E14" s="37">
        <f t="shared" si="1"/>
        <v>-264</v>
      </c>
      <c r="F14" s="100">
        <f>'[1]1月動向(20)'!F13-'１月(上旬)'!F14</f>
        <v>2610</v>
      </c>
      <c r="G14" s="100">
        <f>'[1]1月動向(20)'!G13-'１月(上旬)'!G14</f>
        <v>2700</v>
      </c>
      <c r="H14" s="46">
        <f t="shared" si="2"/>
        <v>0.96666666666666667</v>
      </c>
      <c r="I14" s="37">
        <f t="shared" si="3"/>
        <v>-90</v>
      </c>
      <c r="J14" s="46">
        <f t="shared" si="4"/>
        <v>0.80038314176245207</v>
      </c>
      <c r="K14" s="46">
        <f t="shared" si="5"/>
        <v>0.87148148148148152</v>
      </c>
      <c r="L14" s="51">
        <f t="shared" si="6"/>
        <v>-7.1098339719029457E-2</v>
      </c>
    </row>
    <row r="15" spans="1:12" x14ac:dyDescent="0.4">
      <c r="A15" s="127" t="s">
        <v>169</v>
      </c>
      <c r="B15" s="100">
        <f>'[1]1月動向(20)'!B14-'１月(上旬)'!B15</f>
        <v>985</v>
      </c>
      <c r="C15" s="100">
        <f>'[1]1月動向(20)'!C14-'１月(上旬)'!C15</f>
        <v>0</v>
      </c>
      <c r="D15" s="48" t="e">
        <f t="shared" si="0"/>
        <v>#DIV/0!</v>
      </c>
      <c r="E15" s="47">
        <f t="shared" si="1"/>
        <v>985</v>
      </c>
      <c r="F15" s="100">
        <f>'[1]1月動向(20)'!F14-'１月(上旬)'!F15</f>
        <v>1380</v>
      </c>
      <c r="G15" s="100">
        <f>'[1]1月動向(20)'!G14-'１月(上旬)'!G15</f>
        <v>0</v>
      </c>
      <c r="H15" s="44" t="e">
        <f t="shared" si="2"/>
        <v>#DIV/0!</v>
      </c>
      <c r="I15" s="45">
        <f t="shared" si="3"/>
        <v>1380</v>
      </c>
      <c r="J15" s="48">
        <f t="shared" si="4"/>
        <v>0.71376811594202894</v>
      </c>
      <c r="K15" s="48" t="e">
        <f t="shared" si="5"/>
        <v>#DIV/0!</v>
      </c>
      <c r="L15" s="83" t="e">
        <f t="shared" si="6"/>
        <v>#DIV/0!</v>
      </c>
    </row>
    <row r="16" spans="1:12" x14ac:dyDescent="0.4">
      <c r="A16" s="138" t="s">
        <v>90</v>
      </c>
      <c r="B16" s="73">
        <f>SUM(B17:B30)</f>
        <v>10167</v>
      </c>
      <c r="C16" s="73">
        <f>SUM(C17:C30)</f>
        <v>10556</v>
      </c>
      <c r="D16" s="50">
        <f t="shared" si="0"/>
        <v>0.96314892004547181</v>
      </c>
      <c r="E16" s="38">
        <f t="shared" si="1"/>
        <v>-389</v>
      </c>
      <c r="F16" s="73">
        <f>SUM(F17:F30)</f>
        <v>18000</v>
      </c>
      <c r="G16" s="73">
        <f>SUM(G17:G30)</f>
        <v>18000</v>
      </c>
      <c r="H16" s="50">
        <f t="shared" si="2"/>
        <v>1</v>
      </c>
      <c r="I16" s="38">
        <f t="shared" si="3"/>
        <v>0</v>
      </c>
      <c r="J16" s="50">
        <f t="shared" si="4"/>
        <v>0.5648333333333333</v>
      </c>
      <c r="K16" s="50">
        <f t="shared" si="5"/>
        <v>0.58644444444444443</v>
      </c>
      <c r="L16" s="49">
        <f t="shared" si="6"/>
        <v>-2.1611111111111136E-2</v>
      </c>
    </row>
    <row r="17" spans="1:12" x14ac:dyDescent="0.4">
      <c r="A17" s="126" t="s">
        <v>168</v>
      </c>
      <c r="B17" s="100">
        <f>'[1]1月動向(20)'!B16-'１月(上旬)'!B17</f>
        <v>845</v>
      </c>
      <c r="C17" s="100">
        <f>'[1]1月動向(20)'!C16-'１月(上旬)'!C17</f>
        <v>805</v>
      </c>
      <c r="D17" s="44">
        <f t="shared" si="0"/>
        <v>1.0496894409937889</v>
      </c>
      <c r="E17" s="45">
        <f t="shared" si="1"/>
        <v>40</v>
      </c>
      <c r="F17" s="100">
        <f>'[1]1月動向(20)'!F16-'１月(上旬)'!F17</f>
        <v>1500</v>
      </c>
      <c r="G17" s="100">
        <f>'[1]1月動向(20)'!G16-'１月(上旬)'!G17</f>
        <v>1500</v>
      </c>
      <c r="H17" s="44">
        <f t="shared" si="2"/>
        <v>1</v>
      </c>
      <c r="I17" s="45">
        <f t="shared" si="3"/>
        <v>0</v>
      </c>
      <c r="J17" s="44">
        <f t="shared" si="4"/>
        <v>0.56333333333333335</v>
      </c>
      <c r="K17" s="44">
        <f t="shared" si="5"/>
        <v>0.53666666666666663</v>
      </c>
      <c r="L17" s="43">
        <f t="shared" si="6"/>
        <v>2.6666666666666727E-2</v>
      </c>
    </row>
    <row r="18" spans="1:12" x14ac:dyDescent="0.4">
      <c r="A18" s="124" t="s">
        <v>167</v>
      </c>
      <c r="B18" s="100">
        <f>'[1]1月動向(20)'!B17-'１月(上旬)'!B18</f>
        <v>1182</v>
      </c>
      <c r="C18" s="100">
        <f>'[1]1月動向(20)'!C17-'１月(上旬)'!C18</f>
        <v>1033</v>
      </c>
      <c r="D18" s="46">
        <f t="shared" si="0"/>
        <v>1.1442400774443369</v>
      </c>
      <c r="E18" s="37">
        <f t="shared" si="1"/>
        <v>149</v>
      </c>
      <c r="F18" s="100">
        <f>'[1]1月動向(20)'!F17-'１月(上旬)'!F18</f>
        <v>1500</v>
      </c>
      <c r="G18" s="100">
        <f>'[1]1月動向(20)'!G17-'１月(上旬)'!G18</f>
        <v>1500</v>
      </c>
      <c r="H18" s="46">
        <f t="shared" si="2"/>
        <v>1</v>
      </c>
      <c r="I18" s="37">
        <f t="shared" si="3"/>
        <v>0</v>
      </c>
      <c r="J18" s="46">
        <f t="shared" si="4"/>
        <v>0.78800000000000003</v>
      </c>
      <c r="K18" s="46">
        <f t="shared" si="5"/>
        <v>0.68866666666666665</v>
      </c>
      <c r="L18" s="51">
        <f t="shared" si="6"/>
        <v>9.9333333333333385E-2</v>
      </c>
    </row>
    <row r="19" spans="1:12" x14ac:dyDescent="0.4">
      <c r="A19" s="124" t="s">
        <v>166</v>
      </c>
      <c r="B19" s="100">
        <f>'[1]1月動向(20)'!B18-'１月(上旬)'!B19</f>
        <v>593</v>
      </c>
      <c r="C19" s="100">
        <f>'[1]1月動向(20)'!C18-'１月(上旬)'!C19</f>
        <v>741</v>
      </c>
      <c r="D19" s="46">
        <f t="shared" si="0"/>
        <v>0.80026990553306343</v>
      </c>
      <c r="E19" s="37">
        <f t="shared" si="1"/>
        <v>-148</v>
      </c>
      <c r="F19" s="100">
        <f>'[1]1月動向(20)'!F18-'１月(上旬)'!F19</f>
        <v>1500</v>
      </c>
      <c r="G19" s="100">
        <f>'[1]1月動向(20)'!G18-'１月(上旬)'!G19</f>
        <v>1650</v>
      </c>
      <c r="H19" s="46">
        <f t="shared" si="2"/>
        <v>0.90909090909090906</v>
      </c>
      <c r="I19" s="37">
        <f t="shared" si="3"/>
        <v>-150</v>
      </c>
      <c r="J19" s="46">
        <f t="shared" si="4"/>
        <v>0.39533333333333331</v>
      </c>
      <c r="K19" s="46">
        <f t="shared" si="5"/>
        <v>0.4490909090909091</v>
      </c>
      <c r="L19" s="51">
        <f t="shared" si="6"/>
        <v>-5.3757575757575782E-2</v>
      </c>
    </row>
    <row r="20" spans="1:12" x14ac:dyDescent="0.4">
      <c r="A20" s="124" t="s">
        <v>165</v>
      </c>
      <c r="B20" s="100">
        <f>'[1]1月動向(20)'!B19-'１月(上旬)'!B20</f>
        <v>1910</v>
      </c>
      <c r="C20" s="100">
        <f>'[1]1月動向(20)'!C19-'１月(上旬)'!C20</f>
        <v>2269</v>
      </c>
      <c r="D20" s="46">
        <f t="shared" si="0"/>
        <v>0.84178052005288673</v>
      </c>
      <c r="E20" s="37">
        <f t="shared" si="1"/>
        <v>-359</v>
      </c>
      <c r="F20" s="100">
        <f>'[1]1月動向(20)'!F19-'１月(上旬)'!F20</f>
        <v>3000</v>
      </c>
      <c r="G20" s="100">
        <f>'[1]1月動向(20)'!G19-'１月(上旬)'!G20</f>
        <v>3000</v>
      </c>
      <c r="H20" s="46">
        <f t="shared" si="2"/>
        <v>1</v>
      </c>
      <c r="I20" s="37">
        <f t="shared" si="3"/>
        <v>0</v>
      </c>
      <c r="J20" s="46">
        <f t="shared" si="4"/>
        <v>0.63666666666666671</v>
      </c>
      <c r="K20" s="46">
        <f t="shared" si="5"/>
        <v>0.7563333333333333</v>
      </c>
      <c r="L20" s="51">
        <f t="shared" si="6"/>
        <v>-0.11966666666666659</v>
      </c>
    </row>
    <row r="21" spans="1:12" x14ac:dyDescent="0.4">
      <c r="A21" s="124" t="s">
        <v>164</v>
      </c>
      <c r="B21" s="100">
        <f>'[1]1月動向(20)'!B20-'１月(上旬)'!B21</f>
        <v>1345</v>
      </c>
      <c r="C21" s="100">
        <f>'[1]1月動向(20)'!C20-'１月(上旬)'!C21</f>
        <v>1098</v>
      </c>
      <c r="D21" s="42">
        <f t="shared" si="0"/>
        <v>1.2249544626593807</v>
      </c>
      <c r="E21" s="36">
        <f t="shared" si="1"/>
        <v>247</v>
      </c>
      <c r="F21" s="100">
        <f>'[1]1月動向(20)'!F20-'１月(上旬)'!F21</f>
        <v>1500</v>
      </c>
      <c r="G21" s="100">
        <f>'[1]1月動向(20)'!G20-'１月(上旬)'!G21</f>
        <v>1500</v>
      </c>
      <c r="H21" s="42">
        <f t="shared" si="2"/>
        <v>1</v>
      </c>
      <c r="I21" s="36">
        <f t="shared" si="3"/>
        <v>0</v>
      </c>
      <c r="J21" s="42">
        <f t="shared" si="4"/>
        <v>0.89666666666666661</v>
      </c>
      <c r="K21" s="42">
        <f t="shared" si="5"/>
        <v>0.73199999999999998</v>
      </c>
      <c r="L21" s="41">
        <f t="shared" si="6"/>
        <v>0.16466666666666663</v>
      </c>
    </row>
    <row r="22" spans="1:12" x14ac:dyDescent="0.4">
      <c r="A22" s="125" t="s">
        <v>163</v>
      </c>
      <c r="B22" s="100">
        <f>'[1]1月動向(20)'!B21-'１月(上旬)'!B22</f>
        <v>0</v>
      </c>
      <c r="C22" s="100">
        <f>'[1]1月動向(20)'!C21-'１月(上旬)'!C22</f>
        <v>0</v>
      </c>
      <c r="D22" s="46" t="e">
        <f t="shared" si="0"/>
        <v>#DIV/0!</v>
      </c>
      <c r="E22" s="37">
        <f t="shared" si="1"/>
        <v>0</v>
      </c>
      <c r="F22" s="100">
        <f>'[1]1月動向(20)'!F21-'１月(上旬)'!F22</f>
        <v>0</v>
      </c>
      <c r="G22" s="100">
        <f>'[1]1月動向(20)'!G21-'１月(上旬)'!G22</f>
        <v>0</v>
      </c>
      <c r="H22" s="46" t="e">
        <f t="shared" si="2"/>
        <v>#DIV/0!</v>
      </c>
      <c r="I22" s="37">
        <f t="shared" si="3"/>
        <v>0</v>
      </c>
      <c r="J22" s="46" t="e">
        <f t="shared" si="4"/>
        <v>#DIV/0!</v>
      </c>
      <c r="K22" s="46" t="e">
        <f t="shared" si="5"/>
        <v>#DIV/0!</v>
      </c>
      <c r="L22" s="51" t="e">
        <f t="shared" si="6"/>
        <v>#DIV/0!</v>
      </c>
    </row>
    <row r="23" spans="1:12" x14ac:dyDescent="0.4">
      <c r="A23" s="125" t="s">
        <v>162</v>
      </c>
      <c r="B23" s="100">
        <f>'[1]1月動向(20)'!B22-'１月(上旬)'!B23</f>
        <v>669</v>
      </c>
      <c r="C23" s="100">
        <f>'[1]1月動向(20)'!C22-'１月(上旬)'!C23</f>
        <v>862</v>
      </c>
      <c r="D23" s="46">
        <f t="shared" si="0"/>
        <v>0.77610208816705339</v>
      </c>
      <c r="E23" s="37">
        <f t="shared" si="1"/>
        <v>-193</v>
      </c>
      <c r="F23" s="100">
        <f>'[1]1月動向(20)'!F22-'１月(上旬)'!F23</f>
        <v>1500</v>
      </c>
      <c r="G23" s="100">
        <f>'[1]1月動向(20)'!G22-'１月(上旬)'!G23</f>
        <v>1500</v>
      </c>
      <c r="H23" s="46">
        <f t="shared" si="2"/>
        <v>1</v>
      </c>
      <c r="I23" s="37">
        <f t="shared" si="3"/>
        <v>0</v>
      </c>
      <c r="J23" s="46">
        <f t="shared" si="4"/>
        <v>0.44600000000000001</v>
      </c>
      <c r="K23" s="46">
        <f t="shared" si="5"/>
        <v>0.57466666666666666</v>
      </c>
      <c r="L23" s="51">
        <f t="shared" si="6"/>
        <v>-0.12866666666666665</v>
      </c>
    </row>
    <row r="24" spans="1:12" x14ac:dyDescent="0.4">
      <c r="A24" s="124" t="s">
        <v>161</v>
      </c>
      <c r="B24" s="100">
        <f>'[1]1月動向(20)'!B23-'１月(上旬)'!B24</f>
        <v>736</v>
      </c>
      <c r="C24" s="100">
        <f>'[1]1月動向(20)'!C23-'１月(上旬)'!C24</f>
        <v>587</v>
      </c>
      <c r="D24" s="46">
        <f t="shared" si="0"/>
        <v>1.253833049403748</v>
      </c>
      <c r="E24" s="37">
        <f t="shared" si="1"/>
        <v>149</v>
      </c>
      <c r="F24" s="100">
        <f>'[1]1月動向(20)'!F23-'１月(上旬)'!F24</f>
        <v>1500</v>
      </c>
      <c r="G24" s="100">
        <f>'[1]1月動向(20)'!G23-'１月(上旬)'!G24</f>
        <v>1500</v>
      </c>
      <c r="H24" s="46">
        <f t="shared" si="2"/>
        <v>1</v>
      </c>
      <c r="I24" s="37">
        <f t="shared" si="3"/>
        <v>0</v>
      </c>
      <c r="J24" s="46">
        <f t="shared" si="4"/>
        <v>0.49066666666666664</v>
      </c>
      <c r="K24" s="46">
        <f t="shared" si="5"/>
        <v>0.39133333333333331</v>
      </c>
      <c r="L24" s="51">
        <f t="shared" si="6"/>
        <v>9.9333333333333329E-2</v>
      </c>
    </row>
    <row r="25" spans="1:12" x14ac:dyDescent="0.4">
      <c r="A25" s="124" t="s">
        <v>160</v>
      </c>
      <c r="B25" s="100">
        <f>'[1]1月動向(20)'!B24-'１月(上旬)'!B25</f>
        <v>334</v>
      </c>
      <c r="C25" s="100">
        <f>'[1]1月動向(20)'!C24-'１月(上旬)'!C25</f>
        <v>343</v>
      </c>
      <c r="D25" s="42">
        <f t="shared" si="0"/>
        <v>0.97376093294460642</v>
      </c>
      <c r="E25" s="36">
        <f t="shared" si="1"/>
        <v>-9</v>
      </c>
      <c r="F25" s="100">
        <f>'[1]1月動向(20)'!F24-'１月(上旬)'!F25</f>
        <v>900</v>
      </c>
      <c r="G25" s="100">
        <f>'[1]1月動向(20)'!G24-'１月(上旬)'!G25</f>
        <v>900</v>
      </c>
      <c r="H25" s="42">
        <f t="shared" si="2"/>
        <v>1</v>
      </c>
      <c r="I25" s="36">
        <f t="shared" si="3"/>
        <v>0</v>
      </c>
      <c r="J25" s="42">
        <f t="shared" si="4"/>
        <v>0.37111111111111111</v>
      </c>
      <c r="K25" s="42">
        <f t="shared" si="5"/>
        <v>0.38111111111111112</v>
      </c>
      <c r="L25" s="41">
        <f t="shared" si="6"/>
        <v>-1.0000000000000009E-2</v>
      </c>
    </row>
    <row r="26" spans="1:12" x14ac:dyDescent="0.4">
      <c r="A26" s="125" t="s">
        <v>159</v>
      </c>
      <c r="B26" s="100">
        <f>'[1]1月動向(20)'!B25-'１月(上旬)'!B26</f>
        <v>172</v>
      </c>
      <c r="C26" s="100">
        <f>'[1]1月動向(20)'!C25-'１月(上旬)'!C26</f>
        <v>236</v>
      </c>
      <c r="D26" s="46">
        <f t="shared" si="0"/>
        <v>0.72881355932203384</v>
      </c>
      <c r="E26" s="37">
        <f t="shared" si="1"/>
        <v>-64</v>
      </c>
      <c r="F26" s="100">
        <f>'[1]1月動向(20)'!F25-'１月(上旬)'!F26</f>
        <v>600</v>
      </c>
      <c r="G26" s="100">
        <f>'[1]1月動向(20)'!G25-'１月(上旬)'!G26</f>
        <v>600</v>
      </c>
      <c r="H26" s="46">
        <f t="shared" si="2"/>
        <v>1</v>
      </c>
      <c r="I26" s="37">
        <f t="shared" si="3"/>
        <v>0</v>
      </c>
      <c r="J26" s="46">
        <f t="shared" si="4"/>
        <v>0.28666666666666668</v>
      </c>
      <c r="K26" s="46">
        <f t="shared" si="5"/>
        <v>0.39333333333333331</v>
      </c>
      <c r="L26" s="51">
        <f t="shared" si="6"/>
        <v>-0.10666666666666663</v>
      </c>
    </row>
    <row r="27" spans="1:12" x14ac:dyDescent="0.4">
      <c r="A27" s="124" t="s">
        <v>158</v>
      </c>
      <c r="B27" s="100">
        <f>'[1]1月動向(20)'!B26-'１月(上旬)'!B27</f>
        <v>806</v>
      </c>
      <c r="C27" s="100">
        <f>'[1]1月動向(20)'!C26-'１月(上旬)'!C27</f>
        <v>1041</v>
      </c>
      <c r="D27" s="46">
        <f t="shared" si="0"/>
        <v>0.77425552353506244</v>
      </c>
      <c r="E27" s="37">
        <f t="shared" si="1"/>
        <v>-235</v>
      </c>
      <c r="F27" s="100">
        <f>'[1]1月動向(20)'!F26-'１月(上旬)'!F27</f>
        <v>1500</v>
      </c>
      <c r="G27" s="100">
        <f>'[1]1月動向(20)'!G26-'１月(上旬)'!G27</f>
        <v>1500</v>
      </c>
      <c r="H27" s="46">
        <f t="shared" si="2"/>
        <v>1</v>
      </c>
      <c r="I27" s="37">
        <f t="shared" si="3"/>
        <v>0</v>
      </c>
      <c r="J27" s="46">
        <f t="shared" si="4"/>
        <v>0.53733333333333333</v>
      </c>
      <c r="K27" s="46">
        <f t="shared" si="5"/>
        <v>0.69399999999999995</v>
      </c>
      <c r="L27" s="51">
        <f t="shared" si="6"/>
        <v>-0.15666666666666662</v>
      </c>
    </row>
    <row r="28" spans="1:12" x14ac:dyDescent="0.4">
      <c r="A28" s="125" t="s">
        <v>157</v>
      </c>
      <c r="B28" s="100">
        <f>'[1]1月動向(20)'!B27-'１月(上旬)'!B28</f>
        <v>732</v>
      </c>
      <c r="C28" s="100">
        <f>'[1]1月動向(20)'!C27-'１月(上旬)'!C28</f>
        <v>639</v>
      </c>
      <c r="D28" s="42">
        <f t="shared" si="0"/>
        <v>1.1455399061032865</v>
      </c>
      <c r="E28" s="36">
        <f t="shared" si="1"/>
        <v>93</v>
      </c>
      <c r="F28" s="100">
        <f>'[1]1月動向(20)'!F27-'１月(上旬)'!F28</f>
        <v>1500</v>
      </c>
      <c r="G28" s="100">
        <f>'[1]1月動向(20)'!G27-'１月(上旬)'!G28</f>
        <v>1350</v>
      </c>
      <c r="H28" s="42">
        <f t="shared" si="2"/>
        <v>1.1111111111111112</v>
      </c>
      <c r="I28" s="36">
        <f t="shared" si="3"/>
        <v>150</v>
      </c>
      <c r="J28" s="42">
        <f t="shared" si="4"/>
        <v>0.48799999999999999</v>
      </c>
      <c r="K28" s="42">
        <f t="shared" si="5"/>
        <v>0.47333333333333333</v>
      </c>
      <c r="L28" s="41">
        <f t="shared" si="6"/>
        <v>1.4666666666666661E-2</v>
      </c>
    </row>
    <row r="29" spans="1:12" x14ac:dyDescent="0.4">
      <c r="A29" s="125" t="s">
        <v>156</v>
      </c>
      <c r="B29" s="100">
        <f>'[1]1月動向(20)'!B28-'１月(上旬)'!B29</f>
        <v>843</v>
      </c>
      <c r="C29" s="100">
        <f>'[1]1月動向(20)'!C28-'１月(上旬)'!C29</f>
        <v>902</v>
      </c>
      <c r="D29" s="42">
        <f t="shared" si="0"/>
        <v>0.93458980044345896</v>
      </c>
      <c r="E29" s="36">
        <f t="shared" si="1"/>
        <v>-59</v>
      </c>
      <c r="F29" s="100">
        <f>'[1]1月動向(20)'!F28-'１月(上旬)'!F29</f>
        <v>1500</v>
      </c>
      <c r="G29" s="100">
        <f>'[1]1月動向(20)'!G28-'１月(上旬)'!G29</f>
        <v>1500</v>
      </c>
      <c r="H29" s="42">
        <f t="shared" si="2"/>
        <v>1</v>
      </c>
      <c r="I29" s="36">
        <f t="shared" si="3"/>
        <v>0</v>
      </c>
      <c r="J29" s="42">
        <f t="shared" si="4"/>
        <v>0.56200000000000006</v>
      </c>
      <c r="K29" s="42">
        <f t="shared" si="5"/>
        <v>0.60133333333333339</v>
      </c>
      <c r="L29" s="41">
        <f t="shared" si="6"/>
        <v>-3.9333333333333331E-2</v>
      </c>
    </row>
    <row r="30" spans="1:12" x14ac:dyDescent="0.4">
      <c r="A30" s="124" t="s">
        <v>155</v>
      </c>
      <c r="B30" s="100">
        <f>'[1]1月動向(20)'!B29-'１月(上旬)'!B30</f>
        <v>0</v>
      </c>
      <c r="C30" s="100">
        <f>'[1]1月動向(20)'!C29-'１月(上旬)'!C30</f>
        <v>0</v>
      </c>
      <c r="D30" s="46" t="e">
        <f t="shared" si="0"/>
        <v>#DIV/0!</v>
      </c>
      <c r="E30" s="37">
        <f t="shared" si="1"/>
        <v>0</v>
      </c>
      <c r="F30" s="100">
        <f>'[1]1月動向(20)'!F29-'１月(上旬)'!F30</f>
        <v>0</v>
      </c>
      <c r="G30" s="100">
        <f>'[1]1月動向(20)'!G29-'１月(上旬)'!G30</f>
        <v>0</v>
      </c>
      <c r="H30" s="46" t="e">
        <f t="shared" si="2"/>
        <v>#DIV/0!</v>
      </c>
      <c r="I30" s="37">
        <f t="shared" si="3"/>
        <v>0</v>
      </c>
      <c r="J30" s="46" t="e">
        <f t="shared" si="4"/>
        <v>#DIV/0!</v>
      </c>
      <c r="K30" s="46" t="e">
        <f t="shared" si="5"/>
        <v>#DIV/0!</v>
      </c>
      <c r="L30" s="51" t="e">
        <f t="shared" si="6"/>
        <v>#DIV/0!</v>
      </c>
    </row>
    <row r="31" spans="1:12" x14ac:dyDescent="0.4">
      <c r="A31" s="138" t="s">
        <v>89</v>
      </c>
      <c r="B31" s="73">
        <f>SUM(B32:B33)</f>
        <v>440</v>
      </c>
      <c r="C31" s="73">
        <f>SUM(C32:C33)</f>
        <v>417</v>
      </c>
      <c r="D31" s="50">
        <f t="shared" si="0"/>
        <v>1.0551558752997603</v>
      </c>
      <c r="E31" s="38">
        <f t="shared" si="1"/>
        <v>23</v>
      </c>
      <c r="F31" s="73">
        <f>SUM(F32:F33)</f>
        <v>780</v>
      </c>
      <c r="G31" s="73">
        <f>SUM(G32:G33)</f>
        <v>780</v>
      </c>
      <c r="H31" s="50">
        <f t="shared" si="2"/>
        <v>1</v>
      </c>
      <c r="I31" s="38">
        <f t="shared" si="3"/>
        <v>0</v>
      </c>
      <c r="J31" s="50">
        <f t="shared" si="4"/>
        <v>0.5641025641025641</v>
      </c>
      <c r="K31" s="50">
        <f t="shared" si="5"/>
        <v>0.5346153846153846</v>
      </c>
      <c r="L31" s="49">
        <f t="shared" si="6"/>
        <v>2.9487179487179493E-2</v>
      </c>
    </row>
    <row r="32" spans="1:12" x14ac:dyDescent="0.4">
      <c r="A32" s="126" t="s">
        <v>154</v>
      </c>
      <c r="B32" s="100">
        <f>'[1]1月動向(20)'!B31-'１月(上旬)'!B32</f>
        <v>231</v>
      </c>
      <c r="C32" s="100">
        <f>'[1]1月動向(20)'!C31-'１月(上旬)'!C32</f>
        <v>210</v>
      </c>
      <c r="D32" s="44">
        <f t="shared" si="0"/>
        <v>1.1000000000000001</v>
      </c>
      <c r="E32" s="45">
        <f t="shared" si="1"/>
        <v>21</v>
      </c>
      <c r="F32" s="100">
        <f>'[1]1月動向(20)'!F31-'１月(上旬)'!F32</f>
        <v>390</v>
      </c>
      <c r="G32" s="100">
        <f>'[1]1月動向(20)'!G31-'１月(上旬)'!G32</f>
        <v>390</v>
      </c>
      <c r="H32" s="44">
        <f t="shared" si="2"/>
        <v>1</v>
      </c>
      <c r="I32" s="45">
        <f t="shared" si="3"/>
        <v>0</v>
      </c>
      <c r="J32" s="44">
        <f t="shared" si="4"/>
        <v>0.59230769230769231</v>
      </c>
      <c r="K32" s="44">
        <f t="shared" si="5"/>
        <v>0.53846153846153844</v>
      </c>
      <c r="L32" s="43">
        <f t="shared" si="6"/>
        <v>5.3846153846153877E-2</v>
      </c>
    </row>
    <row r="33" spans="1:12" x14ac:dyDescent="0.4">
      <c r="A33" s="124" t="s">
        <v>153</v>
      </c>
      <c r="B33" s="100">
        <f>'[1]1月動向(20)'!B32-'１月(上旬)'!B33</f>
        <v>209</v>
      </c>
      <c r="C33" s="100">
        <f>'[1]1月動向(20)'!C32-'１月(上旬)'!C33</f>
        <v>207</v>
      </c>
      <c r="D33" s="46">
        <f t="shared" si="0"/>
        <v>1.0096618357487923</v>
      </c>
      <c r="E33" s="37">
        <f t="shared" si="1"/>
        <v>2</v>
      </c>
      <c r="F33" s="100">
        <f>'[1]1月動向(20)'!F32-'１月(上旬)'!F33</f>
        <v>390</v>
      </c>
      <c r="G33" s="100">
        <f>'[1]1月動向(20)'!G32-'１月(上旬)'!G33</f>
        <v>390</v>
      </c>
      <c r="H33" s="46">
        <f t="shared" si="2"/>
        <v>1</v>
      </c>
      <c r="I33" s="37">
        <f t="shared" si="3"/>
        <v>0</v>
      </c>
      <c r="J33" s="46">
        <f t="shared" si="4"/>
        <v>0.53589743589743588</v>
      </c>
      <c r="K33" s="46">
        <f t="shared" si="5"/>
        <v>0.53076923076923077</v>
      </c>
      <c r="L33" s="51">
        <f t="shared" si="6"/>
        <v>5.12820512820511E-3</v>
      </c>
    </row>
    <row r="34" spans="1:12" s="30" customFormat="1" x14ac:dyDescent="0.4">
      <c r="A34" s="122" t="s">
        <v>94</v>
      </c>
      <c r="B34" s="67">
        <f>SUM(B35:B53)</f>
        <v>62753</v>
      </c>
      <c r="C34" s="67">
        <f>SUM(C35:C53)</f>
        <v>58816</v>
      </c>
      <c r="D34" s="39">
        <f t="shared" si="0"/>
        <v>1.0669375680087052</v>
      </c>
      <c r="E34" s="40">
        <f t="shared" si="1"/>
        <v>3937</v>
      </c>
      <c r="F34" s="67">
        <f>SUM(F35:F53)</f>
        <v>120045</v>
      </c>
      <c r="G34" s="67">
        <f>SUM(G35:G53)</f>
        <v>114541</v>
      </c>
      <c r="H34" s="39">
        <f t="shared" si="2"/>
        <v>1.0480526623654411</v>
      </c>
      <c r="I34" s="40">
        <f t="shared" si="3"/>
        <v>5504</v>
      </c>
      <c r="J34" s="39">
        <f t="shared" si="4"/>
        <v>0.52274563705277188</v>
      </c>
      <c r="K34" s="39">
        <f t="shared" si="5"/>
        <v>0.51349298504465646</v>
      </c>
      <c r="L34" s="52">
        <f t="shared" si="6"/>
        <v>9.2526520081154251E-3</v>
      </c>
    </row>
    <row r="35" spans="1:12" x14ac:dyDescent="0.4">
      <c r="A35" s="124" t="s">
        <v>82</v>
      </c>
      <c r="B35" s="99">
        <f>'[1]1月動向(20)'!B34-'１月(上旬)'!B35</f>
        <v>23943</v>
      </c>
      <c r="C35" s="99">
        <f>'[1]1月動向(20)'!C34-'１月(上旬)'!C35</f>
        <v>20860</v>
      </c>
      <c r="D35" s="60">
        <f t="shared" si="0"/>
        <v>1.1477948226270374</v>
      </c>
      <c r="E35" s="36">
        <f t="shared" si="1"/>
        <v>3083</v>
      </c>
      <c r="F35" s="99">
        <f>'[1]1月動向(20)'!F34-'１月(上旬)'!F35</f>
        <v>49069</v>
      </c>
      <c r="G35" s="99">
        <f>'[1]1月動向(20)'!G34-'１月(上旬)'!G35</f>
        <v>41830</v>
      </c>
      <c r="H35" s="42">
        <f t="shared" si="2"/>
        <v>1.1730576141525222</v>
      </c>
      <c r="I35" s="37">
        <f t="shared" si="3"/>
        <v>7239</v>
      </c>
      <c r="J35" s="46">
        <f t="shared" si="4"/>
        <v>0.48794554606778212</v>
      </c>
      <c r="K35" s="46">
        <f t="shared" si="5"/>
        <v>0.49868515419555343</v>
      </c>
      <c r="L35" s="51">
        <f t="shared" si="6"/>
        <v>-1.0739608127771305E-2</v>
      </c>
    </row>
    <row r="36" spans="1:12" x14ac:dyDescent="0.4">
      <c r="A36" s="124" t="s">
        <v>152</v>
      </c>
      <c r="B36" s="94">
        <f>'[1]1月動向(20)'!B35-'１月(上旬)'!B36</f>
        <v>4336</v>
      </c>
      <c r="C36" s="94">
        <f>'[1]1月動向(20)'!C35-'１月(上旬)'!C36</f>
        <v>5195</v>
      </c>
      <c r="D36" s="44">
        <f t="shared" si="0"/>
        <v>0.83464870067372476</v>
      </c>
      <c r="E36" s="36">
        <f t="shared" si="1"/>
        <v>-859</v>
      </c>
      <c r="F36" s="157">
        <f>'[1]1月動向(20)'!F35-'１月(上旬)'!F36</f>
        <v>8479</v>
      </c>
      <c r="G36" s="96">
        <f>'[1]1月動向(20)'!G35-'１月(上旬)'!G36</f>
        <v>10888</v>
      </c>
      <c r="H36" s="81">
        <f t="shared" si="2"/>
        <v>0.77874724467303458</v>
      </c>
      <c r="I36" s="37">
        <f t="shared" si="3"/>
        <v>-2409</v>
      </c>
      <c r="J36" s="46">
        <f t="shared" si="4"/>
        <v>0.51138105908715648</v>
      </c>
      <c r="K36" s="46">
        <f t="shared" si="5"/>
        <v>0.47713078618662746</v>
      </c>
      <c r="L36" s="51">
        <f t="shared" si="6"/>
        <v>3.4250272900529011E-2</v>
      </c>
    </row>
    <row r="37" spans="1:12" x14ac:dyDescent="0.4">
      <c r="A37" s="124" t="s">
        <v>151</v>
      </c>
      <c r="B37" s="94">
        <f>'[1]1月動向(20)'!B36-'１月(上旬)'!B37</f>
        <v>5393</v>
      </c>
      <c r="C37" s="94">
        <f>'[1]1月動向(20)'!C36-'１月(上旬)'!C37</f>
        <v>2666</v>
      </c>
      <c r="D37" s="156">
        <f t="shared" si="0"/>
        <v>2.0228807201800452</v>
      </c>
      <c r="E37" s="155">
        <f t="shared" si="1"/>
        <v>2727</v>
      </c>
      <c r="F37" s="107">
        <f>'[1]1月動向(20)'!F36-'１月(上旬)'!F37</f>
        <v>8118</v>
      </c>
      <c r="G37" s="94">
        <f>'[1]1月動向(20)'!G36-'１月(上旬)'!G37</f>
        <v>5760</v>
      </c>
      <c r="H37" s="81">
        <f t="shared" si="2"/>
        <v>1.409375</v>
      </c>
      <c r="I37" s="37">
        <f t="shared" si="3"/>
        <v>2358</v>
      </c>
      <c r="J37" s="46">
        <f t="shared" si="4"/>
        <v>0.66432618871643256</v>
      </c>
      <c r="K37" s="46">
        <f t="shared" si="5"/>
        <v>0.46284722222222224</v>
      </c>
      <c r="L37" s="51">
        <f t="shared" si="6"/>
        <v>0.20147896649421032</v>
      </c>
    </row>
    <row r="38" spans="1:12" x14ac:dyDescent="0.4">
      <c r="A38" s="124" t="s">
        <v>80</v>
      </c>
      <c r="B38" s="94">
        <f>'[1]1月動向(20)'!B37-'１月(上旬)'!B38</f>
        <v>9951</v>
      </c>
      <c r="C38" s="94">
        <f>'[1]1月動向(20)'!C37-'１月(上旬)'!C38</f>
        <v>9375</v>
      </c>
      <c r="D38" s="44">
        <f t="shared" si="0"/>
        <v>1.0614399999999999</v>
      </c>
      <c r="E38" s="47">
        <f t="shared" si="1"/>
        <v>576</v>
      </c>
      <c r="F38" s="107">
        <f>'[1]1月動向(20)'!F37-'１月(上旬)'!F38</f>
        <v>17148</v>
      </c>
      <c r="G38" s="94">
        <f>'[1]1月動向(20)'!G37-'１月(上旬)'!G38</f>
        <v>17908</v>
      </c>
      <c r="H38" s="81">
        <f t="shared" si="2"/>
        <v>0.95756086665177576</v>
      </c>
      <c r="I38" s="37">
        <f t="shared" si="3"/>
        <v>-760</v>
      </c>
      <c r="J38" s="46">
        <f t="shared" si="4"/>
        <v>0.58030090972708193</v>
      </c>
      <c r="K38" s="46">
        <f t="shared" si="5"/>
        <v>0.523509046236319</v>
      </c>
      <c r="L38" s="51">
        <f t="shared" si="6"/>
        <v>5.6791863490762928E-2</v>
      </c>
    </row>
    <row r="39" spans="1:12" x14ac:dyDescent="0.4">
      <c r="A39" s="124" t="s">
        <v>81</v>
      </c>
      <c r="B39" s="94">
        <f>'[1]1月動向(20)'!B38-'１月(上旬)'!B39</f>
        <v>5551</v>
      </c>
      <c r="C39" s="94">
        <f>'[1]1月動向(20)'!C38-'１月(上旬)'!C39</f>
        <v>6404</v>
      </c>
      <c r="D39" s="44">
        <f t="shared" si="0"/>
        <v>0.86680199875078079</v>
      </c>
      <c r="E39" s="36">
        <f t="shared" si="1"/>
        <v>-853</v>
      </c>
      <c r="F39" s="108">
        <f>'[1]1月動向(20)'!F38-'１月(上旬)'!F39</f>
        <v>10030</v>
      </c>
      <c r="G39" s="100">
        <f>'[1]1月動向(20)'!G38-'１月(上旬)'!G39</f>
        <v>10300</v>
      </c>
      <c r="H39" s="81">
        <f t="shared" si="2"/>
        <v>0.97378640776699033</v>
      </c>
      <c r="I39" s="37">
        <f t="shared" si="3"/>
        <v>-270</v>
      </c>
      <c r="J39" s="46">
        <f t="shared" si="4"/>
        <v>0.55343968095712859</v>
      </c>
      <c r="K39" s="46">
        <f t="shared" si="5"/>
        <v>0.62174757281553394</v>
      </c>
      <c r="L39" s="51">
        <f t="shared" si="6"/>
        <v>-6.8307891858405356E-2</v>
      </c>
    </row>
    <row r="40" spans="1:12" x14ac:dyDescent="0.4">
      <c r="A40" s="124" t="s">
        <v>79</v>
      </c>
      <c r="B40" s="94">
        <f>'[1]1月動向(20)'!B39-'１月(上旬)'!B40</f>
        <v>1624</v>
      </c>
      <c r="C40" s="94">
        <f>'[1]1月動向(20)'!C39-'１月(上旬)'!C40</f>
        <v>1503</v>
      </c>
      <c r="D40" s="44">
        <f t="shared" si="0"/>
        <v>1.0805056553559547</v>
      </c>
      <c r="E40" s="36">
        <f t="shared" si="1"/>
        <v>121</v>
      </c>
      <c r="F40" s="107">
        <f>'[1]1月動向(20)'!F39-'１月(上旬)'!F40</f>
        <v>2790</v>
      </c>
      <c r="G40" s="94">
        <f>'[1]1月動向(20)'!G39-'１月(上旬)'!G40</f>
        <v>2880</v>
      </c>
      <c r="H40" s="78">
        <f t="shared" si="2"/>
        <v>0.96875</v>
      </c>
      <c r="I40" s="37">
        <f t="shared" si="3"/>
        <v>-90</v>
      </c>
      <c r="J40" s="46">
        <f t="shared" si="4"/>
        <v>0.58207885304659501</v>
      </c>
      <c r="K40" s="46">
        <f t="shared" si="5"/>
        <v>0.52187499999999998</v>
      </c>
      <c r="L40" s="51">
        <f t="shared" si="6"/>
        <v>6.0203853046595035E-2</v>
      </c>
    </row>
    <row r="41" spans="1:12" x14ac:dyDescent="0.4">
      <c r="A41" s="124" t="s">
        <v>150</v>
      </c>
      <c r="B41" s="94">
        <f>'[1]1月動向(20)'!B40-'１月(上旬)'!B41</f>
        <v>569</v>
      </c>
      <c r="C41" s="94">
        <f>'[1]1月動向(20)'!C40-'１月(上旬)'!C41</f>
        <v>768</v>
      </c>
      <c r="D41" s="44">
        <f t="shared" si="0"/>
        <v>0.74088541666666663</v>
      </c>
      <c r="E41" s="36">
        <f t="shared" si="1"/>
        <v>-199</v>
      </c>
      <c r="F41" s="107">
        <f>'[1]1月動向(20)'!F40-'１月(上旬)'!F41</f>
        <v>1660</v>
      </c>
      <c r="G41" s="94">
        <f>'[1]1月動向(20)'!G40-'１月(上旬)'!G41</f>
        <v>1782</v>
      </c>
      <c r="H41" s="82">
        <f t="shared" si="2"/>
        <v>0.93153759820426485</v>
      </c>
      <c r="I41" s="37">
        <f t="shared" si="3"/>
        <v>-122</v>
      </c>
      <c r="J41" s="46">
        <f t="shared" si="4"/>
        <v>0.34277108433734937</v>
      </c>
      <c r="K41" s="46">
        <f t="shared" si="5"/>
        <v>0.43097643097643096</v>
      </c>
      <c r="L41" s="51">
        <f t="shared" si="6"/>
        <v>-8.8205346639081583E-2</v>
      </c>
    </row>
    <row r="42" spans="1:12" x14ac:dyDescent="0.4">
      <c r="A42" s="124" t="s">
        <v>78</v>
      </c>
      <c r="B42" s="94">
        <f>'[1]1月動向(20)'!B41-'１月(上旬)'!B42</f>
        <v>2032</v>
      </c>
      <c r="C42" s="94">
        <f>'[1]1月動向(20)'!C41-'１月(上旬)'!C42</f>
        <v>2325</v>
      </c>
      <c r="D42" s="44">
        <f t="shared" si="0"/>
        <v>0.87397849462365595</v>
      </c>
      <c r="E42" s="36">
        <f t="shared" si="1"/>
        <v>-293</v>
      </c>
      <c r="F42" s="107">
        <f>'[1]1月動向(20)'!F41-'１月(上旬)'!F42</f>
        <v>2790</v>
      </c>
      <c r="G42" s="94">
        <f>'[1]1月動向(20)'!G41-'１月(上旬)'!G42</f>
        <v>2880</v>
      </c>
      <c r="H42" s="81">
        <f t="shared" si="2"/>
        <v>0.96875</v>
      </c>
      <c r="I42" s="37">
        <f t="shared" si="3"/>
        <v>-90</v>
      </c>
      <c r="J42" s="46">
        <f t="shared" si="4"/>
        <v>0.72831541218637996</v>
      </c>
      <c r="K42" s="46">
        <f t="shared" si="5"/>
        <v>0.80729166666666663</v>
      </c>
      <c r="L42" s="51">
        <f t="shared" si="6"/>
        <v>-7.8976254480286667E-2</v>
      </c>
    </row>
    <row r="43" spans="1:12" x14ac:dyDescent="0.4">
      <c r="A43" s="125" t="s">
        <v>77</v>
      </c>
      <c r="B43" s="94">
        <f>'[1]1月動向(20)'!B42-'１月(上旬)'!B43</f>
        <v>1108</v>
      </c>
      <c r="C43" s="94">
        <f>'[1]1月動向(20)'!C42-'１月(上旬)'!C43</f>
        <v>1396</v>
      </c>
      <c r="D43" s="44">
        <f t="shared" si="0"/>
        <v>0.79369627507163321</v>
      </c>
      <c r="E43" s="36">
        <f t="shared" si="1"/>
        <v>-288</v>
      </c>
      <c r="F43" s="107">
        <f>'[1]1月動向(20)'!F42-'１月(上旬)'!F43</f>
        <v>2790</v>
      </c>
      <c r="G43" s="94">
        <f>'[1]1月動向(20)'!G42-'１月(上旬)'!G43</f>
        <v>2880</v>
      </c>
      <c r="H43" s="42">
        <f t="shared" si="2"/>
        <v>0.96875</v>
      </c>
      <c r="I43" s="37">
        <f t="shared" si="3"/>
        <v>-90</v>
      </c>
      <c r="J43" s="46">
        <f t="shared" si="4"/>
        <v>0.39713261648745518</v>
      </c>
      <c r="K43" s="42">
        <f t="shared" si="5"/>
        <v>0.48472222222222222</v>
      </c>
      <c r="L43" s="41">
        <f t="shared" si="6"/>
        <v>-8.758960573476704E-2</v>
      </c>
    </row>
    <row r="44" spans="1:12" x14ac:dyDescent="0.4">
      <c r="A44" s="124" t="s">
        <v>96</v>
      </c>
      <c r="B44" s="94">
        <f>'[1]1月動向(20)'!B43-'１月(上旬)'!B44</f>
        <v>462</v>
      </c>
      <c r="C44" s="94">
        <f>'[1]1月動向(20)'!C43-'１月(上旬)'!C44</f>
        <v>452</v>
      </c>
      <c r="D44" s="44">
        <f t="shared" si="0"/>
        <v>1.0221238938053097</v>
      </c>
      <c r="E44" s="37">
        <f t="shared" si="1"/>
        <v>10</v>
      </c>
      <c r="F44" s="107">
        <f>'[1]1月動向(20)'!F43-'１月(上旬)'!F44</f>
        <v>1660</v>
      </c>
      <c r="G44" s="94">
        <f>'[1]1月動向(20)'!G43-'１月(上旬)'!G44</f>
        <v>1660</v>
      </c>
      <c r="H44" s="42">
        <f t="shared" si="2"/>
        <v>1</v>
      </c>
      <c r="I44" s="37">
        <f t="shared" si="3"/>
        <v>0</v>
      </c>
      <c r="J44" s="46">
        <f t="shared" si="4"/>
        <v>0.27831325301204818</v>
      </c>
      <c r="K44" s="46">
        <f t="shared" si="5"/>
        <v>0.27228915662650605</v>
      </c>
      <c r="L44" s="51">
        <f t="shared" si="6"/>
        <v>6.0240963855421326E-3</v>
      </c>
    </row>
    <row r="45" spans="1:12" x14ac:dyDescent="0.4">
      <c r="A45" s="124" t="s">
        <v>93</v>
      </c>
      <c r="B45" s="94">
        <f>'[1]1月動向(20)'!B44-'１月(上旬)'!B45</f>
        <v>818</v>
      </c>
      <c r="C45" s="94">
        <f>'[1]1月動向(20)'!C44-'１月(上旬)'!C45</f>
        <v>868</v>
      </c>
      <c r="D45" s="44">
        <f t="shared" si="0"/>
        <v>0.94239631336405527</v>
      </c>
      <c r="E45" s="37">
        <f t="shared" si="1"/>
        <v>-50</v>
      </c>
      <c r="F45" s="100">
        <f>'[1]1月動向(20)'!F44-'１月(上旬)'!F45</f>
        <v>2511</v>
      </c>
      <c r="G45" s="100">
        <f>'[1]1月動向(20)'!G44-'１月(上旬)'!G45</f>
        <v>2880</v>
      </c>
      <c r="H45" s="46">
        <f t="shared" si="2"/>
        <v>0.87187499999999996</v>
      </c>
      <c r="I45" s="37">
        <f t="shared" si="3"/>
        <v>-369</v>
      </c>
      <c r="J45" s="46">
        <f t="shared" si="4"/>
        <v>0.32576662684189567</v>
      </c>
      <c r="K45" s="46">
        <f t="shared" si="5"/>
        <v>0.30138888888888887</v>
      </c>
      <c r="L45" s="51">
        <f t="shared" si="6"/>
        <v>2.4377737953006795E-2</v>
      </c>
    </row>
    <row r="46" spans="1:12" x14ac:dyDescent="0.4">
      <c r="A46" s="124" t="s">
        <v>74</v>
      </c>
      <c r="B46" s="94">
        <f>'[1]1月動向(20)'!B45-'１月(上旬)'!B46</f>
        <v>1902</v>
      </c>
      <c r="C46" s="94">
        <f>'[1]1月動向(20)'!C45-'１月(上旬)'!C46</f>
        <v>2015</v>
      </c>
      <c r="D46" s="44">
        <f t="shared" si="0"/>
        <v>0.94392059553349872</v>
      </c>
      <c r="E46" s="37">
        <f t="shared" si="1"/>
        <v>-113</v>
      </c>
      <c r="F46" s="94">
        <f>'[1]1月動向(20)'!F45-'１月(上旬)'!F46</f>
        <v>3780</v>
      </c>
      <c r="G46" s="94">
        <f>'[1]1月動向(20)'!G45-'１月(上旬)'!G46</f>
        <v>3787</v>
      </c>
      <c r="H46" s="46">
        <f t="shared" si="2"/>
        <v>0.99815157116451014</v>
      </c>
      <c r="I46" s="37">
        <f t="shared" si="3"/>
        <v>-7</v>
      </c>
      <c r="J46" s="46">
        <f t="shared" si="4"/>
        <v>0.50317460317460316</v>
      </c>
      <c r="K46" s="46">
        <f t="shared" si="5"/>
        <v>0.53208344335885926</v>
      </c>
      <c r="L46" s="51">
        <f t="shared" si="6"/>
        <v>-2.8908840184256102E-2</v>
      </c>
    </row>
    <row r="47" spans="1:12" x14ac:dyDescent="0.4">
      <c r="A47" s="124" t="s">
        <v>76</v>
      </c>
      <c r="B47" s="94">
        <f>'[1]1月動向(20)'!B46-'１月(上旬)'!B47</f>
        <v>514</v>
      </c>
      <c r="C47" s="94">
        <f>'[1]1月動向(20)'!C46-'１月(上旬)'!C47</f>
        <v>546</v>
      </c>
      <c r="D47" s="44">
        <f t="shared" si="0"/>
        <v>0.94139194139194138</v>
      </c>
      <c r="E47" s="37">
        <f t="shared" si="1"/>
        <v>-32</v>
      </c>
      <c r="F47" s="94">
        <f>'[1]1月動向(20)'!F46-'１月(上旬)'!F47</f>
        <v>1260</v>
      </c>
      <c r="G47" s="94">
        <f>'[1]1月動向(20)'!G46-'１月(上旬)'!G47</f>
        <v>1260</v>
      </c>
      <c r="H47" s="46">
        <f t="shared" si="2"/>
        <v>1</v>
      </c>
      <c r="I47" s="37">
        <f t="shared" si="3"/>
        <v>0</v>
      </c>
      <c r="J47" s="46">
        <f t="shared" si="4"/>
        <v>0.40793650793650793</v>
      </c>
      <c r="K47" s="46">
        <f t="shared" si="5"/>
        <v>0.43333333333333335</v>
      </c>
      <c r="L47" s="51">
        <f t="shared" si="6"/>
        <v>-2.5396825396825418E-2</v>
      </c>
    </row>
    <row r="48" spans="1:12" x14ac:dyDescent="0.4">
      <c r="A48" s="124" t="s">
        <v>75</v>
      </c>
      <c r="B48" s="94">
        <f>'[1]1月動向(20)'!B47-'１月(上旬)'!B48</f>
        <v>755</v>
      </c>
      <c r="C48" s="94">
        <f>'[1]1月動向(20)'!C47-'１月(上旬)'!C48</f>
        <v>760</v>
      </c>
      <c r="D48" s="44">
        <f t="shared" si="0"/>
        <v>0.99342105263157898</v>
      </c>
      <c r="E48" s="37">
        <f t="shared" si="1"/>
        <v>-5</v>
      </c>
      <c r="F48" s="94">
        <f>'[1]1月動向(20)'!F47-'１月(上旬)'!F48</f>
        <v>1260</v>
      </c>
      <c r="G48" s="94">
        <f>'[1]1月動向(20)'!G47-'１月(上旬)'!G48</f>
        <v>1267</v>
      </c>
      <c r="H48" s="46">
        <f t="shared" si="2"/>
        <v>0.99447513812154698</v>
      </c>
      <c r="I48" s="37">
        <f t="shared" si="3"/>
        <v>-7</v>
      </c>
      <c r="J48" s="46">
        <f t="shared" si="4"/>
        <v>0.59920634920634919</v>
      </c>
      <c r="K48" s="46">
        <f t="shared" si="5"/>
        <v>0.59984214680347281</v>
      </c>
      <c r="L48" s="51">
        <f t="shared" si="6"/>
        <v>-6.3579759712362183E-4</v>
      </c>
    </row>
    <row r="49" spans="1:12" x14ac:dyDescent="0.4">
      <c r="A49" s="124" t="s">
        <v>149</v>
      </c>
      <c r="B49" s="94">
        <f>'[1]1月動向(20)'!B48-'１月(上旬)'!B49</f>
        <v>532</v>
      </c>
      <c r="C49" s="94">
        <f>'[1]1月動向(20)'!C48-'１月(上旬)'!C49</f>
        <v>756</v>
      </c>
      <c r="D49" s="44">
        <f t="shared" si="0"/>
        <v>0.70370370370370372</v>
      </c>
      <c r="E49" s="37">
        <f t="shared" si="1"/>
        <v>-224</v>
      </c>
      <c r="F49" s="94">
        <f>'[1]1月動向(20)'!F48-'１月(上旬)'!F49</f>
        <v>1660</v>
      </c>
      <c r="G49" s="94">
        <f>'[1]1月動向(20)'!G48-'１月(上旬)'!G49</f>
        <v>1660</v>
      </c>
      <c r="H49" s="46">
        <f t="shared" si="2"/>
        <v>1</v>
      </c>
      <c r="I49" s="37">
        <f t="shared" si="3"/>
        <v>0</v>
      </c>
      <c r="J49" s="46">
        <f t="shared" si="4"/>
        <v>0.32048192771084338</v>
      </c>
      <c r="K49" s="46">
        <f t="shared" si="5"/>
        <v>0.45542168674698796</v>
      </c>
      <c r="L49" s="51">
        <f t="shared" si="6"/>
        <v>-0.13493975903614458</v>
      </c>
    </row>
    <row r="50" spans="1:12" x14ac:dyDescent="0.4">
      <c r="A50" s="124" t="s">
        <v>132</v>
      </c>
      <c r="B50" s="94">
        <f>'[1]1月動向(20)'!B49-'１月(上旬)'!B50</f>
        <v>924</v>
      </c>
      <c r="C50" s="94">
        <f>'[1]1月動向(20)'!C49-'１月(上旬)'!C50</f>
        <v>1000</v>
      </c>
      <c r="D50" s="44">
        <f t="shared" si="0"/>
        <v>0.92400000000000004</v>
      </c>
      <c r="E50" s="37">
        <f t="shared" si="1"/>
        <v>-76</v>
      </c>
      <c r="F50" s="94">
        <f>'[1]1月動向(20)'!F49-'１月(上旬)'!F50</f>
        <v>1260</v>
      </c>
      <c r="G50" s="94">
        <f>'[1]1月動向(20)'!G49-'１月(上旬)'!G50</f>
        <v>1267</v>
      </c>
      <c r="H50" s="46">
        <f t="shared" si="2"/>
        <v>0.99447513812154698</v>
      </c>
      <c r="I50" s="37">
        <f t="shared" si="3"/>
        <v>-7</v>
      </c>
      <c r="J50" s="46">
        <f t="shared" si="4"/>
        <v>0.73333333333333328</v>
      </c>
      <c r="K50" s="46">
        <f t="shared" si="5"/>
        <v>0.78926598263614833</v>
      </c>
      <c r="L50" s="51">
        <f t="shared" si="6"/>
        <v>-5.5932649302815052E-2</v>
      </c>
    </row>
    <row r="51" spans="1:12" x14ac:dyDescent="0.4">
      <c r="A51" s="124" t="s">
        <v>148</v>
      </c>
      <c r="B51" s="94">
        <f>'[1]1月動向(20)'!B50-'１月(上旬)'!B51</f>
        <v>845</v>
      </c>
      <c r="C51" s="94">
        <f>'[1]1月動向(20)'!C50-'１月(上旬)'!C51</f>
        <v>722</v>
      </c>
      <c r="D51" s="44">
        <f t="shared" si="0"/>
        <v>1.1703601108033241</v>
      </c>
      <c r="E51" s="37">
        <f t="shared" si="1"/>
        <v>123</v>
      </c>
      <c r="F51" s="94">
        <f>'[1]1月動向(20)'!F50-'１月(上旬)'!F51</f>
        <v>1260</v>
      </c>
      <c r="G51" s="94">
        <f>'[1]1月動向(20)'!G50-'１月(上旬)'!G51</f>
        <v>1125</v>
      </c>
      <c r="H51" s="46">
        <f t="shared" si="2"/>
        <v>1.1200000000000001</v>
      </c>
      <c r="I51" s="37">
        <f t="shared" si="3"/>
        <v>135</v>
      </c>
      <c r="J51" s="46">
        <f t="shared" si="4"/>
        <v>0.67063492063492058</v>
      </c>
      <c r="K51" s="46">
        <f t="shared" si="5"/>
        <v>0.64177777777777778</v>
      </c>
      <c r="L51" s="51">
        <f t="shared" si="6"/>
        <v>2.8857142857142803E-2</v>
      </c>
    </row>
    <row r="52" spans="1:12" x14ac:dyDescent="0.4">
      <c r="A52" s="124" t="s">
        <v>147</v>
      </c>
      <c r="B52" s="94">
        <f>'[1]1月動向(20)'!B51-'１月(上旬)'!B52</f>
        <v>855</v>
      </c>
      <c r="C52" s="94">
        <f>'[1]1月動向(20)'!C51-'１月(上旬)'!C52</f>
        <v>600</v>
      </c>
      <c r="D52" s="44">
        <f t="shared" si="0"/>
        <v>1.425</v>
      </c>
      <c r="E52" s="37">
        <f t="shared" si="1"/>
        <v>255</v>
      </c>
      <c r="F52" s="94">
        <f>'[1]1月動向(20)'!F51-'１月(上旬)'!F52</f>
        <v>1260</v>
      </c>
      <c r="G52" s="94">
        <f>'[1]1月動向(20)'!G51-'１月(上旬)'!G52</f>
        <v>1267</v>
      </c>
      <c r="H52" s="46">
        <f t="shared" si="2"/>
        <v>0.99447513812154698</v>
      </c>
      <c r="I52" s="37">
        <f t="shared" si="3"/>
        <v>-7</v>
      </c>
      <c r="J52" s="46">
        <f t="shared" si="4"/>
        <v>0.6785714285714286</v>
      </c>
      <c r="K52" s="46">
        <f t="shared" si="5"/>
        <v>0.47355958958168903</v>
      </c>
      <c r="L52" s="51">
        <f t="shared" si="6"/>
        <v>0.20501183898973957</v>
      </c>
    </row>
    <row r="53" spans="1:12" x14ac:dyDescent="0.4">
      <c r="A53" s="123" t="s">
        <v>146</v>
      </c>
      <c r="B53" s="154">
        <f>'[1]1月動向(20)'!B52-'１月(上旬)'!B53</f>
        <v>639</v>
      </c>
      <c r="C53" s="154">
        <f>'[1]1月動向(20)'!C52-'１月(上旬)'!C53</f>
        <v>605</v>
      </c>
      <c r="D53" s="90">
        <f t="shared" si="0"/>
        <v>1.0561983471074381</v>
      </c>
      <c r="E53" s="35">
        <f t="shared" si="1"/>
        <v>34</v>
      </c>
      <c r="F53" s="154">
        <f>'[1]1月動向(20)'!F52-'１月(上旬)'!F53</f>
        <v>1260</v>
      </c>
      <c r="G53" s="154">
        <f>'[1]1月動向(20)'!G52-'１月(上旬)'!G53</f>
        <v>1260</v>
      </c>
      <c r="H53" s="57">
        <f t="shared" si="2"/>
        <v>1</v>
      </c>
      <c r="I53" s="35">
        <f t="shared" si="3"/>
        <v>0</v>
      </c>
      <c r="J53" s="57">
        <f t="shared" si="4"/>
        <v>0.50714285714285712</v>
      </c>
      <c r="K53" s="57">
        <f t="shared" si="5"/>
        <v>0.48015873015873017</v>
      </c>
      <c r="L53" s="56">
        <f t="shared" si="6"/>
        <v>2.6984126984126944E-2</v>
      </c>
    </row>
    <row r="54" spans="1:12" x14ac:dyDescent="0.4">
      <c r="C54" s="13"/>
      <c r="D54" s="32"/>
      <c r="E54" s="32"/>
      <c r="F54" s="13"/>
      <c r="G54" s="13"/>
      <c r="H54" s="32"/>
      <c r="I54" s="32"/>
      <c r="J54" s="13"/>
      <c r="K54" s="13"/>
    </row>
    <row r="55" spans="1:12" x14ac:dyDescent="0.4">
      <c r="C55" s="13"/>
      <c r="D55" s="32"/>
      <c r="E55" s="32"/>
      <c r="F55" s="13"/>
      <c r="G55" s="13"/>
      <c r="H55" s="32"/>
      <c r="I55" s="32"/>
      <c r="J55" s="13"/>
      <c r="K55" s="13"/>
    </row>
    <row r="56" spans="1:12" x14ac:dyDescent="0.4">
      <c r="C56" s="13"/>
      <c r="E56" s="32"/>
      <c r="G56" s="13"/>
      <c r="I56" s="32"/>
      <c r="K56" s="13"/>
    </row>
    <row r="57" spans="1:12" x14ac:dyDescent="0.4">
      <c r="C57" s="13"/>
      <c r="E57" s="32"/>
      <c r="G57" s="13"/>
      <c r="I57" s="32"/>
      <c r="K57" s="13"/>
    </row>
    <row r="58" spans="1:12" x14ac:dyDescent="0.4">
      <c r="C58" s="13"/>
      <c r="E58" s="32"/>
      <c r="G58" s="13"/>
      <c r="I58" s="32"/>
      <c r="K58" s="13"/>
    </row>
    <row r="59" spans="1:12" x14ac:dyDescent="0.4">
      <c r="C59" s="13"/>
      <c r="E59" s="32"/>
      <c r="G59" s="13"/>
      <c r="I59" s="32"/>
      <c r="K59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2006年月間（上中下旬）動向1月</oddHeader>
    <oddFooter>&amp;L沖縄県&amp;C&amp;P ﾍﾟｰｼﾞ&amp;R&amp;D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10月(中旬)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122</v>
      </c>
      <c r="C4" s="187" t="s">
        <v>229</v>
      </c>
      <c r="D4" s="190" t="s">
        <v>87</v>
      </c>
      <c r="E4" s="190"/>
      <c r="F4" s="187" t="s">
        <v>122</v>
      </c>
      <c r="G4" s="187" t="s">
        <v>229</v>
      </c>
      <c r="H4" s="190" t="s">
        <v>87</v>
      </c>
      <c r="I4" s="190"/>
      <c r="J4" s="187" t="s">
        <v>122</v>
      </c>
      <c r="K4" s="187" t="s">
        <v>229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171441</v>
      </c>
      <c r="C6" s="67">
        <v>162869</v>
      </c>
      <c r="D6" s="39">
        <v>1.0526312557945343</v>
      </c>
      <c r="E6" s="40">
        <v>8572</v>
      </c>
      <c r="F6" s="67">
        <v>236071</v>
      </c>
      <c r="G6" s="67">
        <v>221691</v>
      </c>
      <c r="H6" s="39">
        <v>1.0648650599257525</v>
      </c>
      <c r="I6" s="40">
        <v>14380</v>
      </c>
      <c r="J6" s="39">
        <v>0.72622643187854496</v>
      </c>
      <c r="K6" s="39">
        <v>0.73466672079606299</v>
      </c>
      <c r="L6" s="52">
        <v>-8.440288917518024E-3</v>
      </c>
    </row>
    <row r="7" spans="1:12" s="30" customFormat="1" x14ac:dyDescent="0.4">
      <c r="A7" s="122" t="s">
        <v>84</v>
      </c>
      <c r="B7" s="67">
        <v>84107</v>
      </c>
      <c r="C7" s="67">
        <v>80467</v>
      </c>
      <c r="D7" s="39">
        <v>1.045235935228106</v>
      </c>
      <c r="E7" s="40">
        <v>3640</v>
      </c>
      <c r="F7" s="67">
        <v>115763</v>
      </c>
      <c r="G7" s="67">
        <v>105161</v>
      </c>
      <c r="H7" s="39">
        <v>1.1008168427458849</v>
      </c>
      <c r="I7" s="40">
        <v>10602</v>
      </c>
      <c r="J7" s="39">
        <v>0.72654475091350434</v>
      </c>
      <c r="K7" s="39">
        <v>0.76517910632268615</v>
      </c>
      <c r="L7" s="52">
        <v>-3.8634355409181809E-2</v>
      </c>
    </row>
    <row r="8" spans="1:12" x14ac:dyDescent="0.4">
      <c r="A8" s="138" t="s">
        <v>91</v>
      </c>
      <c r="B8" s="73">
        <v>68432</v>
      </c>
      <c r="C8" s="73">
        <v>64886</v>
      </c>
      <c r="D8" s="50">
        <v>1.0546496933082636</v>
      </c>
      <c r="E8" s="38">
        <v>3546</v>
      </c>
      <c r="F8" s="73">
        <v>94526</v>
      </c>
      <c r="G8" s="73">
        <v>84740</v>
      </c>
      <c r="H8" s="50">
        <v>1.1154826528203918</v>
      </c>
      <c r="I8" s="38">
        <v>9786</v>
      </c>
      <c r="J8" s="50">
        <v>0.72394896642193685</v>
      </c>
      <c r="K8" s="50">
        <v>0.76570686806702859</v>
      </c>
      <c r="L8" s="49">
        <v>-4.1757901645091744E-2</v>
      </c>
    </row>
    <row r="9" spans="1:12" x14ac:dyDescent="0.4">
      <c r="A9" s="126" t="s">
        <v>82</v>
      </c>
      <c r="B9" s="72">
        <v>41389</v>
      </c>
      <c r="C9" s="72">
        <v>36519</v>
      </c>
      <c r="D9" s="44">
        <v>1.1333552397382185</v>
      </c>
      <c r="E9" s="45">
        <v>4870</v>
      </c>
      <c r="F9" s="72">
        <v>50778</v>
      </c>
      <c r="G9" s="72">
        <v>47384</v>
      </c>
      <c r="H9" s="44">
        <v>1.0716275536045923</v>
      </c>
      <c r="I9" s="45">
        <v>3394</v>
      </c>
      <c r="J9" s="44">
        <v>0.81509708929063773</v>
      </c>
      <c r="K9" s="44">
        <v>0.77070319095053186</v>
      </c>
      <c r="L9" s="43">
        <v>4.4393898340105875E-2</v>
      </c>
    </row>
    <row r="10" spans="1:12" x14ac:dyDescent="0.4">
      <c r="A10" s="124" t="s">
        <v>83</v>
      </c>
      <c r="B10" s="72">
        <v>3377</v>
      </c>
      <c r="C10" s="72">
        <v>9717</v>
      </c>
      <c r="D10" s="46">
        <v>0.34753524750437376</v>
      </c>
      <c r="E10" s="37">
        <v>-6340</v>
      </c>
      <c r="F10" s="72">
        <v>3960</v>
      </c>
      <c r="G10" s="72">
        <v>11870</v>
      </c>
      <c r="H10" s="46">
        <v>0.33361415332771693</v>
      </c>
      <c r="I10" s="37">
        <v>-7910</v>
      </c>
      <c r="J10" s="46">
        <v>0.85277777777777775</v>
      </c>
      <c r="K10" s="46">
        <v>0.81861836562763268</v>
      </c>
      <c r="L10" s="51">
        <v>3.4159412150145063E-2</v>
      </c>
    </row>
    <row r="11" spans="1:12" x14ac:dyDescent="0.4">
      <c r="A11" s="124" t="s">
        <v>97</v>
      </c>
      <c r="B11" s="72">
        <v>3649</v>
      </c>
      <c r="C11" s="72">
        <v>1978</v>
      </c>
      <c r="D11" s="46">
        <v>1.8447927199191103</v>
      </c>
      <c r="E11" s="37">
        <v>1671</v>
      </c>
      <c r="F11" s="72">
        <v>4959</v>
      </c>
      <c r="G11" s="72">
        <v>2610</v>
      </c>
      <c r="H11" s="46">
        <v>1.9</v>
      </c>
      <c r="I11" s="37">
        <v>2349</v>
      </c>
      <c r="J11" s="46">
        <v>0.7358338374672313</v>
      </c>
      <c r="K11" s="46">
        <v>0.75785440613026822</v>
      </c>
      <c r="L11" s="51">
        <v>-2.2020568663036921E-2</v>
      </c>
    </row>
    <row r="12" spans="1:12" x14ac:dyDescent="0.4">
      <c r="A12" s="124" t="s">
        <v>80</v>
      </c>
      <c r="B12" s="72">
        <v>6096</v>
      </c>
      <c r="C12" s="72">
        <v>6793</v>
      </c>
      <c r="D12" s="46">
        <v>0.89739437656411014</v>
      </c>
      <c r="E12" s="37">
        <v>-697</v>
      </c>
      <c r="F12" s="72">
        <v>9280</v>
      </c>
      <c r="G12" s="72">
        <v>9510</v>
      </c>
      <c r="H12" s="46">
        <v>0.97581493165089384</v>
      </c>
      <c r="I12" s="37">
        <v>-230</v>
      </c>
      <c r="J12" s="46">
        <v>0.65689655172413797</v>
      </c>
      <c r="K12" s="46">
        <v>0.7143007360672976</v>
      </c>
      <c r="L12" s="51">
        <v>-5.7404184343159637E-2</v>
      </c>
    </row>
    <row r="13" spans="1:12" x14ac:dyDescent="0.4">
      <c r="A13" s="124" t="s">
        <v>81</v>
      </c>
      <c r="B13" s="72">
        <v>6922</v>
      </c>
      <c r="C13" s="72">
        <v>6755</v>
      </c>
      <c r="D13" s="46">
        <v>1.0247224278312361</v>
      </c>
      <c r="E13" s="37">
        <v>167</v>
      </c>
      <c r="F13" s="72">
        <v>10920</v>
      </c>
      <c r="G13" s="72">
        <v>9494</v>
      </c>
      <c r="H13" s="46">
        <v>1.1502001263956183</v>
      </c>
      <c r="I13" s="37">
        <v>1426</v>
      </c>
      <c r="J13" s="46">
        <v>0.63388278388278385</v>
      </c>
      <c r="K13" s="46">
        <v>0.71150200126395613</v>
      </c>
      <c r="L13" s="51">
        <v>-7.7619217381172279E-2</v>
      </c>
    </row>
    <row r="14" spans="1:12" x14ac:dyDescent="0.4">
      <c r="A14" s="124" t="s">
        <v>170</v>
      </c>
      <c r="B14" s="72">
        <v>2782</v>
      </c>
      <c r="C14" s="72">
        <v>3124</v>
      </c>
      <c r="D14" s="46">
        <v>0.89052496798975678</v>
      </c>
      <c r="E14" s="37">
        <v>-342</v>
      </c>
      <c r="F14" s="72">
        <v>4259</v>
      </c>
      <c r="G14" s="72">
        <v>3872</v>
      </c>
      <c r="H14" s="46">
        <v>1.0999483471074381</v>
      </c>
      <c r="I14" s="37">
        <v>387</v>
      </c>
      <c r="J14" s="46">
        <v>0.65320497769429442</v>
      </c>
      <c r="K14" s="46">
        <v>0.80681818181818177</v>
      </c>
      <c r="L14" s="51">
        <v>-0.15361320412388735</v>
      </c>
    </row>
    <row r="15" spans="1:12" x14ac:dyDescent="0.4">
      <c r="A15" s="127" t="s">
        <v>169</v>
      </c>
      <c r="B15" s="72">
        <v>0</v>
      </c>
      <c r="C15" s="72">
        <v>0</v>
      </c>
      <c r="D15" s="46" t="e">
        <v>#DIV/0!</v>
      </c>
      <c r="E15" s="47">
        <v>0</v>
      </c>
      <c r="F15" s="72">
        <v>0</v>
      </c>
      <c r="G15" s="72">
        <v>0</v>
      </c>
      <c r="H15" s="44" t="e">
        <v>#DIV/0!</v>
      </c>
      <c r="I15" s="45">
        <v>0</v>
      </c>
      <c r="J15" s="46" t="e">
        <v>#DIV/0!</v>
      </c>
      <c r="K15" s="46" t="e">
        <v>#DIV/0!</v>
      </c>
      <c r="L15" s="83" t="e">
        <v>#DIV/0!</v>
      </c>
    </row>
    <row r="16" spans="1:12" x14ac:dyDescent="0.4">
      <c r="A16" s="19" t="s">
        <v>177</v>
      </c>
      <c r="B16" s="72">
        <v>3467</v>
      </c>
      <c r="C16" s="72">
        <v>0</v>
      </c>
      <c r="D16" s="46" t="e">
        <v>#DIV/0!</v>
      </c>
      <c r="E16" s="47">
        <v>3467</v>
      </c>
      <c r="F16" s="72">
        <v>7760</v>
      </c>
      <c r="G16" s="72">
        <v>0</v>
      </c>
      <c r="H16" s="44" t="e">
        <v>#DIV/0!</v>
      </c>
      <c r="I16" s="45">
        <v>7760</v>
      </c>
      <c r="J16" s="48">
        <v>0.44677835051546394</v>
      </c>
      <c r="K16" s="48" t="e">
        <v>#DIV/0!</v>
      </c>
      <c r="L16" s="41" t="e">
        <v>#DIV/0!</v>
      </c>
    </row>
    <row r="17" spans="1:12" x14ac:dyDescent="0.4">
      <c r="A17" s="61" t="s">
        <v>195</v>
      </c>
      <c r="B17" s="72">
        <v>750</v>
      </c>
      <c r="C17" s="72">
        <v>0</v>
      </c>
      <c r="D17" s="46" t="e">
        <v>#DIV/0!</v>
      </c>
      <c r="E17" s="47">
        <v>750</v>
      </c>
      <c r="F17" s="72">
        <v>2610</v>
      </c>
      <c r="G17" s="72">
        <v>0</v>
      </c>
      <c r="H17" s="44" t="e">
        <v>#DIV/0!</v>
      </c>
      <c r="I17" s="45">
        <v>2610</v>
      </c>
      <c r="J17" s="57">
        <v>0.28735632183908044</v>
      </c>
      <c r="K17" s="57" t="e">
        <v>#DIV/0!</v>
      </c>
      <c r="L17" s="56" t="e">
        <v>#DIV/0!</v>
      </c>
    </row>
    <row r="18" spans="1:12" x14ac:dyDescent="0.4">
      <c r="A18" s="138" t="s">
        <v>90</v>
      </c>
      <c r="B18" s="73">
        <v>14974</v>
      </c>
      <c r="C18" s="73">
        <v>14736</v>
      </c>
      <c r="D18" s="50">
        <v>1.0161509229098806</v>
      </c>
      <c r="E18" s="38">
        <v>238</v>
      </c>
      <c r="F18" s="73">
        <v>20067</v>
      </c>
      <c r="G18" s="73">
        <v>19251</v>
      </c>
      <c r="H18" s="50">
        <v>1.0423874084463145</v>
      </c>
      <c r="I18" s="38">
        <v>816</v>
      </c>
      <c r="J18" s="50">
        <v>0.74620022923207252</v>
      </c>
      <c r="K18" s="50">
        <v>0.76546672900109081</v>
      </c>
      <c r="L18" s="49">
        <v>-1.9266499769018286E-2</v>
      </c>
    </row>
    <row r="19" spans="1:12" x14ac:dyDescent="0.4">
      <c r="A19" s="126" t="s">
        <v>168</v>
      </c>
      <c r="B19" s="72">
        <v>1122</v>
      </c>
      <c r="C19" s="72">
        <v>1249</v>
      </c>
      <c r="D19" s="44">
        <v>0.89831865492393914</v>
      </c>
      <c r="E19" s="45">
        <v>-127</v>
      </c>
      <c r="F19" s="72">
        <v>1500</v>
      </c>
      <c r="G19" s="72">
        <v>1500</v>
      </c>
      <c r="H19" s="44">
        <v>1</v>
      </c>
      <c r="I19" s="45">
        <v>0</v>
      </c>
      <c r="J19" s="44">
        <v>0.748</v>
      </c>
      <c r="K19" s="44">
        <v>0.83266666666666667</v>
      </c>
      <c r="L19" s="43">
        <v>-8.4666666666666668E-2</v>
      </c>
    </row>
    <row r="20" spans="1:12" x14ac:dyDescent="0.4">
      <c r="A20" s="124" t="s">
        <v>167</v>
      </c>
      <c r="B20" s="72">
        <v>1266</v>
      </c>
      <c r="C20" s="72">
        <v>1271</v>
      </c>
      <c r="D20" s="46">
        <v>0.99606608969315502</v>
      </c>
      <c r="E20" s="37">
        <v>-5</v>
      </c>
      <c r="F20" s="72">
        <v>1500</v>
      </c>
      <c r="G20" s="72">
        <v>1500</v>
      </c>
      <c r="H20" s="46">
        <v>1</v>
      </c>
      <c r="I20" s="37">
        <v>0</v>
      </c>
      <c r="J20" s="46">
        <v>0.84399999999999997</v>
      </c>
      <c r="K20" s="46">
        <v>0.84733333333333338</v>
      </c>
      <c r="L20" s="51">
        <v>-3.3333333333334103E-3</v>
      </c>
    </row>
    <row r="21" spans="1:12" x14ac:dyDescent="0.4">
      <c r="A21" s="124" t="s">
        <v>166</v>
      </c>
      <c r="B21" s="72">
        <v>1196</v>
      </c>
      <c r="C21" s="72">
        <v>959</v>
      </c>
      <c r="D21" s="46">
        <v>1.2471324296141815</v>
      </c>
      <c r="E21" s="37">
        <v>237</v>
      </c>
      <c r="F21" s="72">
        <v>1600</v>
      </c>
      <c r="G21" s="72">
        <v>1500</v>
      </c>
      <c r="H21" s="46">
        <v>1.0666666666666667</v>
      </c>
      <c r="I21" s="37">
        <v>100</v>
      </c>
      <c r="J21" s="46">
        <v>0.74750000000000005</v>
      </c>
      <c r="K21" s="46">
        <v>0.63933333333333331</v>
      </c>
      <c r="L21" s="51">
        <v>0.10816666666666674</v>
      </c>
    </row>
    <row r="22" spans="1:12" x14ac:dyDescent="0.4">
      <c r="A22" s="124" t="s">
        <v>165</v>
      </c>
      <c r="B22" s="72">
        <v>2461</v>
      </c>
      <c r="C22" s="72">
        <v>2585</v>
      </c>
      <c r="D22" s="46">
        <v>0.95203094777562858</v>
      </c>
      <c r="E22" s="37">
        <v>-124</v>
      </c>
      <c r="F22" s="72">
        <v>3000</v>
      </c>
      <c r="G22" s="72">
        <v>3000</v>
      </c>
      <c r="H22" s="46">
        <v>1</v>
      </c>
      <c r="I22" s="37">
        <v>0</v>
      </c>
      <c r="J22" s="46">
        <v>0.82033333333333336</v>
      </c>
      <c r="K22" s="46">
        <v>0.86166666666666669</v>
      </c>
      <c r="L22" s="51">
        <v>-4.1333333333333333E-2</v>
      </c>
    </row>
    <row r="23" spans="1:12" x14ac:dyDescent="0.4">
      <c r="A23" s="124" t="s">
        <v>164</v>
      </c>
      <c r="B23" s="72">
        <v>1441</v>
      </c>
      <c r="C23" s="72">
        <v>1442</v>
      </c>
      <c r="D23" s="42">
        <v>0.99930651872399445</v>
      </c>
      <c r="E23" s="36">
        <v>-1</v>
      </c>
      <c r="F23" s="72">
        <v>1500</v>
      </c>
      <c r="G23" s="72">
        <v>1500</v>
      </c>
      <c r="H23" s="42">
        <v>1</v>
      </c>
      <c r="I23" s="36">
        <v>0</v>
      </c>
      <c r="J23" s="42">
        <v>0.96066666666666667</v>
      </c>
      <c r="K23" s="42">
        <v>0.96133333333333337</v>
      </c>
      <c r="L23" s="41">
        <v>-6.6666666666670427E-4</v>
      </c>
    </row>
    <row r="24" spans="1:12" x14ac:dyDescent="0.4">
      <c r="A24" s="125" t="s">
        <v>163</v>
      </c>
      <c r="B24" s="72">
        <v>0</v>
      </c>
      <c r="C24" s="72">
        <v>0</v>
      </c>
      <c r="D24" s="46" t="e">
        <v>#DIV/0!</v>
      </c>
      <c r="E24" s="37">
        <v>0</v>
      </c>
      <c r="F24" s="72">
        <v>0</v>
      </c>
      <c r="G24" s="72">
        <v>0</v>
      </c>
      <c r="H24" s="46" t="e">
        <v>#DIV/0!</v>
      </c>
      <c r="I24" s="37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72">
        <v>826</v>
      </c>
      <c r="C25" s="72">
        <v>1095</v>
      </c>
      <c r="D25" s="46">
        <v>0.75433789954337904</v>
      </c>
      <c r="E25" s="37">
        <v>-269</v>
      </c>
      <c r="F25" s="72">
        <v>1500</v>
      </c>
      <c r="G25" s="72">
        <v>1500</v>
      </c>
      <c r="H25" s="46">
        <v>1</v>
      </c>
      <c r="I25" s="37">
        <v>0</v>
      </c>
      <c r="J25" s="46">
        <v>0.55066666666666664</v>
      </c>
      <c r="K25" s="46">
        <v>0.73</v>
      </c>
      <c r="L25" s="51">
        <v>-0.17933333333333334</v>
      </c>
    </row>
    <row r="26" spans="1:12" x14ac:dyDescent="0.4">
      <c r="A26" s="124" t="s">
        <v>161</v>
      </c>
      <c r="B26" s="72">
        <v>1252</v>
      </c>
      <c r="C26" s="72">
        <v>1183</v>
      </c>
      <c r="D26" s="46">
        <v>1.0583262890955198</v>
      </c>
      <c r="E26" s="37">
        <v>69</v>
      </c>
      <c r="F26" s="72">
        <v>1500</v>
      </c>
      <c r="G26" s="72">
        <v>1500</v>
      </c>
      <c r="H26" s="46">
        <v>1</v>
      </c>
      <c r="I26" s="37">
        <v>0</v>
      </c>
      <c r="J26" s="46">
        <v>0.83466666666666667</v>
      </c>
      <c r="K26" s="46">
        <v>0.78866666666666663</v>
      </c>
      <c r="L26" s="51">
        <v>4.6000000000000041E-2</v>
      </c>
    </row>
    <row r="27" spans="1:12" x14ac:dyDescent="0.4">
      <c r="A27" s="124" t="s">
        <v>160</v>
      </c>
      <c r="B27" s="72">
        <v>573</v>
      </c>
      <c r="C27" s="72">
        <v>789</v>
      </c>
      <c r="D27" s="42">
        <v>0.72623574144486691</v>
      </c>
      <c r="E27" s="36">
        <v>-216</v>
      </c>
      <c r="F27" s="72">
        <v>917</v>
      </c>
      <c r="G27" s="72">
        <v>1067</v>
      </c>
      <c r="H27" s="42">
        <v>0.85941893158388005</v>
      </c>
      <c r="I27" s="36">
        <v>-150</v>
      </c>
      <c r="J27" s="42">
        <v>0.62486368593238817</v>
      </c>
      <c r="K27" s="42">
        <v>0.73945641986879096</v>
      </c>
      <c r="L27" s="41">
        <v>-0.11459273393640279</v>
      </c>
    </row>
    <row r="28" spans="1:12" x14ac:dyDescent="0.4">
      <c r="A28" s="125" t="s">
        <v>159</v>
      </c>
      <c r="B28" s="72">
        <v>337</v>
      </c>
      <c r="C28" s="72">
        <v>376</v>
      </c>
      <c r="D28" s="46">
        <v>0.89627659574468088</v>
      </c>
      <c r="E28" s="37">
        <v>-39</v>
      </c>
      <c r="F28" s="72">
        <v>600</v>
      </c>
      <c r="G28" s="72">
        <v>600</v>
      </c>
      <c r="H28" s="46">
        <v>1</v>
      </c>
      <c r="I28" s="37">
        <v>0</v>
      </c>
      <c r="J28" s="46">
        <v>0.56166666666666665</v>
      </c>
      <c r="K28" s="46">
        <v>0.62666666666666671</v>
      </c>
      <c r="L28" s="51">
        <v>-6.5000000000000058E-2</v>
      </c>
    </row>
    <row r="29" spans="1:12" x14ac:dyDescent="0.4">
      <c r="A29" s="124" t="s">
        <v>158</v>
      </c>
      <c r="B29" s="72">
        <v>1134</v>
      </c>
      <c r="C29" s="72">
        <v>998</v>
      </c>
      <c r="D29" s="46">
        <v>1.1362725450901803</v>
      </c>
      <c r="E29" s="37">
        <v>136</v>
      </c>
      <c r="F29" s="72">
        <v>1500</v>
      </c>
      <c r="G29" s="72">
        <v>1500</v>
      </c>
      <c r="H29" s="46">
        <v>1</v>
      </c>
      <c r="I29" s="37">
        <v>0</v>
      </c>
      <c r="J29" s="46">
        <v>0.75600000000000001</v>
      </c>
      <c r="K29" s="46">
        <v>0.66533333333333333</v>
      </c>
      <c r="L29" s="51">
        <v>9.0666666666666673E-2</v>
      </c>
    </row>
    <row r="30" spans="1:12" x14ac:dyDescent="0.4">
      <c r="A30" s="125" t="s">
        <v>157</v>
      </c>
      <c r="B30" s="72">
        <v>961</v>
      </c>
      <c r="C30" s="72">
        <v>889</v>
      </c>
      <c r="D30" s="42">
        <v>1.0809898762654668</v>
      </c>
      <c r="E30" s="36">
        <v>72</v>
      </c>
      <c r="F30" s="72">
        <v>1500</v>
      </c>
      <c r="G30" s="72">
        <v>1500</v>
      </c>
      <c r="H30" s="42">
        <v>1</v>
      </c>
      <c r="I30" s="36">
        <v>0</v>
      </c>
      <c r="J30" s="42">
        <v>0.64066666666666672</v>
      </c>
      <c r="K30" s="42">
        <v>0.59266666666666667</v>
      </c>
      <c r="L30" s="41">
        <v>4.8000000000000043E-2</v>
      </c>
    </row>
    <row r="31" spans="1:12" x14ac:dyDescent="0.4">
      <c r="A31" s="125" t="s">
        <v>156</v>
      </c>
      <c r="B31" s="72">
        <v>1409</v>
      </c>
      <c r="C31" s="72">
        <v>1900</v>
      </c>
      <c r="D31" s="42">
        <v>0.741578947368421</v>
      </c>
      <c r="E31" s="36">
        <v>-491</v>
      </c>
      <c r="F31" s="72">
        <v>1950</v>
      </c>
      <c r="G31" s="72">
        <v>2584</v>
      </c>
      <c r="H31" s="42">
        <v>0.75464396284829727</v>
      </c>
      <c r="I31" s="36">
        <v>-634</v>
      </c>
      <c r="J31" s="42">
        <v>0.72256410256410253</v>
      </c>
      <c r="K31" s="42">
        <v>0.73529411764705888</v>
      </c>
      <c r="L31" s="41">
        <v>-1.2730015082956347E-2</v>
      </c>
    </row>
    <row r="32" spans="1:12" x14ac:dyDescent="0.4">
      <c r="A32" s="124" t="s">
        <v>155</v>
      </c>
      <c r="B32" s="72">
        <v>0</v>
      </c>
      <c r="C32" s="72">
        <v>0</v>
      </c>
      <c r="D32" s="46" t="e">
        <v>#DIV/0!</v>
      </c>
      <c r="E32" s="37">
        <v>0</v>
      </c>
      <c r="F32" s="72">
        <v>0</v>
      </c>
      <c r="G32" s="72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190</v>
      </c>
      <c r="B33" s="72">
        <v>996</v>
      </c>
      <c r="C33" s="72">
        <v>0</v>
      </c>
      <c r="D33" s="46" t="e">
        <v>#DIV/0!</v>
      </c>
      <c r="E33" s="37">
        <v>996</v>
      </c>
      <c r="F33" s="72">
        <v>1500</v>
      </c>
      <c r="G33" s="72">
        <v>0</v>
      </c>
      <c r="H33" s="46" t="e">
        <v>#DIV/0!</v>
      </c>
      <c r="I33" s="37">
        <v>1500</v>
      </c>
      <c r="J33" s="46">
        <v>0.66400000000000003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701</v>
      </c>
      <c r="C34" s="73">
        <v>845</v>
      </c>
      <c r="D34" s="50">
        <v>0.82958579881656802</v>
      </c>
      <c r="E34" s="38">
        <v>-144</v>
      </c>
      <c r="F34" s="73">
        <v>1170</v>
      </c>
      <c r="G34" s="73">
        <v>1170</v>
      </c>
      <c r="H34" s="50">
        <v>1</v>
      </c>
      <c r="I34" s="38">
        <v>0</v>
      </c>
      <c r="J34" s="50">
        <v>0.59914529914529913</v>
      </c>
      <c r="K34" s="50">
        <v>0.72222222222222221</v>
      </c>
      <c r="L34" s="49">
        <v>-0.12307692307692308</v>
      </c>
    </row>
    <row r="35" spans="1:12" x14ac:dyDescent="0.4">
      <c r="A35" s="126" t="s">
        <v>154</v>
      </c>
      <c r="B35" s="72">
        <v>446</v>
      </c>
      <c r="C35" s="72">
        <v>555</v>
      </c>
      <c r="D35" s="44">
        <v>0.80360360360360361</v>
      </c>
      <c r="E35" s="45">
        <v>-109</v>
      </c>
      <c r="F35" s="72">
        <v>780</v>
      </c>
      <c r="G35" s="72">
        <v>780</v>
      </c>
      <c r="H35" s="44">
        <v>1</v>
      </c>
      <c r="I35" s="45">
        <v>0</v>
      </c>
      <c r="J35" s="44">
        <v>0.57179487179487176</v>
      </c>
      <c r="K35" s="44">
        <v>0.71153846153846156</v>
      </c>
      <c r="L35" s="43">
        <v>-0.1397435897435898</v>
      </c>
    </row>
    <row r="36" spans="1:12" x14ac:dyDescent="0.4">
      <c r="A36" s="124" t="s">
        <v>153</v>
      </c>
      <c r="B36" s="72">
        <v>255</v>
      </c>
      <c r="C36" s="72">
        <v>290</v>
      </c>
      <c r="D36" s="46">
        <v>0.87931034482758619</v>
      </c>
      <c r="E36" s="37">
        <v>-35</v>
      </c>
      <c r="F36" s="72">
        <v>390</v>
      </c>
      <c r="G36" s="72">
        <v>390</v>
      </c>
      <c r="H36" s="46">
        <v>1</v>
      </c>
      <c r="I36" s="37">
        <v>0</v>
      </c>
      <c r="J36" s="46">
        <v>0.65384615384615385</v>
      </c>
      <c r="K36" s="46">
        <v>0.74358974358974361</v>
      </c>
      <c r="L36" s="51">
        <v>-8.9743589743589758E-2</v>
      </c>
    </row>
    <row r="37" spans="1:12" s="30" customFormat="1" x14ac:dyDescent="0.4">
      <c r="A37" s="122" t="s">
        <v>94</v>
      </c>
      <c r="B37" s="67">
        <v>87334</v>
      </c>
      <c r="C37" s="67">
        <v>82402</v>
      </c>
      <c r="D37" s="39">
        <v>1.0598529161913546</v>
      </c>
      <c r="E37" s="40">
        <v>4932</v>
      </c>
      <c r="F37" s="67">
        <v>120308</v>
      </c>
      <c r="G37" s="67">
        <v>116530</v>
      </c>
      <c r="H37" s="39">
        <v>1.0324208358362654</v>
      </c>
      <c r="I37" s="40">
        <v>3778</v>
      </c>
      <c r="J37" s="39">
        <v>0.72592013831166669</v>
      </c>
      <c r="K37" s="39">
        <v>0.70713121084699215</v>
      </c>
      <c r="L37" s="52">
        <v>1.8788927464674532E-2</v>
      </c>
    </row>
    <row r="38" spans="1:12" x14ac:dyDescent="0.4">
      <c r="A38" s="124" t="s">
        <v>82</v>
      </c>
      <c r="B38" s="66">
        <v>35297</v>
      </c>
      <c r="C38" s="71">
        <v>34130</v>
      </c>
      <c r="D38" s="60">
        <v>1.0341927922648697</v>
      </c>
      <c r="E38" s="36">
        <v>1167</v>
      </c>
      <c r="F38" s="66">
        <v>42772</v>
      </c>
      <c r="G38" s="66">
        <v>42230</v>
      </c>
      <c r="H38" s="42">
        <v>1.0128344778593417</v>
      </c>
      <c r="I38" s="37">
        <v>542</v>
      </c>
      <c r="J38" s="46">
        <v>0.82523613578976895</v>
      </c>
      <c r="K38" s="46">
        <v>0.80819322756334355</v>
      </c>
      <c r="L38" s="51">
        <v>1.7042908226425402E-2</v>
      </c>
    </row>
    <row r="39" spans="1:12" x14ac:dyDescent="0.4">
      <c r="A39" s="124" t="s">
        <v>152</v>
      </c>
      <c r="B39" s="68">
        <v>4272</v>
      </c>
      <c r="C39" s="68">
        <v>7075</v>
      </c>
      <c r="D39" s="46">
        <v>0.60381625441696118</v>
      </c>
      <c r="E39" s="173">
        <v>-2803</v>
      </c>
      <c r="F39" s="172">
        <v>5240</v>
      </c>
      <c r="G39" s="68">
        <v>8570</v>
      </c>
      <c r="H39" s="81">
        <v>0.61143523920653442</v>
      </c>
      <c r="I39" s="37">
        <v>-3330</v>
      </c>
      <c r="J39" s="46">
        <v>0.81526717557251904</v>
      </c>
      <c r="K39" s="46">
        <v>0.82555425904317381</v>
      </c>
      <c r="L39" s="51">
        <v>-1.0287083470654768E-2</v>
      </c>
    </row>
    <row r="40" spans="1:12" x14ac:dyDescent="0.4">
      <c r="A40" s="124" t="s">
        <v>151</v>
      </c>
      <c r="B40" s="68">
        <v>7542</v>
      </c>
      <c r="C40" s="68">
        <v>5646</v>
      </c>
      <c r="D40" s="80">
        <v>1.3358129649309245</v>
      </c>
      <c r="E40" s="53">
        <v>1896</v>
      </c>
      <c r="F40" s="68">
        <v>10945</v>
      </c>
      <c r="G40" s="68">
        <v>11450</v>
      </c>
      <c r="H40" s="81">
        <v>0.95589519650655019</v>
      </c>
      <c r="I40" s="37">
        <v>-505</v>
      </c>
      <c r="J40" s="46">
        <v>0.68908177249885794</v>
      </c>
      <c r="K40" s="46">
        <v>0.49310043668122272</v>
      </c>
      <c r="L40" s="51">
        <v>0.19598133581763522</v>
      </c>
    </row>
    <row r="41" spans="1:12" x14ac:dyDescent="0.4">
      <c r="A41" s="124" t="s">
        <v>177</v>
      </c>
      <c r="B41" s="68">
        <v>3106</v>
      </c>
      <c r="C41" s="68">
        <v>0</v>
      </c>
      <c r="D41" s="80" t="e">
        <v>#DIV/0!</v>
      </c>
      <c r="E41" s="53">
        <v>3106</v>
      </c>
      <c r="F41" s="68">
        <v>7014</v>
      </c>
      <c r="G41" s="68">
        <v>0</v>
      </c>
      <c r="H41" s="81" t="e">
        <v>#DIV/0!</v>
      </c>
      <c r="I41" s="37">
        <v>7014</v>
      </c>
      <c r="J41" s="46">
        <v>0.44282862845737098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68">
        <v>11791</v>
      </c>
      <c r="C42" s="68">
        <v>11558</v>
      </c>
      <c r="D42" s="80">
        <v>1.0201591970929227</v>
      </c>
      <c r="E42" s="53">
        <v>233</v>
      </c>
      <c r="F42" s="72">
        <v>17829</v>
      </c>
      <c r="G42" s="72">
        <v>17930</v>
      </c>
      <c r="H42" s="81">
        <v>0.99436698271054103</v>
      </c>
      <c r="I42" s="37">
        <v>-101</v>
      </c>
      <c r="J42" s="46">
        <v>0.66133826911212068</v>
      </c>
      <c r="K42" s="46">
        <v>0.64461795872838823</v>
      </c>
      <c r="L42" s="51">
        <v>1.6720310383732451E-2</v>
      </c>
    </row>
    <row r="43" spans="1:12" x14ac:dyDescent="0.4">
      <c r="A43" s="124" t="s">
        <v>81</v>
      </c>
      <c r="B43" s="68">
        <v>7420</v>
      </c>
      <c r="C43" s="68">
        <v>6910</v>
      </c>
      <c r="D43" s="80">
        <v>1.0738060781476122</v>
      </c>
      <c r="E43" s="36">
        <v>510</v>
      </c>
      <c r="F43" s="75">
        <v>9126</v>
      </c>
      <c r="G43" s="68">
        <v>8440</v>
      </c>
      <c r="H43" s="81">
        <v>1.0812796208530806</v>
      </c>
      <c r="I43" s="37">
        <v>686</v>
      </c>
      <c r="J43" s="46">
        <v>0.81306158229235148</v>
      </c>
      <c r="K43" s="46">
        <v>0.81872037914691942</v>
      </c>
      <c r="L43" s="51">
        <v>-5.6587968545679379E-3</v>
      </c>
    </row>
    <row r="44" spans="1:12" x14ac:dyDescent="0.4">
      <c r="A44" s="124" t="s">
        <v>79</v>
      </c>
      <c r="B44" s="68">
        <v>1697</v>
      </c>
      <c r="C44" s="68">
        <v>1697</v>
      </c>
      <c r="D44" s="80">
        <v>1</v>
      </c>
      <c r="E44" s="36">
        <v>0</v>
      </c>
      <c r="F44" s="77">
        <v>2790</v>
      </c>
      <c r="G44" s="76">
        <v>2880</v>
      </c>
      <c r="H44" s="78">
        <v>0.96875</v>
      </c>
      <c r="I44" s="37">
        <v>-90</v>
      </c>
      <c r="J44" s="46">
        <v>0.60824372759856626</v>
      </c>
      <c r="K44" s="46">
        <v>0.58923611111111107</v>
      </c>
      <c r="L44" s="51">
        <v>1.9007616487455192E-2</v>
      </c>
    </row>
    <row r="45" spans="1:12" x14ac:dyDescent="0.4">
      <c r="A45" s="124" t="s">
        <v>150</v>
      </c>
      <c r="B45" s="68">
        <v>1335</v>
      </c>
      <c r="C45" s="68">
        <v>1331</v>
      </c>
      <c r="D45" s="80">
        <v>1.0030052592036063</v>
      </c>
      <c r="E45" s="36">
        <v>4</v>
      </c>
      <c r="F45" s="75">
        <v>1660</v>
      </c>
      <c r="G45" s="68">
        <v>1660</v>
      </c>
      <c r="H45" s="82">
        <v>1</v>
      </c>
      <c r="I45" s="37">
        <v>0</v>
      </c>
      <c r="J45" s="46">
        <v>0.80421686746987953</v>
      </c>
      <c r="K45" s="46">
        <v>0.8018072289156627</v>
      </c>
      <c r="L45" s="51">
        <v>2.4096385542168308E-3</v>
      </c>
    </row>
    <row r="46" spans="1:12" x14ac:dyDescent="0.4">
      <c r="A46" s="124" t="s">
        <v>78</v>
      </c>
      <c r="B46" s="68">
        <v>2260</v>
      </c>
      <c r="C46" s="68">
        <v>2384</v>
      </c>
      <c r="D46" s="80">
        <v>0.94798657718120805</v>
      </c>
      <c r="E46" s="36">
        <v>-124</v>
      </c>
      <c r="F46" s="75">
        <v>2790</v>
      </c>
      <c r="G46" s="68">
        <v>2880</v>
      </c>
      <c r="H46" s="81">
        <v>0.96875</v>
      </c>
      <c r="I46" s="37">
        <v>-90</v>
      </c>
      <c r="J46" s="46">
        <v>0.81003584229390679</v>
      </c>
      <c r="K46" s="46">
        <v>0.82777777777777772</v>
      </c>
      <c r="L46" s="51">
        <v>-1.774193548387093E-2</v>
      </c>
    </row>
    <row r="47" spans="1:12" x14ac:dyDescent="0.4">
      <c r="A47" s="125" t="s">
        <v>77</v>
      </c>
      <c r="B47" s="68">
        <v>972</v>
      </c>
      <c r="C47" s="68">
        <v>1039</v>
      </c>
      <c r="D47" s="80">
        <v>0.93551491819056787</v>
      </c>
      <c r="E47" s="36">
        <v>-67</v>
      </c>
      <c r="F47" s="77">
        <v>2790</v>
      </c>
      <c r="G47" s="76">
        <v>2880</v>
      </c>
      <c r="H47" s="81">
        <v>0.96875</v>
      </c>
      <c r="I47" s="37">
        <v>-90</v>
      </c>
      <c r="J47" s="46">
        <v>0.34838709677419355</v>
      </c>
      <c r="K47" s="42">
        <v>0.36076388888888888</v>
      </c>
      <c r="L47" s="41">
        <v>-1.2376792114695334E-2</v>
      </c>
    </row>
    <row r="48" spans="1:12" x14ac:dyDescent="0.4">
      <c r="A48" s="132" t="s">
        <v>96</v>
      </c>
      <c r="B48" s="172">
        <v>668</v>
      </c>
      <c r="C48" s="68">
        <v>720</v>
      </c>
      <c r="D48" s="80">
        <v>0.92777777777777781</v>
      </c>
      <c r="E48" s="37">
        <v>-52</v>
      </c>
      <c r="F48" s="75">
        <v>1660</v>
      </c>
      <c r="G48" s="68">
        <v>1660</v>
      </c>
      <c r="H48" s="81">
        <v>1</v>
      </c>
      <c r="I48" s="37">
        <v>0</v>
      </c>
      <c r="J48" s="46">
        <v>0.40240963855421685</v>
      </c>
      <c r="K48" s="46">
        <v>0.43373493975903615</v>
      </c>
      <c r="L48" s="51">
        <v>-3.13253012048193E-2</v>
      </c>
    </row>
    <row r="49" spans="1:12" x14ac:dyDescent="0.4">
      <c r="A49" s="124" t="s">
        <v>93</v>
      </c>
      <c r="B49" s="68">
        <v>1582</v>
      </c>
      <c r="C49" s="68">
        <v>1146</v>
      </c>
      <c r="D49" s="80">
        <v>1.3804537521815008</v>
      </c>
      <c r="E49" s="37">
        <v>436</v>
      </c>
      <c r="F49" s="75">
        <v>2790</v>
      </c>
      <c r="G49" s="76">
        <v>2880</v>
      </c>
      <c r="H49" s="78">
        <v>0.96875</v>
      </c>
      <c r="I49" s="37">
        <v>-90</v>
      </c>
      <c r="J49" s="46">
        <v>0.56702508960573472</v>
      </c>
      <c r="K49" s="46">
        <v>0.39791666666666664</v>
      </c>
      <c r="L49" s="51">
        <v>0.16910842293906808</v>
      </c>
    </row>
    <row r="50" spans="1:12" x14ac:dyDescent="0.4">
      <c r="A50" s="124" t="s">
        <v>74</v>
      </c>
      <c r="B50" s="68">
        <v>2285</v>
      </c>
      <c r="C50" s="68">
        <v>2560</v>
      </c>
      <c r="D50" s="80">
        <v>0.892578125</v>
      </c>
      <c r="E50" s="37">
        <v>-275</v>
      </c>
      <c r="F50" s="79">
        <v>3843</v>
      </c>
      <c r="G50" s="68">
        <v>3780</v>
      </c>
      <c r="H50" s="78">
        <v>1.0166666666666666</v>
      </c>
      <c r="I50" s="37">
        <v>63</v>
      </c>
      <c r="J50" s="46">
        <v>0.59458756180067651</v>
      </c>
      <c r="K50" s="46">
        <v>0.67724867724867721</v>
      </c>
      <c r="L50" s="51">
        <v>-8.2661115448000699E-2</v>
      </c>
    </row>
    <row r="51" spans="1:12" x14ac:dyDescent="0.4">
      <c r="A51" s="124" t="s">
        <v>76</v>
      </c>
      <c r="B51" s="68">
        <v>836</v>
      </c>
      <c r="C51" s="68">
        <v>711</v>
      </c>
      <c r="D51" s="44">
        <v>1.1758087201125176</v>
      </c>
      <c r="E51" s="37">
        <v>125</v>
      </c>
      <c r="F51" s="77">
        <v>1329</v>
      </c>
      <c r="G51" s="76">
        <v>1260</v>
      </c>
      <c r="H51" s="46">
        <v>1.0547619047619048</v>
      </c>
      <c r="I51" s="37">
        <v>69</v>
      </c>
      <c r="J51" s="46">
        <v>0.62904439428141457</v>
      </c>
      <c r="K51" s="46">
        <v>0.56428571428571428</v>
      </c>
      <c r="L51" s="51">
        <v>6.4758679995700286E-2</v>
      </c>
    </row>
    <row r="52" spans="1:12" x14ac:dyDescent="0.4">
      <c r="A52" s="124" t="s">
        <v>75</v>
      </c>
      <c r="B52" s="68">
        <v>864</v>
      </c>
      <c r="C52" s="76">
        <v>925</v>
      </c>
      <c r="D52" s="44">
        <v>0.93405405405405406</v>
      </c>
      <c r="E52" s="37">
        <v>-61</v>
      </c>
      <c r="F52" s="75">
        <v>1260</v>
      </c>
      <c r="G52" s="68">
        <v>1260</v>
      </c>
      <c r="H52" s="46">
        <v>1</v>
      </c>
      <c r="I52" s="37">
        <v>0</v>
      </c>
      <c r="J52" s="46">
        <v>0.68571428571428572</v>
      </c>
      <c r="K52" s="46">
        <v>0.73412698412698407</v>
      </c>
      <c r="L52" s="51">
        <v>-4.8412698412698352E-2</v>
      </c>
    </row>
    <row r="53" spans="1:12" x14ac:dyDescent="0.4">
      <c r="A53" s="124" t="s">
        <v>149</v>
      </c>
      <c r="B53" s="68">
        <v>816</v>
      </c>
      <c r="C53" s="68">
        <v>620</v>
      </c>
      <c r="D53" s="44">
        <v>1.3161290322580645</v>
      </c>
      <c r="E53" s="37">
        <v>196</v>
      </c>
      <c r="F53" s="76">
        <v>1360</v>
      </c>
      <c r="G53" s="76">
        <v>1660</v>
      </c>
      <c r="H53" s="46">
        <v>0.81927710843373491</v>
      </c>
      <c r="I53" s="37">
        <v>-300</v>
      </c>
      <c r="J53" s="46">
        <v>0.6</v>
      </c>
      <c r="K53" s="46">
        <v>0.37349397590361444</v>
      </c>
      <c r="L53" s="51">
        <v>0.22650602409638554</v>
      </c>
    </row>
    <row r="54" spans="1:12" x14ac:dyDescent="0.4">
      <c r="A54" s="124" t="s">
        <v>132</v>
      </c>
      <c r="B54" s="68">
        <v>1171</v>
      </c>
      <c r="C54" s="76">
        <v>1027</v>
      </c>
      <c r="D54" s="44">
        <v>1.1402142161635833</v>
      </c>
      <c r="E54" s="37">
        <v>144</v>
      </c>
      <c r="F54" s="68">
        <v>1260</v>
      </c>
      <c r="G54" s="69">
        <v>1330</v>
      </c>
      <c r="H54" s="46">
        <v>0.94736842105263153</v>
      </c>
      <c r="I54" s="37">
        <v>-70</v>
      </c>
      <c r="J54" s="46">
        <v>0.92936507936507939</v>
      </c>
      <c r="K54" s="46">
        <v>0.77218045112781952</v>
      </c>
      <c r="L54" s="51">
        <v>0.15718462823725987</v>
      </c>
    </row>
    <row r="55" spans="1:12" x14ac:dyDescent="0.4">
      <c r="A55" s="124" t="s">
        <v>148</v>
      </c>
      <c r="B55" s="68">
        <v>1154</v>
      </c>
      <c r="C55" s="69">
        <v>1041</v>
      </c>
      <c r="D55" s="44">
        <v>1.1085494716618636</v>
      </c>
      <c r="E55" s="37">
        <v>113</v>
      </c>
      <c r="F55" s="76">
        <v>1330</v>
      </c>
      <c r="G55" s="69">
        <v>1260</v>
      </c>
      <c r="H55" s="46">
        <v>1.0555555555555556</v>
      </c>
      <c r="I55" s="37">
        <v>70</v>
      </c>
      <c r="J55" s="46">
        <v>0.86766917293233081</v>
      </c>
      <c r="K55" s="46">
        <v>0.82619047619047614</v>
      </c>
      <c r="L55" s="51">
        <v>4.147869674185467E-2</v>
      </c>
    </row>
    <row r="56" spans="1:12" x14ac:dyDescent="0.4">
      <c r="A56" s="124" t="s">
        <v>147</v>
      </c>
      <c r="B56" s="68">
        <v>1172</v>
      </c>
      <c r="C56" s="68">
        <v>822</v>
      </c>
      <c r="D56" s="44">
        <v>1.4257907542579076</v>
      </c>
      <c r="E56" s="37">
        <v>350</v>
      </c>
      <c r="F56" s="69">
        <v>1260</v>
      </c>
      <c r="G56" s="69">
        <v>1260</v>
      </c>
      <c r="H56" s="46">
        <v>1</v>
      </c>
      <c r="I56" s="37">
        <v>0</v>
      </c>
      <c r="J56" s="46">
        <v>0.93015873015873018</v>
      </c>
      <c r="K56" s="46">
        <v>0.65238095238095239</v>
      </c>
      <c r="L56" s="51">
        <v>0.27777777777777779</v>
      </c>
    </row>
    <row r="57" spans="1:12" x14ac:dyDescent="0.4">
      <c r="A57" s="123" t="s">
        <v>146</v>
      </c>
      <c r="B57" s="63">
        <v>1094</v>
      </c>
      <c r="C57" s="63">
        <v>1060</v>
      </c>
      <c r="D57" s="90">
        <v>1.0320754716981133</v>
      </c>
      <c r="E57" s="35">
        <v>34</v>
      </c>
      <c r="F57" s="63">
        <v>1260</v>
      </c>
      <c r="G57" s="63">
        <v>1260</v>
      </c>
      <c r="H57" s="57">
        <v>1</v>
      </c>
      <c r="I57" s="35">
        <v>0</v>
      </c>
      <c r="J57" s="57">
        <v>0.86825396825396828</v>
      </c>
      <c r="K57" s="57">
        <v>0.84126984126984128</v>
      </c>
      <c r="L57" s="56">
        <v>2.6984126984126999E-2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2006年10月中旬航空旅客輸送実績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10月(下旬)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123</v>
      </c>
      <c r="C4" s="187" t="s">
        <v>230</v>
      </c>
      <c r="D4" s="190" t="s">
        <v>87</v>
      </c>
      <c r="E4" s="190"/>
      <c r="F4" s="187" t="s">
        <v>123</v>
      </c>
      <c r="G4" s="187" t="s">
        <v>230</v>
      </c>
      <c r="H4" s="190" t="s">
        <v>87</v>
      </c>
      <c r="I4" s="190"/>
      <c r="J4" s="187" t="s">
        <v>123</v>
      </c>
      <c r="K4" s="187" t="s">
        <v>230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v>181954</v>
      </c>
      <c r="C6" s="67">
        <v>180064</v>
      </c>
      <c r="D6" s="39">
        <v>1.0104962679936023</v>
      </c>
      <c r="E6" s="40">
        <v>1890</v>
      </c>
      <c r="F6" s="67">
        <v>259776</v>
      </c>
      <c r="G6" s="67">
        <v>246512</v>
      </c>
      <c r="H6" s="39">
        <v>1.0538067112351528</v>
      </c>
      <c r="I6" s="87">
        <v>13264</v>
      </c>
      <c r="J6" s="39">
        <v>0.70042652131066763</v>
      </c>
      <c r="K6" s="39">
        <v>0.73044719932498214</v>
      </c>
      <c r="L6" s="52">
        <v>-3.0020678014314517E-2</v>
      </c>
    </row>
    <row r="7" spans="1:12" s="30" customFormat="1" x14ac:dyDescent="0.4">
      <c r="A7" s="122" t="s">
        <v>84</v>
      </c>
      <c r="B7" s="88">
        <v>90825</v>
      </c>
      <c r="C7" s="67">
        <v>87630</v>
      </c>
      <c r="D7" s="39">
        <v>1.0364601163984937</v>
      </c>
      <c r="E7" s="40">
        <v>3195</v>
      </c>
      <c r="F7" s="67">
        <v>127690</v>
      </c>
      <c r="G7" s="67">
        <v>117349</v>
      </c>
      <c r="H7" s="39">
        <v>1.0881217564700167</v>
      </c>
      <c r="I7" s="87">
        <v>10341</v>
      </c>
      <c r="J7" s="39">
        <v>0.71129297517425016</v>
      </c>
      <c r="K7" s="39">
        <v>0.74674688322865979</v>
      </c>
      <c r="L7" s="52">
        <v>-3.5453908054409622E-2</v>
      </c>
    </row>
    <row r="8" spans="1:12" x14ac:dyDescent="0.4">
      <c r="A8" s="138" t="s">
        <v>91</v>
      </c>
      <c r="B8" s="89">
        <v>73800</v>
      </c>
      <c r="C8" s="73">
        <v>71227</v>
      </c>
      <c r="D8" s="50">
        <v>1.036123941763657</v>
      </c>
      <c r="E8" s="55">
        <v>2573</v>
      </c>
      <c r="F8" s="73">
        <v>104607</v>
      </c>
      <c r="G8" s="73">
        <v>95362</v>
      </c>
      <c r="H8" s="50">
        <v>1.0969463727690274</v>
      </c>
      <c r="I8" s="55">
        <v>9245</v>
      </c>
      <c r="J8" s="50">
        <v>0.70549772003785594</v>
      </c>
      <c r="K8" s="50">
        <v>0.74691176779010504</v>
      </c>
      <c r="L8" s="49">
        <v>-4.1414047752249106E-2</v>
      </c>
    </row>
    <row r="9" spans="1:12" x14ac:dyDescent="0.4">
      <c r="A9" s="126" t="s">
        <v>82</v>
      </c>
      <c r="B9" s="79">
        <v>43534</v>
      </c>
      <c r="C9" s="72">
        <v>41830</v>
      </c>
      <c r="D9" s="44">
        <v>1.0407363136504901</v>
      </c>
      <c r="E9" s="54">
        <v>1704</v>
      </c>
      <c r="F9" s="72">
        <v>56454</v>
      </c>
      <c r="G9" s="72">
        <v>54107</v>
      </c>
      <c r="H9" s="44">
        <v>1.043377012216534</v>
      </c>
      <c r="I9" s="54">
        <v>2347</v>
      </c>
      <c r="J9" s="44">
        <v>0.77114110603323061</v>
      </c>
      <c r="K9" s="44">
        <v>0.77309775075313725</v>
      </c>
      <c r="L9" s="43">
        <v>-1.9566447199066417E-3</v>
      </c>
    </row>
    <row r="10" spans="1:12" x14ac:dyDescent="0.4">
      <c r="A10" s="124" t="s">
        <v>83</v>
      </c>
      <c r="B10" s="79">
        <v>3815</v>
      </c>
      <c r="C10" s="72">
        <v>9159</v>
      </c>
      <c r="D10" s="46">
        <v>0.41653018888524951</v>
      </c>
      <c r="E10" s="53">
        <v>-5344</v>
      </c>
      <c r="F10" s="72">
        <v>4356</v>
      </c>
      <c r="G10" s="72">
        <v>13065</v>
      </c>
      <c r="H10" s="46">
        <v>0.33340987370838115</v>
      </c>
      <c r="I10" s="53">
        <v>-8709</v>
      </c>
      <c r="J10" s="46">
        <v>0.87580348943985309</v>
      </c>
      <c r="K10" s="46">
        <v>0.70103329506314582</v>
      </c>
      <c r="L10" s="51">
        <v>0.17477019437670727</v>
      </c>
    </row>
    <row r="11" spans="1:12" x14ac:dyDescent="0.4">
      <c r="A11" s="124" t="s">
        <v>97</v>
      </c>
      <c r="B11" s="79">
        <v>3647</v>
      </c>
      <c r="C11" s="72">
        <v>1962</v>
      </c>
      <c r="D11" s="46">
        <v>1.8588175331294596</v>
      </c>
      <c r="E11" s="53">
        <v>1685</v>
      </c>
      <c r="F11" s="72">
        <v>5742</v>
      </c>
      <c r="G11" s="72">
        <v>2889</v>
      </c>
      <c r="H11" s="46">
        <v>1.9875389408099688</v>
      </c>
      <c r="I11" s="53">
        <v>2853</v>
      </c>
      <c r="J11" s="46">
        <v>0.63514454893765238</v>
      </c>
      <c r="K11" s="46">
        <v>0.67912772585669778</v>
      </c>
      <c r="L11" s="51">
        <v>-4.3983176919045408E-2</v>
      </c>
    </row>
    <row r="12" spans="1:12" x14ac:dyDescent="0.4">
      <c r="A12" s="124" t="s">
        <v>80</v>
      </c>
      <c r="B12" s="79">
        <v>6500</v>
      </c>
      <c r="C12" s="72">
        <v>8010</v>
      </c>
      <c r="D12" s="46">
        <v>0.81148564294631709</v>
      </c>
      <c r="E12" s="53">
        <v>-1510</v>
      </c>
      <c r="F12" s="72">
        <v>10213</v>
      </c>
      <c r="G12" s="72">
        <v>10434</v>
      </c>
      <c r="H12" s="46">
        <v>0.97881924477669158</v>
      </c>
      <c r="I12" s="53">
        <v>-221</v>
      </c>
      <c r="J12" s="46">
        <v>0.63644374816410454</v>
      </c>
      <c r="K12" s="46">
        <v>0.76768257619321445</v>
      </c>
      <c r="L12" s="51">
        <v>-0.13123882802910991</v>
      </c>
    </row>
    <row r="13" spans="1:12" x14ac:dyDescent="0.4">
      <c r="A13" s="124" t="s">
        <v>81</v>
      </c>
      <c r="B13" s="79">
        <v>7679</v>
      </c>
      <c r="C13" s="72">
        <v>6271</v>
      </c>
      <c r="D13" s="46">
        <v>1.2245255940041462</v>
      </c>
      <c r="E13" s="53">
        <v>1408</v>
      </c>
      <c r="F13" s="72">
        <v>12012</v>
      </c>
      <c r="G13" s="72">
        <v>10599</v>
      </c>
      <c r="H13" s="46">
        <v>1.1333144636286443</v>
      </c>
      <c r="I13" s="53">
        <v>1413</v>
      </c>
      <c r="J13" s="46">
        <v>0.63927738927738931</v>
      </c>
      <c r="K13" s="46">
        <v>0.59165959052740824</v>
      </c>
      <c r="L13" s="51">
        <v>4.7617798749981066E-2</v>
      </c>
    </row>
    <row r="14" spans="1:12" x14ac:dyDescent="0.4">
      <c r="A14" s="124" t="s">
        <v>170</v>
      </c>
      <c r="B14" s="79">
        <v>3883</v>
      </c>
      <c r="C14" s="72">
        <v>3995</v>
      </c>
      <c r="D14" s="46">
        <v>0.97196495619524403</v>
      </c>
      <c r="E14" s="53">
        <v>-112</v>
      </c>
      <c r="F14" s="72">
        <v>4819</v>
      </c>
      <c r="G14" s="72">
        <v>4268</v>
      </c>
      <c r="H14" s="46">
        <v>1.1291002811621369</v>
      </c>
      <c r="I14" s="53">
        <v>551</v>
      </c>
      <c r="J14" s="46">
        <v>0.80576883170782321</v>
      </c>
      <c r="K14" s="46">
        <v>0.93603561387066536</v>
      </c>
      <c r="L14" s="51">
        <v>-0.13026678216284215</v>
      </c>
    </row>
    <row r="15" spans="1:12" x14ac:dyDescent="0.4">
      <c r="A15" s="127" t="s">
        <v>169</v>
      </c>
      <c r="B15" s="79">
        <v>0</v>
      </c>
      <c r="C15" s="72">
        <v>0</v>
      </c>
      <c r="D15" s="17" t="e">
        <v>#DIV/0!</v>
      </c>
      <c r="E15" s="24">
        <v>0</v>
      </c>
      <c r="F15" s="72">
        <v>0</v>
      </c>
      <c r="G15" s="72">
        <v>0</v>
      </c>
      <c r="H15" s="46" t="e">
        <v>#DIV/0!</v>
      </c>
      <c r="I15" s="53">
        <v>0</v>
      </c>
      <c r="J15" s="46" t="e">
        <v>#DIV/0!</v>
      </c>
      <c r="K15" s="46" t="e">
        <v>#DIV/0!</v>
      </c>
      <c r="L15" s="51" t="e">
        <v>#DIV/0!</v>
      </c>
    </row>
    <row r="16" spans="1:12" s="12" customFormat="1" x14ac:dyDescent="0.4">
      <c r="A16" s="19" t="s">
        <v>177</v>
      </c>
      <c r="B16" s="79">
        <v>4146</v>
      </c>
      <c r="C16" s="72">
        <v>0</v>
      </c>
      <c r="D16" s="46" t="e">
        <v>#DIV/0!</v>
      </c>
      <c r="E16" s="53">
        <v>4146</v>
      </c>
      <c r="F16" s="72">
        <v>8140</v>
      </c>
      <c r="G16" s="72">
        <v>0</v>
      </c>
      <c r="H16" s="17" t="e">
        <v>#DIV/0!</v>
      </c>
      <c r="I16" s="24">
        <v>8140</v>
      </c>
      <c r="J16" s="17">
        <v>0.50933660933660929</v>
      </c>
      <c r="K16" s="17" t="e">
        <v>#DIV/0!</v>
      </c>
      <c r="L16" s="16" t="e">
        <v>#DIV/0!</v>
      </c>
    </row>
    <row r="17" spans="1:12" s="12" customFormat="1" x14ac:dyDescent="0.4">
      <c r="A17" s="61" t="s">
        <v>195</v>
      </c>
      <c r="B17" s="79">
        <v>596</v>
      </c>
      <c r="C17" s="72">
        <v>0</v>
      </c>
      <c r="D17" s="17" t="e">
        <v>#DIV/0!</v>
      </c>
      <c r="E17" s="24">
        <v>596</v>
      </c>
      <c r="F17" s="72">
        <v>2871</v>
      </c>
      <c r="G17" s="72">
        <v>0</v>
      </c>
      <c r="H17" s="22" t="e">
        <v>#DIV/0!</v>
      </c>
      <c r="I17" s="24">
        <v>2871</v>
      </c>
      <c r="J17" s="17">
        <v>0.2075931731104145</v>
      </c>
      <c r="K17" s="17" t="e">
        <v>#DIV/0!</v>
      </c>
      <c r="L17" s="16" t="e">
        <v>#DIV/0!</v>
      </c>
    </row>
    <row r="18" spans="1:12" x14ac:dyDescent="0.4">
      <c r="A18" s="138" t="s">
        <v>90</v>
      </c>
      <c r="B18" s="89">
        <v>16261</v>
      </c>
      <c r="C18" s="89">
        <v>15559</v>
      </c>
      <c r="D18" s="50">
        <v>1.0451185808856611</v>
      </c>
      <c r="E18" s="55">
        <v>702</v>
      </c>
      <c r="F18" s="73">
        <v>21835</v>
      </c>
      <c r="G18" s="73">
        <v>20700</v>
      </c>
      <c r="H18" s="50">
        <v>1.0548309178743962</v>
      </c>
      <c r="I18" s="55">
        <v>1135</v>
      </c>
      <c r="J18" s="50">
        <v>0.74472177696359054</v>
      </c>
      <c r="K18" s="50">
        <v>0.75164251207729471</v>
      </c>
      <c r="L18" s="49">
        <v>-6.9207351137041684E-3</v>
      </c>
    </row>
    <row r="19" spans="1:12" x14ac:dyDescent="0.4">
      <c r="A19" s="126" t="s">
        <v>168</v>
      </c>
      <c r="B19" s="79">
        <v>1118</v>
      </c>
      <c r="C19" s="72">
        <v>1387</v>
      </c>
      <c r="D19" s="44">
        <v>0.80605623648161495</v>
      </c>
      <c r="E19" s="54">
        <v>-269</v>
      </c>
      <c r="F19" s="72">
        <v>1650</v>
      </c>
      <c r="G19" s="72">
        <v>1650</v>
      </c>
      <c r="H19" s="44">
        <v>1</v>
      </c>
      <c r="I19" s="54">
        <v>0</v>
      </c>
      <c r="J19" s="44">
        <v>0.67757575757575761</v>
      </c>
      <c r="K19" s="44">
        <v>0.84060606060606058</v>
      </c>
      <c r="L19" s="43">
        <v>-0.16303030303030297</v>
      </c>
    </row>
    <row r="20" spans="1:12" x14ac:dyDescent="0.4">
      <c r="A20" s="124" t="s">
        <v>167</v>
      </c>
      <c r="B20" s="79">
        <v>1247</v>
      </c>
      <c r="C20" s="72">
        <v>1454</v>
      </c>
      <c r="D20" s="46">
        <v>0.85763411279229707</v>
      </c>
      <c r="E20" s="53">
        <v>-207</v>
      </c>
      <c r="F20" s="72">
        <v>1650</v>
      </c>
      <c r="G20" s="72">
        <v>1650</v>
      </c>
      <c r="H20" s="46">
        <v>1</v>
      </c>
      <c r="I20" s="53">
        <v>0</v>
      </c>
      <c r="J20" s="46">
        <v>0.75575757575757574</v>
      </c>
      <c r="K20" s="46">
        <v>0.88121212121212122</v>
      </c>
      <c r="L20" s="51">
        <v>-0.12545454545454549</v>
      </c>
    </row>
    <row r="21" spans="1:12" x14ac:dyDescent="0.4">
      <c r="A21" s="124" t="s">
        <v>166</v>
      </c>
      <c r="B21" s="79">
        <v>1204</v>
      </c>
      <c r="C21" s="72">
        <v>1083</v>
      </c>
      <c r="D21" s="46">
        <v>1.1117266851338874</v>
      </c>
      <c r="E21" s="53">
        <v>121</v>
      </c>
      <c r="F21" s="72">
        <v>1595</v>
      </c>
      <c r="G21" s="72">
        <v>1650</v>
      </c>
      <c r="H21" s="46">
        <v>0.96666666666666667</v>
      </c>
      <c r="I21" s="53">
        <v>-55</v>
      </c>
      <c r="J21" s="46">
        <v>0.75485893416927896</v>
      </c>
      <c r="K21" s="46">
        <v>0.65636363636363637</v>
      </c>
      <c r="L21" s="51">
        <v>9.849529780564259E-2</v>
      </c>
    </row>
    <row r="22" spans="1:12" x14ac:dyDescent="0.4">
      <c r="A22" s="124" t="s">
        <v>165</v>
      </c>
      <c r="B22" s="79">
        <v>2950</v>
      </c>
      <c r="C22" s="72">
        <v>2506</v>
      </c>
      <c r="D22" s="46">
        <v>1.1771747805267359</v>
      </c>
      <c r="E22" s="53">
        <v>444</v>
      </c>
      <c r="F22" s="72">
        <v>3300</v>
      </c>
      <c r="G22" s="72">
        <v>3300</v>
      </c>
      <c r="H22" s="46">
        <v>1</v>
      </c>
      <c r="I22" s="53">
        <v>0</v>
      </c>
      <c r="J22" s="46">
        <v>0.89393939393939392</v>
      </c>
      <c r="K22" s="46">
        <v>0.7593939393939394</v>
      </c>
      <c r="L22" s="51">
        <v>0.13454545454545452</v>
      </c>
    </row>
    <row r="23" spans="1:12" x14ac:dyDescent="0.4">
      <c r="A23" s="124" t="s">
        <v>164</v>
      </c>
      <c r="B23" s="79">
        <v>1398</v>
      </c>
      <c r="C23" s="72">
        <v>1489</v>
      </c>
      <c r="D23" s="42">
        <v>0.93888515782404303</v>
      </c>
      <c r="E23" s="59">
        <v>-91</v>
      </c>
      <c r="F23" s="72">
        <v>1650</v>
      </c>
      <c r="G23" s="72">
        <v>1650</v>
      </c>
      <c r="H23" s="42">
        <v>1</v>
      </c>
      <c r="I23" s="59">
        <v>0</v>
      </c>
      <c r="J23" s="42">
        <v>0.84727272727272729</v>
      </c>
      <c r="K23" s="42">
        <v>0.90242424242424246</v>
      </c>
      <c r="L23" s="41">
        <v>-5.5151515151515174E-2</v>
      </c>
    </row>
    <row r="24" spans="1:12" x14ac:dyDescent="0.4">
      <c r="A24" s="125" t="s">
        <v>163</v>
      </c>
      <c r="B24" s="79">
        <v>0</v>
      </c>
      <c r="C24" s="72">
        <v>0</v>
      </c>
      <c r="D24" s="46" t="e">
        <v>#DIV/0!</v>
      </c>
      <c r="E24" s="53">
        <v>0</v>
      </c>
      <c r="F24" s="72">
        <v>0</v>
      </c>
      <c r="G24" s="72">
        <v>0</v>
      </c>
      <c r="H24" s="46" t="e">
        <v>#DIV/0!</v>
      </c>
      <c r="I24" s="53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79">
        <v>893</v>
      </c>
      <c r="C25" s="72">
        <v>1175</v>
      </c>
      <c r="D25" s="46">
        <v>0.76</v>
      </c>
      <c r="E25" s="53">
        <v>-282</v>
      </c>
      <c r="F25" s="72">
        <v>1650</v>
      </c>
      <c r="G25" s="72">
        <v>1650</v>
      </c>
      <c r="H25" s="46">
        <v>1</v>
      </c>
      <c r="I25" s="53">
        <v>0</v>
      </c>
      <c r="J25" s="46">
        <v>0.54121212121212126</v>
      </c>
      <c r="K25" s="46">
        <v>0.71212121212121215</v>
      </c>
      <c r="L25" s="51">
        <v>-0.1709090909090909</v>
      </c>
    </row>
    <row r="26" spans="1:12" x14ac:dyDescent="0.4">
      <c r="A26" s="124" t="s">
        <v>161</v>
      </c>
      <c r="B26" s="79">
        <v>1325</v>
      </c>
      <c r="C26" s="72">
        <v>1247</v>
      </c>
      <c r="D26" s="46">
        <v>1.0625501202886929</v>
      </c>
      <c r="E26" s="53">
        <v>78</v>
      </c>
      <c r="F26" s="72">
        <v>1645</v>
      </c>
      <c r="G26" s="72">
        <v>1650</v>
      </c>
      <c r="H26" s="46">
        <v>0.99696969696969695</v>
      </c>
      <c r="I26" s="53">
        <v>-5</v>
      </c>
      <c r="J26" s="46">
        <v>0.80547112462006076</v>
      </c>
      <c r="K26" s="46">
        <v>0.75575757575757574</v>
      </c>
      <c r="L26" s="51">
        <v>4.9713548862485024E-2</v>
      </c>
    </row>
    <row r="27" spans="1:12" x14ac:dyDescent="0.4">
      <c r="A27" s="124" t="s">
        <v>160</v>
      </c>
      <c r="B27" s="79">
        <v>570</v>
      </c>
      <c r="C27" s="72">
        <v>566</v>
      </c>
      <c r="D27" s="42">
        <v>1.0070671378091873</v>
      </c>
      <c r="E27" s="59">
        <v>4</v>
      </c>
      <c r="F27" s="72">
        <v>900</v>
      </c>
      <c r="G27" s="72">
        <v>900</v>
      </c>
      <c r="H27" s="42">
        <v>1</v>
      </c>
      <c r="I27" s="59">
        <v>0</v>
      </c>
      <c r="J27" s="42">
        <v>0.6333333333333333</v>
      </c>
      <c r="K27" s="42">
        <v>0.62888888888888894</v>
      </c>
      <c r="L27" s="41">
        <v>4.444444444444362E-3</v>
      </c>
    </row>
    <row r="28" spans="1:12" x14ac:dyDescent="0.4">
      <c r="A28" s="125" t="s">
        <v>159</v>
      </c>
      <c r="B28" s="79">
        <v>383</v>
      </c>
      <c r="C28" s="72">
        <v>279</v>
      </c>
      <c r="D28" s="46">
        <v>1.3727598566308243</v>
      </c>
      <c r="E28" s="53">
        <v>104</v>
      </c>
      <c r="F28" s="72">
        <v>750</v>
      </c>
      <c r="G28" s="72">
        <v>750</v>
      </c>
      <c r="H28" s="46">
        <v>1</v>
      </c>
      <c r="I28" s="53">
        <v>0</v>
      </c>
      <c r="J28" s="46">
        <v>0.51066666666666671</v>
      </c>
      <c r="K28" s="46">
        <v>0.372</v>
      </c>
      <c r="L28" s="51">
        <v>0.13866666666666672</v>
      </c>
    </row>
    <row r="29" spans="1:12" x14ac:dyDescent="0.4">
      <c r="A29" s="124" t="s">
        <v>158</v>
      </c>
      <c r="B29" s="79">
        <v>1227</v>
      </c>
      <c r="C29" s="72">
        <v>1344</v>
      </c>
      <c r="D29" s="46">
        <v>0.9129464285714286</v>
      </c>
      <c r="E29" s="53">
        <v>-117</v>
      </c>
      <c r="F29" s="72">
        <v>1645</v>
      </c>
      <c r="G29" s="72">
        <v>1650</v>
      </c>
      <c r="H29" s="46">
        <v>0.99696969696969695</v>
      </c>
      <c r="I29" s="53">
        <v>-5</v>
      </c>
      <c r="J29" s="46">
        <v>0.74589665653495441</v>
      </c>
      <c r="K29" s="46">
        <v>0.81454545454545457</v>
      </c>
      <c r="L29" s="51">
        <v>-6.8648798010500167E-2</v>
      </c>
    </row>
    <row r="30" spans="1:12" x14ac:dyDescent="0.4">
      <c r="A30" s="125" t="s">
        <v>157</v>
      </c>
      <c r="B30" s="79">
        <v>1190</v>
      </c>
      <c r="C30" s="72">
        <v>1245</v>
      </c>
      <c r="D30" s="42">
        <v>0.95582329317269077</v>
      </c>
      <c r="E30" s="59">
        <v>-55</v>
      </c>
      <c r="F30" s="72">
        <v>1650</v>
      </c>
      <c r="G30" s="72">
        <v>1650</v>
      </c>
      <c r="H30" s="42">
        <v>1</v>
      </c>
      <c r="I30" s="59">
        <v>0</v>
      </c>
      <c r="J30" s="42">
        <v>0.72121212121212119</v>
      </c>
      <c r="K30" s="42">
        <v>0.75454545454545452</v>
      </c>
      <c r="L30" s="41">
        <v>-3.3333333333333326E-2</v>
      </c>
    </row>
    <row r="31" spans="1:12" x14ac:dyDescent="0.4">
      <c r="A31" s="125" t="s">
        <v>156</v>
      </c>
      <c r="B31" s="79">
        <v>1689</v>
      </c>
      <c r="C31" s="72">
        <v>1784</v>
      </c>
      <c r="D31" s="42">
        <v>0.9467488789237668</v>
      </c>
      <c r="E31" s="59">
        <v>-95</v>
      </c>
      <c r="F31" s="72">
        <v>2100</v>
      </c>
      <c r="G31" s="72">
        <v>2550</v>
      </c>
      <c r="H31" s="42">
        <v>0.82352941176470584</v>
      </c>
      <c r="I31" s="59">
        <v>-450</v>
      </c>
      <c r="J31" s="42">
        <v>0.80428571428571427</v>
      </c>
      <c r="K31" s="42">
        <v>0.69960784313725488</v>
      </c>
      <c r="L31" s="41">
        <v>0.10467787114845939</v>
      </c>
    </row>
    <row r="32" spans="1:12" x14ac:dyDescent="0.4">
      <c r="A32" s="124" t="s">
        <v>155</v>
      </c>
      <c r="B32" s="79">
        <v>0</v>
      </c>
      <c r="C32" s="72">
        <v>0</v>
      </c>
      <c r="D32" s="46" t="e">
        <v>#DIV/0!</v>
      </c>
      <c r="E32" s="53">
        <v>0</v>
      </c>
      <c r="F32" s="72">
        <v>0</v>
      </c>
      <c r="G32" s="72">
        <v>0</v>
      </c>
      <c r="H32" s="46" t="e">
        <v>#DIV/0!</v>
      </c>
      <c r="I32" s="53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188</v>
      </c>
      <c r="B33" s="79">
        <v>1067</v>
      </c>
      <c r="C33" s="72">
        <v>0</v>
      </c>
      <c r="D33" s="46" t="e">
        <v>#DIV/0!</v>
      </c>
      <c r="E33" s="53">
        <v>1067</v>
      </c>
      <c r="F33" s="72">
        <v>1650</v>
      </c>
      <c r="G33" s="72">
        <v>0</v>
      </c>
      <c r="H33" s="46" t="e">
        <v>#DIV/0!</v>
      </c>
      <c r="I33" s="53">
        <v>1650</v>
      </c>
      <c r="J33" s="46">
        <v>0.64666666666666661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89">
        <v>764</v>
      </c>
      <c r="C34" s="73">
        <v>844</v>
      </c>
      <c r="D34" s="50">
        <v>0.90521327014218012</v>
      </c>
      <c r="E34" s="55">
        <v>-80</v>
      </c>
      <c r="F34" s="73">
        <v>1248</v>
      </c>
      <c r="G34" s="73">
        <v>1287</v>
      </c>
      <c r="H34" s="50">
        <v>0.96969696969696972</v>
      </c>
      <c r="I34" s="55">
        <v>-39</v>
      </c>
      <c r="J34" s="50">
        <v>0.61217948717948723</v>
      </c>
      <c r="K34" s="50">
        <v>0.65578865578865575</v>
      </c>
      <c r="L34" s="49">
        <v>-4.3609168609168525E-2</v>
      </c>
    </row>
    <row r="35" spans="1:12" x14ac:dyDescent="0.4">
      <c r="A35" s="126" t="s">
        <v>154</v>
      </c>
      <c r="B35" s="79">
        <v>463</v>
      </c>
      <c r="C35" s="72">
        <v>530</v>
      </c>
      <c r="D35" s="44">
        <v>0.87358490566037739</v>
      </c>
      <c r="E35" s="54">
        <v>-67</v>
      </c>
      <c r="F35" s="72">
        <v>819</v>
      </c>
      <c r="G35" s="72">
        <v>858</v>
      </c>
      <c r="H35" s="44">
        <v>0.95454545454545459</v>
      </c>
      <c r="I35" s="54">
        <v>-39</v>
      </c>
      <c r="J35" s="44">
        <v>0.56532356532356531</v>
      </c>
      <c r="K35" s="44">
        <v>0.61771561771561767</v>
      </c>
      <c r="L35" s="43">
        <v>-5.2392052392052357E-2</v>
      </c>
    </row>
    <row r="36" spans="1:12" x14ac:dyDescent="0.4">
      <c r="A36" s="124" t="s">
        <v>153</v>
      </c>
      <c r="B36" s="79">
        <v>301</v>
      </c>
      <c r="C36" s="72">
        <v>314</v>
      </c>
      <c r="D36" s="46">
        <v>0.95859872611464969</v>
      </c>
      <c r="E36" s="53">
        <v>-13</v>
      </c>
      <c r="F36" s="72">
        <v>429</v>
      </c>
      <c r="G36" s="72">
        <v>429</v>
      </c>
      <c r="H36" s="46">
        <v>1</v>
      </c>
      <c r="I36" s="53">
        <v>0</v>
      </c>
      <c r="J36" s="46">
        <v>0.70163170163170163</v>
      </c>
      <c r="K36" s="46">
        <v>0.73193473193473191</v>
      </c>
      <c r="L36" s="51">
        <v>-3.0303030303030276E-2</v>
      </c>
    </row>
    <row r="37" spans="1:12" s="30" customFormat="1" x14ac:dyDescent="0.4">
      <c r="A37" s="122" t="s">
        <v>94</v>
      </c>
      <c r="B37" s="88">
        <v>91129</v>
      </c>
      <c r="C37" s="67">
        <v>92434</v>
      </c>
      <c r="D37" s="39">
        <v>0.98588181837851874</v>
      </c>
      <c r="E37" s="87">
        <v>-1305</v>
      </c>
      <c r="F37" s="88">
        <v>132086</v>
      </c>
      <c r="G37" s="67">
        <v>129163</v>
      </c>
      <c r="H37" s="39">
        <v>1.0226303198284339</v>
      </c>
      <c r="I37" s="87">
        <v>2923</v>
      </c>
      <c r="J37" s="39">
        <v>0.68992171766879151</v>
      </c>
      <c r="K37" s="39">
        <v>0.71563837941206077</v>
      </c>
      <c r="L37" s="52">
        <v>-2.5716661743269253E-2</v>
      </c>
    </row>
    <row r="38" spans="1:12" x14ac:dyDescent="0.4">
      <c r="A38" s="124" t="s">
        <v>82</v>
      </c>
      <c r="B38" s="86">
        <v>37245</v>
      </c>
      <c r="C38" s="71">
        <v>38189</v>
      </c>
      <c r="D38" s="60">
        <v>0.97528084003247006</v>
      </c>
      <c r="E38" s="59">
        <v>-944</v>
      </c>
      <c r="F38" s="85">
        <v>46867</v>
      </c>
      <c r="G38" s="85">
        <v>47305</v>
      </c>
      <c r="H38" s="42">
        <v>0.99074093647605965</v>
      </c>
      <c r="I38" s="53">
        <v>-438</v>
      </c>
      <c r="J38" s="46">
        <v>0.79469562805385452</v>
      </c>
      <c r="K38" s="46">
        <v>0.80729309798118587</v>
      </c>
      <c r="L38" s="51">
        <v>-1.2597469927331351E-2</v>
      </c>
    </row>
    <row r="39" spans="1:12" x14ac:dyDescent="0.4">
      <c r="A39" s="124" t="s">
        <v>152</v>
      </c>
      <c r="B39" s="75">
        <v>4286</v>
      </c>
      <c r="C39" s="68">
        <v>7097</v>
      </c>
      <c r="D39" s="44">
        <v>0.60391714809074259</v>
      </c>
      <c r="E39" s="59">
        <v>-2811</v>
      </c>
      <c r="F39" s="75">
        <v>5764</v>
      </c>
      <c r="G39" s="75">
        <v>9427</v>
      </c>
      <c r="H39" s="42">
        <v>0.61143523920653442</v>
      </c>
      <c r="I39" s="53">
        <v>-3663</v>
      </c>
      <c r="J39" s="46">
        <v>0.7435808466342817</v>
      </c>
      <c r="K39" s="46">
        <v>0.75283759414447859</v>
      </c>
      <c r="L39" s="51">
        <v>-9.2567475101968943E-3</v>
      </c>
    </row>
    <row r="40" spans="1:12" x14ac:dyDescent="0.4">
      <c r="A40" s="124" t="s">
        <v>151</v>
      </c>
      <c r="B40" s="75">
        <v>8096</v>
      </c>
      <c r="C40" s="68">
        <v>6988</v>
      </c>
      <c r="D40" s="44">
        <v>1.1585575271894677</v>
      </c>
      <c r="E40" s="59">
        <v>1108</v>
      </c>
      <c r="F40" s="77">
        <v>12353</v>
      </c>
      <c r="G40" s="77">
        <v>12594</v>
      </c>
      <c r="H40" s="42">
        <v>0.98086390344608543</v>
      </c>
      <c r="I40" s="53">
        <v>-241</v>
      </c>
      <c r="J40" s="46">
        <v>0.65538735529830805</v>
      </c>
      <c r="K40" s="46">
        <v>0.55486739717325706</v>
      </c>
      <c r="L40" s="51">
        <v>0.10051995812505099</v>
      </c>
    </row>
    <row r="41" spans="1:12" x14ac:dyDescent="0.4">
      <c r="A41" s="124" t="s">
        <v>177</v>
      </c>
      <c r="B41" s="77">
        <v>2703</v>
      </c>
      <c r="C41" s="76">
        <v>0</v>
      </c>
      <c r="D41" s="44" t="e">
        <v>#DIV/0!</v>
      </c>
      <c r="E41" s="59">
        <v>2703</v>
      </c>
      <c r="F41" s="84">
        <v>7634</v>
      </c>
      <c r="G41" s="84">
        <v>0</v>
      </c>
      <c r="H41" s="42" t="e">
        <v>#DIV/0!</v>
      </c>
      <c r="I41" s="53">
        <v>7634</v>
      </c>
      <c r="J41" s="46">
        <v>0.35407388001047946</v>
      </c>
      <c r="K41" s="46" t="e">
        <v>#DIV/0!</v>
      </c>
      <c r="L41" s="51" t="e">
        <v>#DIV/0!</v>
      </c>
    </row>
    <row r="42" spans="1:12" x14ac:dyDescent="0.4">
      <c r="A42" s="124" t="s">
        <v>80</v>
      </c>
      <c r="B42" s="75">
        <v>11945</v>
      </c>
      <c r="C42" s="68">
        <v>13536</v>
      </c>
      <c r="D42" s="44">
        <v>0.88246158392434992</v>
      </c>
      <c r="E42" s="59">
        <v>-1591</v>
      </c>
      <c r="F42" s="75">
        <v>19613</v>
      </c>
      <c r="G42" s="75">
        <v>19863</v>
      </c>
      <c r="H42" s="42">
        <v>0.98741378442329963</v>
      </c>
      <c r="I42" s="53">
        <v>-250</v>
      </c>
      <c r="J42" s="46">
        <v>0.60903482384132968</v>
      </c>
      <c r="K42" s="46">
        <v>0.68146805618486639</v>
      </c>
      <c r="L42" s="51">
        <v>-7.2433232343536713E-2</v>
      </c>
    </row>
    <row r="43" spans="1:12" x14ac:dyDescent="0.4">
      <c r="A43" s="124" t="s">
        <v>81</v>
      </c>
      <c r="B43" s="77">
        <v>7364</v>
      </c>
      <c r="C43" s="76">
        <v>6243</v>
      </c>
      <c r="D43" s="48">
        <v>1.1795611084414543</v>
      </c>
      <c r="E43" s="59">
        <v>1121</v>
      </c>
      <c r="F43" s="75">
        <v>9790</v>
      </c>
      <c r="G43" s="75">
        <v>9284</v>
      </c>
      <c r="H43" s="42">
        <v>1.0545023696682465</v>
      </c>
      <c r="I43" s="53">
        <v>506</v>
      </c>
      <c r="J43" s="46">
        <v>0.7521961184882533</v>
      </c>
      <c r="K43" s="46">
        <v>0.67244722102542009</v>
      </c>
      <c r="L43" s="51">
        <v>7.9748897462833201E-2</v>
      </c>
    </row>
    <row r="44" spans="1:12" x14ac:dyDescent="0.4">
      <c r="A44" s="124" t="s">
        <v>79</v>
      </c>
      <c r="B44" s="75">
        <v>2484</v>
      </c>
      <c r="C44" s="68">
        <v>2114</v>
      </c>
      <c r="D44" s="46">
        <v>1.1750236518448438</v>
      </c>
      <c r="E44" s="59">
        <v>370</v>
      </c>
      <c r="F44" s="79">
        <v>3069</v>
      </c>
      <c r="G44" s="79">
        <v>3167</v>
      </c>
      <c r="H44" s="42">
        <v>0.96905588885380489</v>
      </c>
      <c r="I44" s="53">
        <v>-98</v>
      </c>
      <c r="J44" s="46">
        <v>0.80938416422287385</v>
      </c>
      <c r="K44" s="46">
        <v>0.66750868329649515</v>
      </c>
      <c r="L44" s="51">
        <v>0.14187548092637869</v>
      </c>
    </row>
    <row r="45" spans="1:12" x14ac:dyDescent="0.4">
      <c r="A45" s="124" t="s">
        <v>150</v>
      </c>
      <c r="B45" s="77">
        <v>1169</v>
      </c>
      <c r="C45" s="76">
        <v>1169</v>
      </c>
      <c r="D45" s="44">
        <v>1</v>
      </c>
      <c r="E45" s="59">
        <v>0</v>
      </c>
      <c r="F45" s="77">
        <v>1826</v>
      </c>
      <c r="G45" s="75">
        <v>1826</v>
      </c>
      <c r="H45" s="42">
        <v>1</v>
      </c>
      <c r="I45" s="53">
        <v>0</v>
      </c>
      <c r="J45" s="46">
        <v>0.64019715224534501</v>
      </c>
      <c r="K45" s="46">
        <v>0.64019715224534501</v>
      </c>
      <c r="L45" s="51">
        <v>0</v>
      </c>
    </row>
    <row r="46" spans="1:12" x14ac:dyDescent="0.4">
      <c r="A46" s="124" t="s">
        <v>78</v>
      </c>
      <c r="B46" s="75">
        <v>2212</v>
      </c>
      <c r="C46" s="68">
        <v>2539</v>
      </c>
      <c r="D46" s="44">
        <v>0.87120913745569117</v>
      </c>
      <c r="E46" s="59">
        <v>-327</v>
      </c>
      <c r="F46" s="75">
        <v>3069</v>
      </c>
      <c r="G46" s="75">
        <v>3168</v>
      </c>
      <c r="H46" s="42">
        <v>0.96875</v>
      </c>
      <c r="I46" s="53">
        <v>-99</v>
      </c>
      <c r="J46" s="46">
        <v>0.72075594656239816</v>
      </c>
      <c r="K46" s="46">
        <v>0.80145202020202022</v>
      </c>
      <c r="L46" s="51">
        <v>-8.0696073639622057E-2</v>
      </c>
    </row>
    <row r="47" spans="1:12" x14ac:dyDescent="0.4">
      <c r="A47" s="125" t="s">
        <v>77</v>
      </c>
      <c r="B47" s="77">
        <v>1305</v>
      </c>
      <c r="C47" s="76">
        <v>1635</v>
      </c>
      <c r="D47" s="44">
        <v>0.79816513761467889</v>
      </c>
      <c r="E47" s="59">
        <v>-330</v>
      </c>
      <c r="F47" s="75">
        <v>3069</v>
      </c>
      <c r="G47" s="75">
        <v>3168</v>
      </c>
      <c r="H47" s="42">
        <v>0.96875</v>
      </c>
      <c r="I47" s="53">
        <v>-99</v>
      </c>
      <c r="J47" s="46">
        <v>0.42521994134897362</v>
      </c>
      <c r="K47" s="42">
        <v>0.51609848484848486</v>
      </c>
      <c r="L47" s="41">
        <v>-9.0878543499511244E-2</v>
      </c>
    </row>
    <row r="48" spans="1:12" x14ac:dyDescent="0.4">
      <c r="A48" s="124" t="s">
        <v>96</v>
      </c>
      <c r="B48" s="75">
        <v>830</v>
      </c>
      <c r="C48" s="68">
        <v>900</v>
      </c>
      <c r="D48" s="44">
        <v>0.92222222222222228</v>
      </c>
      <c r="E48" s="53">
        <v>-70</v>
      </c>
      <c r="F48" s="79">
        <v>1826</v>
      </c>
      <c r="G48" s="79">
        <v>1826</v>
      </c>
      <c r="H48" s="42">
        <v>1</v>
      </c>
      <c r="I48" s="53">
        <v>0</v>
      </c>
      <c r="J48" s="46">
        <v>0.45454545454545453</v>
      </c>
      <c r="K48" s="46">
        <v>0.49288061336254108</v>
      </c>
      <c r="L48" s="51">
        <v>-3.8335158817086545E-2</v>
      </c>
    </row>
    <row r="49" spans="1:12" x14ac:dyDescent="0.4">
      <c r="A49" s="124" t="s">
        <v>93</v>
      </c>
      <c r="B49" s="77">
        <v>1638</v>
      </c>
      <c r="C49" s="76">
        <v>1630</v>
      </c>
      <c r="D49" s="44">
        <v>1.0049079754601227</v>
      </c>
      <c r="E49" s="53">
        <v>8</v>
      </c>
      <c r="F49" s="77">
        <v>3069</v>
      </c>
      <c r="G49" s="77">
        <v>3159</v>
      </c>
      <c r="H49" s="46">
        <v>0.97150997150997154</v>
      </c>
      <c r="I49" s="53">
        <v>-90</v>
      </c>
      <c r="J49" s="46">
        <v>0.53372434017595305</v>
      </c>
      <c r="K49" s="46">
        <v>0.51598607154162712</v>
      </c>
      <c r="L49" s="51">
        <v>1.7738268634325927E-2</v>
      </c>
    </row>
    <row r="50" spans="1:12" x14ac:dyDescent="0.4">
      <c r="A50" s="124" t="s">
        <v>74</v>
      </c>
      <c r="B50" s="75">
        <v>2562</v>
      </c>
      <c r="C50" s="68">
        <v>3166</v>
      </c>
      <c r="D50" s="44">
        <v>0.80922299431459255</v>
      </c>
      <c r="E50" s="53">
        <v>-604</v>
      </c>
      <c r="F50" s="75">
        <v>4214</v>
      </c>
      <c r="G50" s="75">
        <v>4157</v>
      </c>
      <c r="H50" s="46">
        <v>1.0137118114024537</v>
      </c>
      <c r="I50" s="53">
        <v>57</v>
      </c>
      <c r="J50" s="46">
        <v>0.60797342192691028</v>
      </c>
      <c r="K50" s="46">
        <v>0.76160692807312969</v>
      </c>
      <c r="L50" s="51">
        <v>-0.1536335061462194</v>
      </c>
    </row>
    <row r="51" spans="1:12" x14ac:dyDescent="0.4">
      <c r="A51" s="124" t="s">
        <v>76</v>
      </c>
      <c r="B51" s="77">
        <v>887</v>
      </c>
      <c r="C51" s="76">
        <v>942</v>
      </c>
      <c r="D51" s="44">
        <v>0.94161358811040341</v>
      </c>
      <c r="E51" s="53">
        <v>-55</v>
      </c>
      <c r="F51" s="75">
        <v>1442</v>
      </c>
      <c r="G51" s="75">
        <v>1386</v>
      </c>
      <c r="H51" s="46">
        <v>1.0404040404040404</v>
      </c>
      <c r="I51" s="53">
        <v>56</v>
      </c>
      <c r="J51" s="46">
        <v>0.61511789181692089</v>
      </c>
      <c r="K51" s="46">
        <v>0.67965367965367962</v>
      </c>
      <c r="L51" s="51">
        <v>-6.4535787836758729E-2</v>
      </c>
    </row>
    <row r="52" spans="1:12" x14ac:dyDescent="0.4">
      <c r="A52" s="124" t="s">
        <v>75</v>
      </c>
      <c r="B52" s="75">
        <v>974</v>
      </c>
      <c r="C52" s="68">
        <v>1198</v>
      </c>
      <c r="D52" s="44">
        <v>0.81302170283806341</v>
      </c>
      <c r="E52" s="53">
        <v>-224</v>
      </c>
      <c r="F52" s="77">
        <v>1385</v>
      </c>
      <c r="G52" s="77">
        <v>1386</v>
      </c>
      <c r="H52" s="46">
        <v>0.99927849927849932</v>
      </c>
      <c r="I52" s="53">
        <v>-1</v>
      </c>
      <c r="J52" s="46">
        <v>0.70324909747292419</v>
      </c>
      <c r="K52" s="46">
        <v>0.86435786435786433</v>
      </c>
      <c r="L52" s="51">
        <v>-0.16110876688494014</v>
      </c>
    </row>
    <row r="53" spans="1:12" x14ac:dyDescent="0.4">
      <c r="A53" s="124" t="s">
        <v>149</v>
      </c>
      <c r="B53" s="77">
        <v>896</v>
      </c>
      <c r="C53" s="76">
        <v>585</v>
      </c>
      <c r="D53" s="44">
        <v>1.5316239316239317</v>
      </c>
      <c r="E53" s="53">
        <v>311</v>
      </c>
      <c r="F53" s="75">
        <v>1496</v>
      </c>
      <c r="G53" s="75">
        <v>1826</v>
      </c>
      <c r="H53" s="46">
        <v>0.81927710843373491</v>
      </c>
      <c r="I53" s="53">
        <v>-330</v>
      </c>
      <c r="J53" s="46">
        <v>0.59893048128342241</v>
      </c>
      <c r="K53" s="46">
        <v>0.3203723986856517</v>
      </c>
      <c r="L53" s="51">
        <v>0.27855808259777071</v>
      </c>
    </row>
    <row r="54" spans="1:12" x14ac:dyDescent="0.4">
      <c r="A54" s="124" t="s">
        <v>132</v>
      </c>
      <c r="B54" s="75">
        <v>1047</v>
      </c>
      <c r="C54" s="68">
        <v>1253</v>
      </c>
      <c r="D54" s="44">
        <v>0.83559457302474061</v>
      </c>
      <c r="E54" s="53">
        <v>-206</v>
      </c>
      <c r="F54" s="75">
        <v>1386</v>
      </c>
      <c r="G54" s="75">
        <v>1463</v>
      </c>
      <c r="H54" s="46">
        <v>0.94736842105263153</v>
      </c>
      <c r="I54" s="53">
        <v>-77</v>
      </c>
      <c r="J54" s="46">
        <v>0.75541125541125542</v>
      </c>
      <c r="K54" s="46">
        <v>0.8564593301435407</v>
      </c>
      <c r="L54" s="51">
        <v>-0.10104807473228528</v>
      </c>
    </row>
    <row r="55" spans="1:12" x14ac:dyDescent="0.4">
      <c r="A55" s="124" t="s">
        <v>148</v>
      </c>
      <c r="B55" s="75">
        <v>1101</v>
      </c>
      <c r="C55" s="68">
        <v>1074</v>
      </c>
      <c r="D55" s="44">
        <v>1.0251396648044693</v>
      </c>
      <c r="E55" s="53">
        <v>27</v>
      </c>
      <c r="F55" s="79">
        <v>1442</v>
      </c>
      <c r="G55" s="79">
        <v>1386</v>
      </c>
      <c r="H55" s="46">
        <v>1.0404040404040404</v>
      </c>
      <c r="I55" s="53">
        <v>56</v>
      </c>
      <c r="J55" s="46">
        <v>0.76352288488210818</v>
      </c>
      <c r="K55" s="46">
        <v>0.77489177489177485</v>
      </c>
      <c r="L55" s="51">
        <v>-1.1368890009666677E-2</v>
      </c>
    </row>
    <row r="56" spans="1:12" x14ac:dyDescent="0.4">
      <c r="A56" s="124" t="s">
        <v>147</v>
      </c>
      <c r="B56" s="75">
        <v>1167</v>
      </c>
      <c r="C56" s="68">
        <v>994</v>
      </c>
      <c r="D56" s="44">
        <v>1.1740442655935615</v>
      </c>
      <c r="E56" s="53">
        <v>173</v>
      </c>
      <c r="F56" s="75">
        <v>1386</v>
      </c>
      <c r="G56" s="75">
        <v>1386</v>
      </c>
      <c r="H56" s="44">
        <v>1</v>
      </c>
      <c r="I56" s="53">
        <v>0</v>
      </c>
      <c r="J56" s="46">
        <v>0.84199134199134196</v>
      </c>
      <c r="K56" s="46">
        <v>0.71717171717171713</v>
      </c>
      <c r="L56" s="51">
        <v>0.12481962481962483</v>
      </c>
    </row>
    <row r="57" spans="1:12" x14ac:dyDescent="0.4">
      <c r="A57" s="123" t="s">
        <v>146</v>
      </c>
      <c r="B57" s="133">
        <v>1218</v>
      </c>
      <c r="C57" s="134">
        <v>1182</v>
      </c>
      <c r="D57" s="90">
        <v>1.0304568527918783</v>
      </c>
      <c r="E57" s="58">
        <v>36</v>
      </c>
      <c r="F57" s="133">
        <v>1386</v>
      </c>
      <c r="G57" s="133">
        <v>1386</v>
      </c>
      <c r="H57" s="57">
        <v>1</v>
      </c>
      <c r="I57" s="58">
        <v>0</v>
      </c>
      <c r="J57" s="57">
        <v>0.87878787878787878</v>
      </c>
      <c r="K57" s="57">
        <v>0.8528138528138528</v>
      </c>
      <c r="L57" s="56">
        <v>2.5974025974025983E-2</v>
      </c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2006年10月下旬航空旅客輸送実績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11月(月間)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3" t="s">
        <v>124</v>
      </c>
      <c r="C4" s="193" t="s">
        <v>243</v>
      </c>
      <c r="D4" s="190" t="s">
        <v>87</v>
      </c>
      <c r="E4" s="190"/>
      <c r="F4" s="187" t="s">
        <v>124</v>
      </c>
      <c r="G4" s="187" t="s">
        <v>243</v>
      </c>
      <c r="H4" s="190" t="s">
        <v>87</v>
      </c>
      <c r="I4" s="190"/>
      <c r="J4" s="187" t="s">
        <v>124</v>
      </c>
      <c r="K4" s="187" t="s">
        <v>243</v>
      </c>
      <c r="L4" s="188" t="s">
        <v>85</v>
      </c>
    </row>
    <row r="5" spans="1:12" s="34" customFormat="1" x14ac:dyDescent="0.4">
      <c r="A5" s="190"/>
      <c r="B5" s="194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95</v>
      </c>
      <c r="B6" s="67">
        <v>506510</v>
      </c>
      <c r="C6" s="67">
        <v>482777</v>
      </c>
      <c r="D6" s="39">
        <v>1.0491593427193093</v>
      </c>
      <c r="E6" s="40">
        <v>23733</v>
      </c>
      <c r="F6" s="67">
        <v>743288</v>
      </c>
      <c r="G6" s="67">
        <v>678454</v>
      </c>
      <c r="H6" s="39">
        <v>1.0955613792534202</v>
      </c>
      <c r="I6" s="40">
        <v>64834</v>
      </c>
      <c r="J6" s="39">
        <v>0.68144514643045495</v>
      </c>
      <c r="K6" s="39">
        <v>0.71158398358621222</v>
      </c>
      <c r="L6" s="52">
        <v>-3.013883715575727E-2</v>
      </c>
    </row>
    <row r="7" spans="1:12" s="30" customFormat="1" x14ac:dyDescent="0.4">
      <c r="A7" s="122" t="s">
        <v>84</v>
      </c>
      <c r="B7" s="67">
        <v>247215</v>
      </c>
      <c r="C7" s="67">
        <v>235755</v>
      </c>
      <c r="D7" s="39">
        <v>1.0486097855824903</v>
      </c>
      <c r="E7" s="40">
        <v>11460</v>
      </c>
      <c r="F7" s="67">
        <v>356822</v>
      </c>
      <c r="G7" s="67">
        <v>319991</v>
      </c>
      <c r="H7" s="39">
        <v>1.1151001121906554</v>
      </c>
      <c r="I7" s="40">
        <v>36831</v>
      </c>
      <c r="J7" s="39">
        <v>0.6928244334710304</v>
      </c>
      <c r="K7" s="39">
        <v>0.73675509623708169</v>
      </c>
      <c r="L7" s="52">
        <v>-4.3930662766051287E-2</v>
      </c>
    </row>
    <row r="8" spans="1:12" x14ac:dyDescent="0.4">
      <c r="A8" s="138" t="s">
        <v>91</v>
      </c>
      <c r="B8" s="73">
        <v>200973</v>
      </c>
      <c r="C8" s="73">
        <v>190683</v>
      </c>
      <c r="D8" s="50">
        <v>1.0539639086861441</v>
      </c>
      <c r="E8" s="38">
        <v>10290</v>
      </c>
      <c r="F8" s="73">
        <v>294880</v>
      </c>
      <c r="G8" s="73">
        <v>261345</v>
      </c>
      <c r="H8" s="50">
        <v>1.1283169756452198</v>
      </c>
      <c r="I8" s="38">
        <v>33535</v>
      </c>
      <c r="J8" s="50">
        <v>0.68154164405860007</v>
      </c>
      <c r="K8" s="50">
        <v>0.72962176433450032</v>
      </c>
      <c r="L8" s="49">
        <v>-4.8080120275900251E-2</v>
      </c>
    </row>
    <row r="9" spans="1:12" x14ac:dyDescent="0.4">
      <c r="A9" s="126" t="s">
        <v>82</v>
      </c>
      <c r="B9" s="100">
        <v>116769</v>
      </c>
      <c r="C9" s="100">
        <v>110011</v>
      </c>
      <c r="D9" s="44">
        <v>1.0614302206143023</v>
      </c>
      <c r="E9" s="45">
        <v>6758</v>
      </c>
      <c r="F9" s="100">
        <v>156721</v>
      </c>
      <c r="G9" s="100">
        <v>142988</v>
      </c>
      <c r="H9" s="44">
        <v>1.0960430245894761</v>
      </c>
      <c r="I9" s="45">
        <v>13733</v>
      </c>
      <c r="J9" s="44">
        <v>0.74507564397879034</v>
      </c>
      <c r="K9" s="44">
        <v>0.76937225501440676</v>
      </c>
      <c r="L9" s="43">
        <v>-2.4296611035616422E-2</v>
      </c>
    </row>
    <row r="10" spans="1:12" x14ac:dyDescent="0.4">
      <c r="A10" s="124" t="s">
        <v>83</v>
      </c>
      <c r="B10" s="94">
        <v>8434</v>
      </c>
      <c r="C10" s="94">
        <v>19308</v>
      </c>
      <c r="D10" s="46">
        <v>0.43681375595608041</v>
      </c>
      <c r="E10" s="37">
        <v>-10874</v>
      </c>
      <c r="F10" s="94">
        <v>11984</v>
      </c>
      <c r="G10" s="94">
        <v>26803</v>
      </c>
      <c r="H10" s="46">
        <v>0.4471141290154087</v>
      </c>
      <c r="I10" s="37">
        <v>-14819</v>
      </c>
      <c r="J10" s="46">
        <v>0.70377169559412545</v>
      </c>
      <c r="K10" s="46">
        <v>0.72036712308323692</v>
      </c>
      <c r="L10" s="51">
        <v>-1.6595427489111469E-2</v>
      </c>
    </row>
    <row r="11" spans="1:12" x14ac:dyDescent="0.4">
      <c r="A11" s="124" t="s">
        <v>97</v>
      </c>
      <c r="B11" s="94">
        <v>11812</v>
      </c>
      <c r="C11" s="94">
        <v>11642</v>
      </c>
      <c r="D11" s="46">
        <v>1.0146023020099639</v>
      </c>
      <c r="E11" s="37">
        <v>170</v>
      </c>
      <c r="F11" s="94">
        <v>19546</v>
      </c>
      <c r="G11" s="94">
        <v>19542</v>
      </c>
      <c r="H11" s="46">
        <v>1.0002046873400881</v>
      </c>
      <c r="I11" s="37">
        <v>4</v>
      </c>
      <c r="J11" s="46">
        <v>0.60431801903202698</v>
      </c>
      <c r="K11" s="46">
        <v>0.59574250332616929</v>
      </c>
      <c r="L11" s="51">
        <v>8.5755157058576836E-3</v>
      </c>
    </row>
    <row r="12" spans="1:12" x14ac:dyDescent="0.4">
      <c r="A12" s="124" t="s">
        <v>80</v>
      </c>
      <c r="B12" s="94">
        <v>19551</v>
      </c>
      <c r="C12" s="94">
        <v>21215</v>
      </c>
      <c r="D12" s="46">
        <v>0.92156493047372146</v>
      </c>
      <c r="E12" s="37">
        <v>-1664</v>
      </c>
      <c r="F12" s="94">
        <v>26091</v>
      </c>
      <c r="G12" s="94">
        <v>28125</v>
      </c>
      <c r="H12" s="46">
        <v>0.92767999999999995</v>
      </c>
      <c r="I12" s="37">
        <v>-2034</v>
      </c>
      <c r="J12" s="46">
        <v>0.74933885247786591</v>
      </c>
      <c r="K12" s="46">
        <v>0.75431111111111115</v>
      </c>
      <c r="L12" s="51">
        <v>-4.9722586332452412E-3</v>
      </c>
    </row>
    <row r="13" spans="1:12" x14ac:dyDescent="0.4">
      <c r="A13" s="124" t="s">
        <v>81</v>
      </c>
      <c r="B13" s="94">
        <v>18813</v>
      </c>
      <c r="C13" s="94">
        <v>18947</v>
      </c>
      <c r="D13" s="46">
        <v>0.99292764025967173</v>
      </c>
      <c r="E13" s="37">
        <v>-134</v>
      </c>
      <c r="F13" s="94">
        <v>32760</v>
      </c>
      <c r="G13" s="94">
        <v>31516</v>
      </c>
      <c r="H13" s="46">
        <v>1.0394720142150018</v>
      </c>
      <c r="I13" s="37">
        <v>1244</v>
      </c>
      <c r="J13" s="46">
        <v>0.57426739926739923</v>
      </c>
      <c r="K13" s="46">
        <v>0.60118669881964715</v>
      </c>
      <c r="L13" s="51">
        <v>-2.6919299552247922E-2</v>
      </c>
    </row>
    <row r="14" spans="1:12" x14ac:dyDescent="0.4">
      <c r="A14" s="124" t="s">
        <v>170</v>
      </c>
      <c r="B14" s="94">
        <v>8685</v>
      </c>
      <c r="C14" s="94">
        <v>9560</v>
      </c>
      <c r="D14" s="46">
        <v>0.90847280334728031</v>
      </c>
      <c r="E14" s="37">
        <v>-875</v>
      </c>
      <c r="F14" s="94">
        <v>12192</v>
      </c>
      <c r="G14" s="94">
        <v>12371</v>
      </c>
      <c r="H14" s="46">
        <v>0.98553067658232962</v>
      </c>
      <c r="I14" s="37">
        <v>-179</v>
      </c>
      <c r="J14" s="46">
        <v>0.71235236220472442</v>
      </c>
      <c r="K14" s="46">
        <v>0.77277503839624928</v>
      </c>
      <c r="L14" s="51">
        <v>-6.042267619152486E-2</v>
      </c>
    </row>
    <row r="15" spans="1:12" x14ac:dyDescent="0.4">
      <c r="A15" s="127" t="s">
        <v>193</v>
      </c>
      <c r="B15" s="94">
        <v>2897</v>
      </c>
      <c r="C15" s="94">
        <v>0</v>
      </c>
      <c r="D15" s="17" t="e">
        <v>#DIV/0!</v>
      </c>
      <c r="E15" s="18">
        <v>2897</v>
      </c>
      <c r="F15" s="94">
        <v>4350</v>
      </c>
      <c r="G15" s="94">
        <v>0</v>
      </c>
      <c r="H15" s="46" t="e">
        <v>#DIV/0!</v>
      </c>
      <c r="I15" s="37">
        <v>4350</v>
      </c>
      <c r="J15" s="46">
        <v>0.66597701149425292</v>
      </c>
      <c r="K15" s="46" t="e">
        <v>#DIV/0!</v>
      </c>
      <c r="L15" s="51" t="e">
        <v>#DIV/0!</v>
      </c>
    </row>
    <row r="16" spans="1:12" s="12" customFormat="1" x14ac:dyDescent="0.4">
      <c r="A16" s="21" t="s">
        <v>192</v>
      </c>
      <c r="B16" s="93">
        <v>11238</v>
      </c>
      <c r="C16" s="93">
        <v>0</v>
      </c>
      <c r="D16" s="17" t="e">
        <v>#DIV/0!</v>
      </c>
      <c r="E16" s="18">
        <v>11238</v>
      </c>
      <c r="F16" s="93">
        <v>23504</v>
      </c>
      <c r="G16" s="93">
        <v>0</v>
      </c>
      <c r="H16" s="17" t="e">
        <v>#DIV/0!</v>
      </c>
      <c r="I16" s="24">
        <v>23504</v>
      </c>
      <c r="J16" s="17">
        <v>0.47813138189244386</v>
      </c>
      <c r="K16" s="17" t="e">
        <v>#DIV/0!</v>
      </c>
      <c r="L16" s="16" t="e">
        <v>#DIV/0!</v>
      </c>
    </row>
    <row r="17" spans="1:12" s="12" customFormat="1" x14ac:dyDescent="0.4">
      <c r="A17" s="15" t="s">
        <v>191</v>
      </c>
      <c r="B17" s="101">
        <v>2774</v>
      </c>
      <c r="C17" s="101">
        <v>0</v>
      </c>
      <c r="D17" s="31" t="e">
        <v>#DIV/0!</v>
      </c>
      <c r="E17" s="33">
        <v>2774</v>
      </c>
      <c r="F17" s="101">
        <v>7732</v>
      </c>
      <c r="G17" s="101">
        <v>0</v>
      </c>
      <c r="H17" s="31" t="e">
        <v>#DIV/0!</v>
      </c>
      <c r="I17" s="33">
        <v>7732</v>
      </c>
      <c r="J17" s="31">
        <v>0.35876875323331608</v>
      </c>
      <c r="K17" s="31" t="e">
        <v>#DIV/0!</v>
      </c>
      <c r="L17" s="74" t="e">
        <v>#DIV/0!</v>
      </c>
    </row>
    <row r="18" spans="1:12" x14ac:dyDescent="0.4">
      <c r="A18" s="138" t="s">
        <v>90</v>
      </c>
      <c r="B18" s="73">
        <v>44550</v>
      </c>
      <c r="C18" s="73">
        <v>43291</v>
      </c>
      <c r="D18" s="50">
        <v>1.0290822572821141</v>
      </c>
      <c r="E18" s="38">
        <v>1259</v>
      </c>
      <c r="F18" s="73">
        <v>59680</v>
      </c>
      <c r="G18" s="73">
        <v>56267</v>
      </c>
      <c r="H18" s="50">
        <v>1.060657223594647</v>
      </c>
      <c r="I18" s="38">
        <v>3413</v>
      </c>
      <c r="J18" s="50">
        <v>0.74648123324396787</v>
      </c>
      <c r="K18" s="50">
        <v>0.76938525245703526</v>
      </c>
      <c r="L18" s="49">
        <v>-2.2904019213067395E-2</v>
      </c>
    </row>
    <row r="19" spans="1:12" x14ac:dyDescent="0.4">
      <c r="A19" s="126" t="s">
        <v>242</v>
      </c>
      <c r="B19" s="100">
        <v>2722</v>
      </c>
      <c r="C19" s="100">
        <v>3616</v>
      </c>
      <c r="D19" s="44">
        <v>0.75276548672566368</v>
      </c>
      <c r="E19" s="45">
        <v>-894</v>
      </c>
      <c r="F19" s="100">
        <v>4385</v>
      </c>
      <c r="G19" s="100">
        <v>4500</v>
      </c>
      <c r="H19" s="44">
        <v>0.97444444444444445</v>
      </c>
      <c r="I19" s="45">
        <v>-115</v>
      </c>
      <c r="J19" s="44">
        <v>0.62075256556442415</v>
      </c>
      <c r="K19" s="44">
        <v>0.80355555555555558</v>
      </c>
      <c r="L19" s="43">
        <v>-0.18280298999113143</v>
      </c>
    </row>
    <row r="20" spans="1:12" x14ac:dyDescent="0.4">
      <c r="A20" s="124" t="s">
        <v>151</v>
      </c>
      <c r="B20" s="94">
        <v>3854</v>
      </c>
      <c r="C20" s="94">
        <v>4420</v>
      </c>
      <c r="D20" s="46">
        <v>0.87194570135746607</v>
      </c>
      <c r="E20" s="37">
        <v>-566</v>
      </c>
      <c r="F20" s="94">
        <v>4480</v>
      </c>
      <c r="G20" s="94">
        <v>4650</v>
      </c>
      <c r="H20" s="46">
        <v>0.96344086021505382</v>
      </c>
      <c r="I20" s="37">
        <v>-170</v>
      </c>
      <c r="J20" s="46">
        <v>0.86026785714285714</v>
      </c>
      <c r="K20" s="46">
        <v>0.95053763440860217</v>
      </c>
      <c r="L20" s="51">
        <v>-9.0269777265745033E-2</v>
      </c>
    </row>
    <row r="21" spans="1:12" x14ac:dyDescent="0.4">
      <c r="A21" s="124" t="s">
        <v>241</v>
      </c>
      <c r="B21" s="94">
        <v>3501</v>
      </c>
      <c r="C21" s="94">
        <v>3932</v>
      </c>
      <c r="D21" s="46">
        <v>0.89038657171922686</v>
      </c>
      <c r="E21" s="37">
        <v>-431</v>
      </c>
      <c r="F21" s="94">
        <v>4500</v>
      </c>
      <c r="G21" s="94">
        <v>4800</v>
      </c>
      <c r="H21" s="46">
        <v>0.9375</v>
      </c>
      <c r="I21" s="37">
        <v>-300</v>
      </c>
      <c r="J21" s="46">
        <v>0.77800000000000002</v>
      </c>
      <c r="K21" s="46">
        <v>0.81916666666666671</v>
      </c>
      <c r="L21" s="51">
        <v>-4.1166666666666685E-2</v>
      </c>
    </row>
    <row r="22" spans="1:12" x14ac:dyDescent="0.4">
      <c r="A22" s="124" t="s">
        <v>165</v>
      </c>
      <c r="B22" s="94">
        <v>7554</v>
      </c>
      <c r="C22" s="94">
        <v>6469</v>
      </c>
      <c r="D22" s="46">
        <v>1.1677229865512444</v>
      </c>
      <c r="E22" s="37">
        <v>1085</v>
      </c>
      <c r="F22" s="94">
        <v>9000</v>
      </c>
      <c r="G22" s="94">
        <v>9000</v>
      </c>
      <c r="H22" s="46">
        <v>1</v>
      </c>
      <c r="I22" s="37">
        <v>0</v>
      </c>
      <c r="J22" s="46">
        <v>0.83933333333333338</v>
      </c>
      <c r="K22" s="46">
        <v>0.71877777777777774</v>
      </c>
      <c r="L22" s="51">
        <v>0.12055555555555564</v>
      </c>
    </row>
    <row r="23" spans="1:12" x14ac:dyDescent="0.4">
      <c r="A23" s="124" t="s">
        <v>164</v>
      </c>
      <c r="B23" s="96">
        <v>3683</v>
      </c>
      <c r="C23" s="96">
        <v>4052</v>
      </c>
      <c r="D23" s="42">
        <v>0.90893385982231001</v>
      </c>
      <c r="E23" s="36">
        <v>-369</v>
      </c>
      <c r="F23" s="96">
        <v>4500</v>
      </c>
      <c r="G23" s="96">
        <v>4500</v>
      </c>
      <c r="H23" s="42">
        <v>1</v>
      </c>
      <c r="I23" s="36">
        <v>0</v>
      </c>
      <c r="J23" s="42">
        <v>0.81844444444444442</v>
      </c>
      <c r="K23" s="42">
        <v>0.90044444444444449</v>
      </c>
      <c r="L23" s="41">
        <v>-8.2000000000000073E-2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v>#DIV/0!</v>
      </c>
      <c r="E24" s="37">
        <v>0</v>
      </c>
      <c r="F24" s="94">
        <v>0</v>
      </c>
      <c r="G24" s="94">
        <v>0</v>
      </c>
      <c r="H24" s="46" t="e">
        <v>#DIV/0!</v>
      </c>
      <c r="I24" s="37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94">
        <v>2724</v>
      </c>
      <c r="C25" s="94">
        <v>2706</v>
      </c>
      <c r="D25" s="46">
        <v>1.0066518847006651</v>
      </c>
      <c r="E25" s="37">
        <v>18</v>
      </c>
      <c r="F25" s="94">
        <v>4500</v>
      </c>
      <c r="G25" s="94">
        <v>4500</v>
      </c>
      <c r="H25" s="46">
        <v>1</v>
      </c>
      <c r="I25" s="37">
        <v>0</v>
      </c>
      <c r="J25" s="46">
        <v>0.60533333333333328</v>
      </c>
      <c r="K25" s="46">
        <v>0.60133333333333339</v>
      </c>
      <c r="L25" s="51">
        <v>3.9999999999998925E-3</v>
      </c>
    </row>
    <row r="26" spans="1:12" x14ac:dyDescent="0.4">
      <c r="A26" s="124" t="s">
        <v>161</v>
      </c>
      <c r="B26" s="94">
        <v>3260</v>
      </c>
      <c r="C26" s="94">
        <v>3000</v>
      </c>
      <c r="D26" s="46">
        <v>1.0866666666666667</v>
      </c>
      <c r="E26" s="37">
        <v>260</v>
      </c>
      <c r="F26" s="94">
        <v>4500</v>
      </c>
      <c r="G26" s="94">
        <v>4500</v>
      </c>
      <c r="H26" s="46">
        <v>1</v>
      </c>
      <c r="I26" s="37">
        <v>0</v>
      </c>
      <c r="J26" s="46">
        <v>0.72444444444444445</v>
      </c>
      <c r="K26" s="46">
        <v>0.66666666666666663</v>
      </c>
      <c r="L26" s="51">
        <v>5.7777777777777817E-2</v>
      </c>
    </row>
    <row r="27" spans="1:12" x14ac:dyDescent="0.4">
      <c r="A27" s="124" t="s">
        <v>240</v>
      </c>
      <c r="B27" s="96">
        <v>1633</v>
      </c>
      <c r="C27" s="96">
        <v>1685</v>
      </c>
      <c r="D27" s="42">
        <v>0.96913946587537092</v>
      </c>
      <c r="E27" s="36">
        <v>-52</v>
      </c>
      <c r="F27" s="96">
        <v>2850</v>
      </c>
      <c r="G27" s="96">
        <v>2717</v>
      </c>
      <c r="H27" s="42">
        <v>1.048951048951049</v>
      </c>
      <c r="I27" s="36">
        <v>133</v>
      </c>
      <c r="J27" s="42">
        <v>0.57298245614035093</v>
      </c>
      <c r="K27" s="42">
        <v>0.62016930437983064</v>
      </c>
      <c r="L27" s="41">
        <v>-4.7186848239479717E-2</v>
      </c>
    </row>
    <row r="28" spans="1:12" x14ac:dyDescent="0.4">
      <c r="A28" s="125" t="s">
        <v>239</v>
      </c>
      <c r="B28" s="94">
        <v>1220</v>
      </c>
      <c r="C28" s="94">
        <v>1126</v>
      </c>
      <c r="D28" s="46">
        <v>1.0834813499111902</v>
      </c>
      <c r="E28" s="37">
        <v>94</v>
      </c>
      <c r="F28" s="94">
        <v>1940</v>
      </c>
      <c r="G28" s="94">
        <v>1800</v>
      </c>
      <c r="H28" s="46">
        <v>1.0777777777777777</v>
      </c>
      <c r="I28" s="37">
        <v>140</v>
      </c>
      <c r="J28" s="46">
        <v>0.62886597938144329</v>
      </c>
      <c r="K28" s="46">
        <v>0.62555555555555553</v>
      </c>
      <c r="L28" s="51">
        <v>3.3104238258877539E-3</v>
      </c>
    </row>
    <row r="29" spans="1:12" x14ac:dyDescent="0.4">
      <c r="A29" s="124" t="s">
        <v>238</v>
      </c>
      <c r="B29" s="94">
        <v>3672</v>
      </c>
      <c r="C29" s="94">
        <v>3607</v>
      </c>
      <c r="D29" s="46">
        <v>1.0180205156639868</v>
      </c>
      <c r="E29" s="37">
        <v>65</v>
      </c>
      <c r="F29" s="94">
        <v>4500</v>
      </c>
      <c r="G29" s="94">
        <v>4500</v>
      </c>
      <c r="H29" s="46">
        <v>1</v>
      </c>
      <c r="I29" s="37">
        <v>0</v>
      </c>
      <c r="J29" s="46">
        <v>0.81599999999999995</v>
      </c>
      <c r="K29" s="46">
        <v>0.80155555555555558</v>
      </c>
      <c r="L29" s="51">
        <v>1.4444444444444371E-2</v>
      </c>
    </row>
    <row r="30" spans="1:12" x14ac:dyDescent="0.4">
      <c r="A30" s="125" t="s">
        <v>237</v>
      </c>
      <c r="B30" s="96">
        <v>4309</v>
      </c>
      <c r="C30" s="96">
        <v>4359</v>
      </c>
      <c r="D30" s="42">
        <v>0.98852947923835743</v>
      </c>
      <c r="E30" s="36">
        <v>-50</v>
      </c>
      <c r="F30" s="96">
        <v>5545</v>
      </c>
      <c r="G30" s="96">
        <v>5400</v>
      </c>
      <c r="H30" s="42">
        <v>1.0268518518518519</v>
      </c>
      <c r="I30" s="36">
        <v>145</v>
      </c>
      <c r="J30" s="42">
        <v>0.77709648331830483</v>
      </c>
      <c r="K30" s="42">
        <v>0.80722222222222217</v>
      </c>
      <c r="L30" s="41">
        <v>-3.0125738903917343E-2</v>
      </c>
    </row>
    <row r="31" spans="1:12" x14ac:dyDescent="0.4">
      <c r="A31" s="125" t="s">
        <v>236</v>
      </c>
      <c r="B31" s="96">
        <v>3749</v>
      </c>
      <c r="C31" s="96">
        <v>4319</v>
      </c>
      <c r="D31" s="42">
        <v>0.86802500578837694</v>
      </c>
      <c r="E31" s="36">
        <v>-570</v>
      </c>
      <c r="F31" s="96">
        <v>4500</v>
      </c>
      <c r="G31" s="96">
        <v>5400</v>
      </c>
      <c r="H31" s="42">
        <v>0.83333333333333337</v>
      </c>
      <c r="I31" s="36">
        <v>-900</v>
      </c>
      <c r="J31" s="42">
        <v>0.83311111111111114</v>
      </c>
      <c r="K31" s="42">
        <v>0.79981481481481487</v>
      </c>
      <c r="L31" s="41">
        <v>3.3296296296296268E-2</v>
      </c>
    </row>
    <row r="32" spans="1:12" x14ac:dyDescent="0.4">
      <c r="A32" s="124" t="s">
        <v>235</v>
      </c>
      <c r="B32" s="94">
        <v>0</v>
      </c>
      <c r="C32" s="94">
        <v>0</v>
      </c>
      <c r="D32" s="46" t="e">
        <v>#DIV/0!</v>
      </c>
      <c r="E32" s="37">
        <v>0</v>
      </c>
      <c r="F32" s="94">
        <v>0</v>
      </c>
      <c r="G32" s="94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234</v>
      </c>
      <c r="B33" s="105">
        <v>2669</v>
      </c>
      <c r="C33" s="105">
        <v>0</v>
      </c>
      <c r="D33" s="48" t="e">
        <v>#DIV/0!</v>
      </c>
      <c r="E33" s="37">
        <v>2669</v>
      </c>
      <c r="F33" s="94">
        <v>4480</v>
      </c>
      <c r="G33" s="105">
        <v>0</v>
      </c>
      <c r="H33" s="46" t="e">
        <v>#DIV/0!</v>
      </c>
      <c r="I33" s="37">
        <v>4480</v>
      </c>
      <c r="J33" s="46">
        <v>0.59575892857142854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1692</v>
      </c>
      <c r="C34" s="73">
        <v>1781</v>
      </c>
      <c r="D34" s="50">
        <v>0.95002807411566537</v>
      </c>
      <c r="E34" s="38">
        <v>-89</v>
      </c>
      <c r="F34" s="73">
        <v>2262</v>
      </c>
      <c r="G34" s="73">
        <v>2379</v>
      </c>
      <c r="H34" s="50">
        <v>0.95081967213114749</v>
      </c>
      <c r="I34" s="38">
        <v>-117</v>
      </c>
      <c r="J34" s="50">
        <v>0.74801061007957559</v>
      </c>
      <c r="K34" s="50">
        <v>0.74863387978142082</v>
      </c>
      <c r="L34" s="49">
        <v>-6.2326970184523045E-4</v>
      </c>
    </row>
    <row r="35" spans="1:12" x14ac:dyDescent="0.4">
      <c r="A35" s="126" t="s">
        <v>233</v>
      </c>
      <c r="B35" s="100">
        <v>873</v>
      </c>
      <c r="C35" s="100">
        <v>925</v>
      </c>
      <c r="D35" s="44">
        <v>0.9437837837837838</v>
      </c>
      <c r="E35" s="45">
        <v>-52</v>
      </c>
      <c r="F35" s="100">
        <v>1092</v>
      </c>
      <c r="G35" s="100">
        <v>1209</v>
      </c>
      <c r="H35" s="44">
        <v>0.90322580645161288</v>
      </c>
      <c r="I35" s="45">
        <v>-117</v>
      </c>
      <c r="J35" s="44">
        <v>0.7994505494505495</v>
      </c>
      <c r="K35" s="44">
        <v>0.76509511993382961</v>
      </c>
      <c r="L35" s="43">
        <v>3.4355429516719882E-2</v>
      </c>
    </row>
    <row r="36" spans="1:12" x14ac:dyDescent="0.4">
      <c r="A36" s="124" t="s">
        <v>232</v>
      </c>
      <c r="B36" s="94">
        <v>819</v>
      </c>
      <c r="C36" s="94">
        <v>856</v>
      </c>
      <c r="D36" s="46">
        <v>0.95677570093457942</v>
      </c>
      <c r="E36" s="37">
        <v>-37</v>
      </c>
      <c r="F36" s="94">
        <v>1170</v>
      </c>
      <c r="G36" s="94">
        <v>1170</v>
      </c>
      <c r="H36" s="46">
        <v>1</v>
      </c>
      <c r="I36" s="37">
        <v>0</v>
      </c>
      <c r="J36" s="46">
        <v>0.7</v>
      </c>
      <c r="K36" s="46">
        <v>0.73162393162393158</v>
      </c>
      <c r="L36" s="51">
        <v>-3.1623931623931623E-2</v>
      </c>
    </row>
    <row r="37" spans="1:12" s="30" customFormat="1" x14ac:dyDescent="0.4">
      <c r="A37" s="122" t="s">
        <v>94</v>
      </c>
      <c r="B37" s="67">
        <v>249907</v>
      </c>
      <c r="C37" s="67">
        <v>247022</v>
      </c>
      <c r="D37" s="39">
        <v>1.0116791216976626</v>
      </c>
      <c r="E37" s="40">
        <v>2885</v>
      </c>
      <c r="F37" s="67">
        <v>370198</v>
      </c>
      <c r="G37" s="67">
        <v>358463</v>
      </c>
      <c r="H37" s="39">
        <v>1.0327369909865174</v>
      </c>
      <c r="I37" s="40">
        <v>11735</v>
      </c>
      <c r="J37" s="39">
        <v>0.67506307435480473</v>
      </c>
      <c r="K37" s="39">
        <v>0.68911435768824114</v>
      </c>
      <c r="L37" s="52">
        <v>-1.4051283333436415E-2</v>
      </c>
    </row>
    <row r="38" spans="1:12" x14ac:dyDescent="0.4">
      <c r="A38" s="124" t="s">
        <v>82</v>
      </c>
      <c r="B38" s="99">
        <v>97930</v>
      </c>
      <c r="C38" s="99">
        <v>95615</v>
      </c>
      <c r="D38" s="60">
        <v>1.0242116822674268</v>
      </c>
      <c r="E38" s="36">
        <v>2315</v>
      </c>
      <c r="F38" s="99">
        <v>134622</v>
      </c>
      <c r="G38" s="94">
        <v>140157</v>
      </c>
      <c r="H38" s="42">
        <v>0.96050857252937782</v>
      </c>
      <c r="I38" s="37">
        <v>-5535</v>
      </c>
      <c r="J38" s="46">
        <v>0.72744425131107848</v>
      </c>
      <c r="K38" s="46">
        <v>0.68219924798618692</v>
      </c>
      <c r="L38" s="51">
        <v>4.5245003324891564E-2</v>
      </c>
    </row>
    <row r="39" spans="1:12" x14ac:dyDescent="0.4">
      <c r="A39" s="124" t="s">
        <v>231</v>
      </c>
      <c r="B39" s="94">
        <v>2324</v>
      </c>
      <c r="C39" s="94">
        <v>0</v>
      </c>
      <c r="D39" s="44" t="e">
        <v>#DIV/0!</v>
      </c>
      <c r="E39" s="36">
        <v>2324</v>
      </c>
      <c r="F39" s="94">
        <v>3370</v>
      </c>
      <c r="G39" s="94">
        <v>0</v>
      </c>
      <c r="H39" s="42" t="e">
        <v>#DIV/0!</v>
      </c>
      <c r="I39" s="37">
        <v>3370</v>
      </c>
      <c r="J39" s="46">
        <v>0.68961424332344212</v>
      </c>
      <c r="K39" s="46" t="e">
        <v>#DIV/0!</v>
      </c>
      <c r="L39" s="51" t="e">
        <v>#DIV/0!</v>
      </c>
    </row>
    <row r="40" spans="1:12" x14ac:dyDescent="0.4">
      <c r="A40" s="124" t="s">
        <v>152</v>
      </c>
      <c r="B40" s="94">
        <v>10566</v>
      </c>
      <c r="C40" s="94">
        <v>19704</v>
      </c>
      <c r="D40" s="44">
        <v>0.53623629719853838</v>
      </c>
      <c r="E40" s="36">
        <v>-9138</v>
      </c>
      <c r="F40" s="94">
        <v>15719</v>
      </c>
      <c r="G40" s="94">
        <v>25700</v>
      </c>
      <c r="H40" s="42">
        <v>0.61163424124513621</v>
      </c>
      <c r="I40" s="37">
        <v>-9981</v>
      </c>
      <c r="J40" s="46">
        <v>0.67218016413257842</v>
      </c>
      <c r="K40" s="46">
        <v>0.76669260700389108</v>
      </c>
      <c r="L40" s="51">
        <v>-9.4512442871312663E-2</v>
      </c>
    </row>
    <row r="41" spans="1:12" x14ac:dyDescent="0.4">
      <c r="A41" s="124" t="s">
        <v>151</v>
      </c>
      <c r="B41" s="94">
        <v>24009</v>
      </c>
      <c r="C41" s="94">
        <v>17197</v>
      </c>
      <c r="D41" s="44">
        <v>1.3961156015584113</v>
      </c>
      <c r="E41" s="36">
        <v>6812</v>
      </c>
      <c r="F41" s="94">
        <v>41060</v>
      </c>
      <c r="G41" s="94">
        <v>26769</v>
      </c>
      <c r="H41" s="42">
        <v>1.5338637976764167</v>
      </c>
      <c r="I41" s="37">
        <v>14291</v>
      </c>
      <c r="J41" s="46">
        <v>0.58472966390647829</v>
      </c>
      <c r="K41" s="46">
        <v>0.64242220478912171</v>
      </c>
      <c r="L41" s="51">
        <v>-5.7692540882643417E-2</v>
      </c>
    </row>
    <row r="42" spans="1:12" x14ac:dyDescent="0.4">
      <c r="A42" s="21" t="s">
        <v>192</v>
      </c>
      <c r="B42" s="94">
        <v>9237</v>
      </c>
      <c r="C42" s="94">
        <v>0</v>
      </c>
      <c r="D42" s="44" t="e">
        <v>#DIV/0!</v>
      </c>
      <c r="E42" s="36">
        <v>9237</v>
      </c>
      <c r="F42" s="94">
        <v>20820</v>
      </c>
      <c r="G42" s="94">
        <v>0</v>
      </c>
      <c r="H42" s="42" t="e">
        <v>#DIV/0!</v>
      </c>
      <c r="I42" s="37">
        <v>20820</v>
      </c>
      <c r="J42" s="46">
        <v>0.4436599423631124</v>
      </c>
      <c r="K42" s="46" t="e">
        <v>#DIV/0!</v>
      </c>
      <c r="L42" s="51" t="e">
        <v>#DIV/0!</v>
      </c>
    </row>
    <row r="43" spans="1:12" x14ac:dyDescent="0.4">
      <c r="A43" s="124" t="s">
        <v>80</v>
      </c>
      <c r="B43" s="94">
        <v>40431</v>
      </c>
      <c r="C43" s="94">
        <v>37754</v>
      </c>
      <c r="D43" s="44">
        <v>1.0709063940244743</v>
      </c>
      <c r="E43" s="36">
        <v>2677</v>
      </c>
      <c r="F43" s="94">
        <v>57416</v>
      </c>
      <c r="G43" s="94">
        <v>52286</v>
      </c>
      <c r="H43" s="42">
        <v>1.0981142179550931</v>
      </c>
      <c r="I43" s="37">
        <v>5130</v>
      </c>
      <c r="J43" s="46">
        <v>0.70417653615716869</v>
      </c>
      <c r="K43" s="46">
        <v>0.72206709252954904</v>
      </c>
      <c r="L43" s="51">
        <v>-1.7890556372380351E-2</v>
      </c>
    </row>
    <row r="44" spans="1:12" x14ac:dyDescent="0.4">
      <c r="A44" s="124" t="s">
        <v>81</v>
      </c>
      <c r="B44" s="98">
        <v>24224</v>
      </c>
      <c r="C44" s="94">
        <v>19670</v>
      </c>
      <c r="D44" s="44">
        <v>1.2315200813421454</v>
      </c>
      <c r="E44" s="36">
        <v>4554</v>
      </c>
      <c r="F44" s="94">
        <v>33480</v>
      </c>
      <c r="G44" s="94">
        <v>30333</v>
      </c>
      <c r="H44" s="42">
        <v>1.1037483928394818</v>
      </c>
      <c r="I44" s="37">
        <v>3147</v>
      </c>
      <c r="J44" s="46">
        <v>0.72353643966547188</v>
      </c>
      <c r="K44" s="46">
        <v>0.64846866449081864</v>
      </c>
      <c r="L44" s="51">
        <v>7.506777517465324E-2</v>
      </c>
    </row>
    <row r="45" spans="1:12" x14ac:dyDescent="0.4">
      <c r="A45" s="124" t="s">
        <v>79</v>
      </c>
      <c r="B45" s="97">
        <v>6201</v>
      </c>
      <c r="C45" s="94">
        <v>6873</v>
      </c>
      <c r="D45" s="44">
        <v>0.90222610213880405</v>
      </c>
      <c r="E45" s="36">
        <v>-672</v>
      </c>
      <c r="F45" s="94">
        <v>8370</v>
      </c>
      <c r="G45" s="94">
        <v>8640</v>
      </c>
      <c r="H45" s="42">
        <v>0.96875</v>
      </c>
      <c r="I45" s="37">
        <v>-270</v>
      </c>
      <c r="J45" s="46">
        <v>0.74086021505376343</v>
      </c>
      <c r="K45" s="46">
        <v>0.79548611111111112</v>
      </c>
      <c r="L45" s="51">
        <v>-5.4625896057347689E-2</v>
      </c>
    </row>
    <row r="46" spans="1:12" x14ac:dyDescent="0.4">
      <c r="A46" s="124" t="s">
        <v>150</v>
      </c>
      <c r="B46" s="94">
        <v>3675</v>
      </c>
      <c r="C46" s="100">
        <v>3640</v>
      </c>
      <c r="D46" s="44">
        <v>1.0096153846153846</v>
      </c>
      <c r="E46" s="36">
        <v>35</v>
      </c>
      <c r="F46" s="94">
        <v>4860</v>
      </c>
      <c r="G46" s="94">
        <v>4980</v>
      </c>
      <c r="H46" s="42">
        <v>0.97590361445783136</v>
      </c>
      <c r="I46" s="37">
        <v>-120</v>
      </c>
      <c r="J46" s="46">
        <v>0.75617283950617287</v>
      </c>
      <c r="K46" s="46">
        <v>0.73092369477911645</v>
      </c>
      <c r="L46" s="51">
        <v>2.5249144727056416E-2</v>
      </c>
    </row>
    <row r="47" spans="1:12" x14ac:dyDescent="0.4">
      <c r="A47" s="124" t="s">
        <v>78</v>
      </c>
      <c r="B47" s="96">
        <v>5956</v>
      </c>
      <c r="C47" s="94">
        <v>6140</v>
      </c>
      <c r="D47" s="44">
        <v>0.97003257328990233</v>
      </c>
      <c r="E47" s="36">
        <v>-184</v>
      </c>
      <c r="F47" s="96">
        <v>8370</v>
      </c>
      <c r="G47" s="94">
        <v>8541</v>
      </c>
      <c r="H47" s="42">
        <v>0.97997892518440466</v>
      </c>
      <c r="I47" s="37">
        <v>-171</v>
      </c>
      <c r="J47" s="46">
        <v>0.71158900836320194</v>
      </c>
      <c r="K47" s="46">
        <v>0.71888537641962302</v>
      </c>
      <c r="L47" s="51">
        <v>-7.2963680564210875E-3</v>
      </c>
    </row>
    <row r="48" spans="1:12" x14ac:dyDescent="0.4">
      <c r="A48" s="125" t="s">
        <v>77</v>
      </c>
      <c r="B48" s="94">
        <v>4824</v>
      </c>
      <c r="C48" s="96">
        <v>5100</v>
      </c>
      <c r="D48" s="44">
        <v>0.94588235294117651</v>
      </c>
      <c r="E48" s="36">
        <v>-276</v>
      </c>
      <c r="F48" s="94">
        <v>8370</v>
      </c>
      <c r="G48" s="94">
        <v>8478</v>
      </c>
      <c r="H48" s="42">
        <v>0.98726114649681529</v>
      </c>
      <c r="I48" s="37">
        <v>-108</v>
      </c>
      <c r="J48" s="46">
        <v>0.57634408602150533</v>
      </c>
      <c r="K48" s="42">
        <v>0.60155697098372263</v>
      </c>
      <c r="L48" s="41">
        <v>-2.5212884962217297E-2</v>
      </c>
    </row>
    <row r="49" spans="1:12" x14ac:dyDescent="0.4">
      <c r="A49" s="124" t="s">
        <v>96</v>
      </c>
      <c r="B49" s="94">
        <v>2634</v>
      </c>
      <c r="C49" s="94">
        <v>2758</v>
      </c>
      <c r="D49" s="44">
        <v>0.95503988397389417</v>
      </c>
      <c r="E49" s="37">
        <v>-124</v>
      </c>
      <c r="F49" s="94">
        <v>4980</v>
      </c>
      <c r="G49" s="96">
        <v>4980</v>
      </c>
      <c r="H49" s="42">
        <v>1</v>
      </c>
      <c r="I49" s="37">
        <v>0</v>
      </c>
      <c r="J49" s="46">
        <v>0.52891566265060241</v>
      </c>
      <c r="K49" s="46">
        <v>0.55381526104417667</v>
      </c>
      <c r="L49" s="51">
        <v>-2.4899598393574252E-2</v>
      </c>
    </row>
    <row r="50" spans="1:12" x14ac:dyDescent="0.4">
      <c r="A50" s="124" t="s">
        <v>93</v>
      </c>
      <c r="B50" s="94">
        <v>4954</v>
      </c>
      <c r="C50" s="94">
        <v>4636</v>
      </c>
      <c r="D50" s="44">
        <v>1.0685936151855047</v>
      </c>
      <c r="E50" s="37">
        <v>318</v>
      </c>
      <c r="F50" s="94">
        <v>8370</v>
      </c>
      <c r="G50" s="94">
        <v>8370</v>
      </c>
      <c r="H50" s="46">
        <v>1</v>
      </c>
      <c r="I50" s="37">
        <v>0</v>
      </c>
      <c r="J50" s="46">
        <v>0.59187574671445642</v>
      </c>
      <c r="K50" s="46">
        <v>0.55388291517323773</v>
      </c>
      <c r="L50" s="51">
        <v>3.7992831541218686E-2</v>
      </c>
    </row>
    <row r="51" spans="1:12" x14ac:dyDescent="0.4">
      <c r="A51" s="124" t="s">
        <v>74</v>
      </c>
      <c r="B51" s="94">
        <v>7637</v>
      </c>
      <c r="C51" s="94">
        <v>9117</v>
      </c>
      <c r="D51" s="44">
        <v>0.83766589887024245</v>
      </c>
      <c r="E51" s="37">
        <v>-1480</v>
      </c>
      <c r="F51" s="94">
        <v>11631</v>
      </c>
      <c r="G51" s="94">
        <v>11550</v>
      </c>
      <c r="H51" s="46">
        <v>1.0070129870129869</v>
      </c>
      <c r="I51" s="37">
        <v>81</v>
      </c>
      <c r="J51" s="46">
        <v>0.6566073424469091</v>
      </c>
      <c r="K51" s="46">
        <v>0.78935064935064936</v>
      </c>
      <c r="L51" s="51">
        <v>-0.13274330690374025</v>
      </c>
    </row>
    <row r="52" spans="1:12" x14ac:dyDescent="0.4">
      <c r="A52" s="124" t="s">
        <v>76</v>
      </c>
      <c r="B52" s="94">
        <v>2594</v>
      </c>
      <c r="C52" s="94">
        <v>2592</v>
      </c>
      <c r="D52" s="44">
        <v>1.0007716049382716</v>
      </c>
      <c r="E52" s="37">
        <v>2</v>
      </c>
      <c r="F52" s="94">
        <v>3780</v>
      </c>
      <c r="G52" s="94">
        <v>3780</v>
      </c>
      <c r="H52" s="46">
        <v>1</v>
      </c>
      <c r="I52" s="37">
        <v>0</v>
      </c>
      <c r="J52" s="46">
        <v>0.68624338624338621</v>
      </c>
      <c r="K52" s="46">
        <v>0.68571428571428572</v>
      </c>
      <c r="L52" s="51">
        <v>5.2910052910049021E-4</v>
      </c>
    </row>
    <row r="53" spans="1:12" x14ac:dyDescent="0.4">
      <c r="A53" s="124" t="s">
        <v>75</v>
      </c>
      <c r="B53" s="94">
        <v>2711</v>
      </c>
      <c r="C53" s="94">
        <v>3014</v>
      </c>
      <c r="D53" s="44">
        <v>0.89946914399469147</v>
      </c>
      <c r="E53" s="37">
        <v>-303</v>
      </c>
      <c r="F53" s="94">
        <v>4980</v>
      </c>
      <c r="G53" s="94">
        <v>3780</v>
      </c>
      <c r="H53" s="46">
        <v>1.3174603174603174</v>
      </c>
      <c r="I53" s="37">
        <v>1200</v>
      </c>
      <c r="J53" s="46">
        <v>0.54437751004016066</v>
      </c>
      <c r="K53" s="46">
        <v>0.79735449735449737</v>
      </c>
      <c r="L53" s="51">
        <v>-0.25297698731433671</v>
      </c>
    </row>
    <row r="54" spans="1:12" x14ac:dyDescent="0.4">
      <c r="A54" s="124" t="s">
        <v>149</v>
      </c>
      <c r="B54" s="94">
        <v>0</v>
      </c>
      <c r="C54" s="94">
        <v>1629</v>
      </c>
      <c r="D54" s="44">
        <v>0</v>
      </c>
      <c r="E54" s="37">
        <v>-1629</v>
      </c>
      <c r="F54" s="94">
        <v>0</v>
      </c>
      <c r="G54" s="94">
        <v>4980</v>
      </c>
      <c r="H54" s="46">
        <v>0</v>
      </c>
      <c r="I54" s="37">
        <v>-4980</v>
      </c>
      <c r="J54" s="46" t="e">
        <v>#DIV/0!</v>
      </c>
      <c r="K54" s="46">
        <v>0.32710843373493975</v>
      </c>
      <c r="L54" s="51" t="e">
        <v>#DIV/0!</v>
      </c>
    </row>
    <row r="55" spans="1:12" x14ac:dyDescent="0.4">
      <c r="A55" s="124" t="s">
        <v>132</v>
      </c>
      <c r="B55" s="94">
        <v>0</v>
      </c>
      <c r="C55" s="94">
        <v>3302</v>
      </c>
      <c r="D55" s="44">
        <v>0</v>
      </c>
      <c r="E55" s="37">
        <v>-3302</v>
      </c>
      <c r="F55" s="94">
        <v>0</v>
      </c>
      <c r="G55" s="94">
        <v>3794</v>
      </c>
      <c r="H55" s="46">
        <v>0</v>
      </c>
      <c r="I55" s="37">
        <v>-3794</v>
      </c>
      <c r="J55" s="46" t="e">
        <v>#DIV/0!</v>
      </c>
      <c r="K55" s="46">
        <v>0.87032156035846076</v>
      </c>
      <c r="L55" s="51" t="e">
        <v>#DIV/0!</v>
      </c>
    </row>
    <row r="56" spans="1:12" x14ac:dyDescent="0.4">
      <c r="A56" s="124" t="s">
        <v>148</v>
      </c>
      <c r="B56" s="94">
        <v>0</v>
      </c>
      <c r="C56" s="94">
        <v>2982</v>
      </c>
      <c r="D56" s="44">
        <v>0</v>
      </c>
      <c r="E56" s="37">
        <v>-2982</v>
      </c>
      <c r="F56" s="94">
        <v>0</v>
      </c>
      <c r="G56" s="94">
        <v>3780</v>
      </c>
      <c r="H56" s="46">
        <v>0</v>
      </c>
      <c r="I56" s="37">
        <v>-3780</v>
      </c>
      <c r="J56" s="46" t="e">
        <v>#DIV/0!</v>
      </c>
      <c r="K56" s="46">
        <v>0.78888888888888886</v>
      </c>
      <c r="L56" s="51" t="e">
        <v>#DIV/0!</v>
      </c>
    </row>
    <row r="57" spans="1:12" x14ac:dyDescent="0.4">
      <c r="A57" s="124" t="s">
        <v>147</v>
      </c>
      <c r="B57" s="96">
        <v>0</v>
      </c>
      <c r="C57" s="94">
        <v>2576</v>
      </c>
      <c r="D57" s="44">
        <v>0</v>
      </c>
      <c r="E57" s="37">
        <v>-2576</v>
      </c>
      <c r="F57" s="96">
        <v>0</v>
      </c>
      <c r="G57" s="94">
        <v>3787</v>
      </c>
      <c r="H57" s="46">
        <v>0</v>
      </c>
      <c r="I57" s="37">
        <v>-3787</v>
      </c>
      <c r="J57" s="46" t="e">
        <v>#DIV/0!</v>
      </c>
      <c r="K57" s="46">
        <v>0.68022181146025873</v>
      </c>
      <c r="L57" s="51" t="e">
        <v>#DIV/0!</v>
      </c>
    </row>
    <row r="58" spans="1:12" x14ac:dyDescent="0.4">
      <c r="A58" s="123" t="s">
        <v>146</v>
      </c>
      <c r="B58" s="91">
        <v>0</v>
      </c>
      <c r="C58" s="91">
        <v>2723</v>
      </c>
      <c r="D58" s="90">
        <v>0</v>
      </c>
      <c r="E58" s="35">
        <v>-2723</v>
      </c>
      <c r="F58" s="91">
        <v>0</v>
      </c>
      <c r="G58" s="91">
        <v>3778</v>
      </c>
      <c r="H58" s="57">
        <v>0</v>
      </c>
      <c r="I58" s="35">
        <v>-3778</v>
      </c>
      <c r="J58" s="57" t="e">
        <v>#DIV/0!</v>
      </c>
      <c r="K58" s="57">
        <v>0.72075172048703018</v>
      </c>
      <c r="L58" s="56" t="e">
        <v>#DIV/0!</v>
      </c>
    </row>
    <row r="59" spans="1:12" x14ac:dyDescent="0.4">
      <c r="A59" s="122" t="s">
        <v>92</v>
      </c>
      <c r="B59" s="67">
        <v>9388</v>
      </c>
      <c r="C59" s="67">
        <v>0</v>
      </c>
      <c r="D59" s="39" t="e">
        <v>#DIV/0!</v>
      </c>
      <c r="E59" s="40">
        <v>9388</v>
      </c>
      <c r="F59" s="67">
        <v>16268</v>
      </c>
      <c r="G59" s="67">
        <v>0</v>
      </c>
      <c r="H59" s="39" t="e">
        <v>#DIV/0!</v>
      </c>
      <c r="I59" s="40">
        <v>16268</v>
      </c>
      <c r="J59" s="39">
        <v>0.57708384558642734</v>
      </c>
      <c r="K59" s="39" t="e">
        <v>#DIV/0!</v>
      </c>
      <c r="L59" s="52" t="e">
        <v>#DIV/0!</v>
      </c>
    </row>
    <row r="60" spans="1:12" x14ac:dyDescent="0.4">
      <c r="A60" s="121" t="s">
        <v>212</v>
      </c>
      <c r="B60" s="120">
        <v>9388</v>
      </c>
      <c r="C60" s="119">
        <v>0</v>
      </c>
      <c r="D60" s="50" t="e">
        <v>#DIV/0!</v>
      </c>
      <c r="E60" s="38">
        <v>9388</v>
      </c>
      <c r="F60" s="119">
        <v>16268</v>
      </c>
      <c r="G60" s="119">
        <v>0</v>
      </c>
      <c r="H60" s="50" t="e">
        <v>#DIV/0!</v>
      </c>
      <c r="I60" s="38">
        <v>16268</v>
      </c>
      <c r="J60" s="118">
        <v>0.57708384558642734</v>
      </c>
      <c r="K60" s="118" t="e">
        <v>#DIV/0!</v>
      </c>
      <c r="L60" s="117" t="e">
        <v>#DIV/0!</v>
      </c>
    </row>
    <row r="61" spans="1:12" x14ac:dyDescent="0.4">
      <c r="A61" s="13" t="s">
        <v>221</v>
      </c>
      <c r="C61" s="13"/>
      <c r="D61" s="32"/>
      <c r="E61" s="32"/>
      <c r="F61" s="13"/>
      <c r="G61" s="13"/>
      <c r="H61" s="32"/>
      <c r="I61" s="32"/>
      <c r="J61" s="13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  <row r="65" spans="3:11" x14ac:dyDescent="0.4">
      <c r="C65" s="13"/>
      <c r="E65" s="32"/>
      <c r="G65" s="13"/>
      <c r="I65" s="32"/>
      <c r="K65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2006年11月航空旅客輸送実績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11月(上旬)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125</v>
      </c>
      <c r="C4" s="193" t="s">
        <v>245</v>
      </c>
      <c r="D4" s="190" t="s">
        <v>87</v>
      </c>
      <c r="E4" s="190"/>
      <c r="F4" s="187" t="s">
        <v>125</v>
      </c>
      <c r="G4" s="187" t="s">
        <v>245</v>
      </c>
      <c r="H4" s="190" t="s">
        <v>87</v>
      </c>
      <c r="I4" s="190"/>
      <c r="J4" s="187" t="s">
        <v>125</v>
      </c>
      <c r="K4" s="187" t="s">
        <v>245</v>
      </c>
      <c r="L4" s="188" t="s">
        <v>85</v>
      </c>
    </row>
    <row r="5" spans="1:12" s="34" customFormat="1" x14ac:dyDescent="0.4">
      <c r="A5" s="190"/>
      <c r="B5" s="191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171307</v>
      </c>
      <c r="C6" s="67">
        <v>158099</v>
      </c>
      <c r="D6" s="39">
        <v>1.0835425904022162</v>
      </c>
      <c r="E6" s="40">
        <v>13208</v>
      </c>
      <c r="F6" s="67">
        <v>240437</v>
      </c>
      <c r="G6" s="67">
        <v>227982</v>
      </c>
      <c r="H6" s="39">
        <v>1.0546315059960873</v>
      </c>
      <c r="I6" s="40">
        <v>12455</v>
      </c>
      <c r="J6" s="39">
        <v>0.71248185595395053</v>
      </c>
      <c r="K6" s="39">
        <v>0.69347141440990956</v>
      </c>
      <c r="L6" s="52">
        <v>1.9010441544040968E-2</v>
      </c>
    </row>
    <row r="7" spans="1:12" s="30" customFormat="1" x14ac:dyDescent="0.4">
      <c r="A7" s="122" t="s">
        <v>84</v>
      </c>
      <c r="B7" s="67">
        <v>86206</v>
      </c>
      <c r="C7" s="67">
        <v>79192</v>
      </c>
      <c r="D7" s="39">
        <v>1.0885695524800485</v>
      </c>
      <c r="E7" s="40">
        <v>7014</v>
      </c>
      <c r="F7" s="67">
        <v>118493</v>
      </c>
      <c r="G7" s="67">
        <v>108152</v>
      </c>
      <c r="H7" s="39">
        <v>1.0956154301353651</v>
      </c>
      <c r="I7" s="40">
        <v>10341</v>
      </c>
      <c r="J7" s="39">
        <v>0.72751976910028437</v>
      </c>
      <c r="K7" s="39">
        <v>0.73222871514165244</v>
      </c>
      <c r="L7" s="52">
        <v>-4.7089460413680673E-3</v>
      </c>
    </row>
    <row r="8" spans="1:12" x14ac:dyDescent="0.4">
      <c r="A8" s="138" t="s">
        <v>91</v>
      </c>
      <c r="B8" s="73">
        <v>70355</v>
      </c>
      <c r="C8" s="73">
        <v>64441</v>
      </c>
      <c r="D8" s="50">
        <v>1.0917738706723981</v>
      </c>
      <c r="E8" s="38">
        <v>5914</v>
      </c>
      <c r="F8" s="73">
        <v>98333</v>
      </c>
      <c r="G8" s="73">
        <v>88716</v>
      </c>
      <c r="H8" s="50">
        <v>1.1084020920690743</v>
      </c>
      <c r="I8" s="38">
        <v>9617</v>
      </c>
      <c r="J8" s="50">
        <v>0.7154770016169546</v>
      </c>
      <c r="K8" s="50">
        <v>0.72637404752243118</v>
      </c>
      <c r="L8" s="49">
        <v>-1.0897045905476577E-2</v>
      </c>
    </row>
    <row r="9" spans="1:12" x14ac:dyDescent="0.4">
      <c r="A9" s="126" t="s">
        <v>82</v>
      </c>
      <c r="B9" s="100">
        <v>40671</v>
      </c>
      <c r="C9" s="100">
        <v>37590</v>
      </c>
      <c r="D9" s="44">
        <v>1.0819632881085395</v>
      </c>
      <c r="E9" s="45">
        <v>3081</v>
      </c>
      <c r="F9" s="100">
        <v>52015</v>
      </c>
      <c r="G9" s="100">
        <v>48725</v>
      </c>
      <c r="H9" s="44">
        <v>1.067521806054387</v>
      </c>
      <c r="I9" s="45">
        <v>3290</v>
      </c>
      <c r="J9" s="44">
        <v>0.78190906469287702</v>
      </c>
      <c r="K9" s="44">
        <v>0.77147255002565418</v>
      </c>
      <c r="L9" s="43">
        <v>1.043651466722284E-2</v>
      </c>
    </row>
    <row r="10" spans="1:12" x14ac:dyDescent="0.4">
      <c r="A10" s="124" t="s">
        <v>83</v>
      </c>
      <c r="B10" s="94">
        <v>3041</v>
      </c>
      <c r="C10" s="94">
        <v>6353</v>
      </c>
      <c r="D10" s="46">
        <v>0.47867149378246499</v>
      </c>
      <c r="E10" s="37">
        <v>-3312</v>
      </c>
      <c r="F10" s="94">
        <v>3960</v>
      </c>
      <c r="G10" s="94">
        <v>9022</v>
      </c>
      <c r="H10" s="46">
        <v>0.43892706716914209</v>
      </c>
      <c r="I10" s="37">
        <v>-5062</v>
      </c>
      <c r="J10" s="46">
        <v>0.76792929292929291</v>
      </c>
      <c r="K10" s="46">
        <v>0.7041675903347373</v>
      </c>
      <c r="L10" s="51">
        <v>6.3761702594555603E-2</v>
      </c>
    </row>
    <row r="11" spans="1:12" x14ac:dyDescent="0.4">
      <c r="A11" s="124" t="s">
        <v>97</v>
      </c>
      <c r="B11" s="94">
        <v>4293</v>
      </c>
      <c r="C11" s="94">
        <v>3467</v>
      </c>
      <c r="D11" s="46">
        <v>1.2382463224689935</v>
      </c>
      <c r="E11" s="37">
        <v>826</v>
      </c>
      <c r="F11" s="94">
        <v>6828</v>
      </c>
      <c r="G11" s="94">
        <v>6553</v>
      </c>
      <c r="H11" s="46">
        <v>1.0419655119792461</v>
      </c>
      <c r="I11" s="37">
        <v>275</v>
      </c>
      <c r="J11" s="46">
        <v>0.62873462214411246</v>
      </c>
      <c r="K11" s="46">
        <v>0.52907065466198688</v>
      </c>
      <c r="L11" s="51">
        <v>9.9663967482125582E-2</v>
      </c>
    </row>
    <row r="12" spans="1:12" x14ac:dyDescent="0.4">
      <c r="A12" s="124" t="s">
        <v>80</v>
      </c>
      <c r="B12" s="94">
        <v>6324</v>
      </c>
      <c r="C12" s="94">
        <v>6689</v>
      </c>
      <c r="D12" s="46">
        <v>0.94543280011959929</v>
      </c>
      <c r="E12" s="37">
        <v>-365</v>
      </c>
      <c r="F12" s="94">
        <v>8642</v>
      </c>
      <c r="G12" s="94">
        <v>9456</v>
      </c>
      <c r="H12" s="46">
        <v>0.91391708967851104</v>
      </c>
      <c r="I12" s="37">
        <v>-814</v>
      </c>
      <c r="J12" s="46">
        <v>0.7317750520712798</v>
      </c>
      <c r="K12" s="46">
        <v>0.70738155668358715</v>
      </c>
      <c r="L12" s="51">
        <v>2.4393495387692643E-2</v>
      </c>
    </row>
    <row r="13" spans="1:12" x14ac:dyDescent="0.4">
      <c r="A13" s="124" t="s">
        <v>81</v>
      </c>
      <c r="B13" s="94">
        <v>6944</v>
      </c>
      <c r="C13" s="94">
        <v>6550</v>
      </c>
      <c r="D13" s="46">
        <v>1.0601526717557253</v>
      </c>
      <c r="E13" s="37">
        <v>394</v>
      </c>
      <c r="F13" s="94">
        <v>10920</v>
      </c>
      <c r="G13" s="94">
        <v>10838</v>
      </c>
      <c r="H13" s="46">
        <v>1.0075659715814727</v>
      </c>
      <c r="I13" s="37">
        <v>82</v>
      </c>
      <c r="J13" s="46">
        <v>0.63589743589743586</v>
      </c>
      <c r="K13" s="46">
        <v>0.60435504705665255</v>
      </c>
      <c r="L13" s="51">
        <v>3.1542388840783309E-2</v>
      </c>
    </row>
    <row r="14" spans="1:12" x14ac:dyDescent="0.4">
      <c r="A14" s="124" t="s">
        <v>170</v>
      </c>
      <c r="B14" s="94">
        <v>3398</v>
      </c>
      <c r="C14" s="94">
        <v>3792</v>
      </c>
      <c r="D14" s="46">
        <v>0.89609704641350207</v>
      </c>
      <c r="E14" s="37">
        <v>-394</v>
      </c>
      <c r="F14" s="94">
        <v>4098</v>
      </c>
      <c r="G14" s="94">
        <v>4122</v>
      </c>
      <c r="H14" s="46">
        <v>0.9941775836972343</v>
      </c>
      <c r="I14" s="37">
        <v>-24</v>
      </c>
      <c r="J14" s="46">
        <v>0.82918496827720845</v>
      </c>
      <c r="K14" s="46">
        <v>0.91994177583697234</v>
      </c>
      <c r="L14" s="51">
        <v>-9.0756807559763897E-2</v>
      </c>
    </row>
    <row r="15" spans="1:12" x14ac:dyDescent="0.4">
      <c r="A15" s="127" t="s">
        <v>193</v>
      </c>
      <c r="B15" s="94">
        <v>1011</v>
      </c>
      <c r="C15" s="94">
        <v>0</v>
      </c>
      <c r="D15" s="46" t="e">
        <v>#DIV/0!</v>
      </c>
      <c r="E15" s="47">
        <v>1011</v>
      </c>
      <c r="F15" s="94">
        <v>1500</v>
      </c>
      <c r="G15" s="105"/>
      <c r="H15" s="44" t="e">
        <v>#DIV/0!</v>
      </c>
      <c r="I15" s="45">
        <v>1500</v>
      </c>
      <c r="J15" s="48">
        <v>0.67400000000000004</v>
      </c>
      <c r="K15" s="46" t="e">
        <v>#DIV/0!</v>
      </c>
      <c r="L15" s="51" t="e">
        <v>#DIV/0!</v>
      </c>
    </row>
    <row r="16" spans="1:12" x14ac:dyDescent="0.4">
      <c r="A16" s="21" t="s">
        <v>192</v>
      </c>
      <c r="B16" s="101">
        <v>3688</v>
      </c>
      <c r="C16" s="101">
        <v>0</v>
      </c>
      <c r="D16" s="48" t="e">
        <v>#DIV/0!</v>
      </c>
      <c r="E16" s="37">
        <v>3688</v>
      </c>
      <c r="F16" s="101">
        <v>7760</v>
      </c>
      <c r="G16" s="95"/>
      <c r="H16" s="44" t="e">
        <v>#DIV/0!</v>
      </c>
      <c r="I16" s="45">
        <v>7760</v>
      </c>
      <c r="J16" s="48">
        <v>0.47525773195876286</v>
      </c>
      <c r="K16" s="46" t="e">
        <v>#DIV/0!</v>
      </c>
      <c r="L16" s="51" t="e">
        <v>#DIV/0!</v>
      </c>
    </row>
    <row r="17" spans="1:12" x14ac:dyDescent="0.4">
      <c r="A17" s="15" t="s">
        <v>191</v>
      </c>
      <c r="B17" s="106">
        <v>985</v>
      </c>
      <c r="C17" s="106">
        <v>0</v>
      </c>
      <c r="D17" s="57" t="e">
        <v>#DIV/0!</v>
      </c>
      <c r="E17" s="47">
        <v>985</v>
      </c>
      <c r="F17" s="106">
        <v>2610</v>
      </c>
      <c r="G17" s="106"/>
      <c r="H17" s="44" t="e">
        <v>#DIV/0!</v>
      </c>
      <c r="I17" s="45">
        <v>2610</v>
      </c>
      <c r="J17" s="48">
        <v>0.37739463601532569</v>
      </c>
      <c r="K17" s="46" t="e">
        <v>#DIV/0!</v>
      </c>
      <c r="L17" s="51" t="e">
        <v>#DIV/0!</v>
      </c>
    </row>
    <row r="18" spans="1:12" x14ac:dyDescent="0.4">
      <c r="A18" s="138" t="s">
        <v>90</v>
      </c>
      <c r="B18" s="73">
        <v>15251</v>
      </c>
      <c r="C18" s="73">
        <v>14189</v>
      </c>
      <c r="D18" s="50">
        <v>1.0748467122418774</v>
      </c>
      <c r="E18" s="38">
        <v>1062</v>
      </c>
      <c r="F18" s="73">
        <v>19380</v>
      </c>
      <c r="G18" s="73">
        <v>18617</v>
      </c>
      <c r="H18" s="50">
        <v>1.0409840468389107</v>
      </c>
      <c r="I18" s="38">
        <v>763</v>
      </c>
      <c r="J18" s="50">
        <v>0.7869453044375645</v>
      </c>
      <c r="K18" s="50">
        <v>0.76215287103185259</v>
      </c>
      <c r="L18" s="49">
        <v>2.4792433405711911E-2</v>
      </c>
    </row>
    <row r="19" spans="1:12" x14ac:dyDescent="0.4">
      <c r="A19" s="126" t="s">
        <v>242</v>
      </c>
      <c r="B19" s="100">
        <v>974</v>
      </c>
      <c r="C19" s="94">
        <v>1266</v>
      </c>
      <c r="D19" s="46">
        <v>0.76935229067930488</v>
      </c>
      <c r="E19" s="37">
        <v>-292</v>
      </c>
      <c r="F19" s="100">
        <v>1475</v>
      </c>
      <c r="G19" s="100">
        <v>1500</v>
      </c>
      <c r="H19" s="46">
        <v>0.98333333333333328</v>
      </c>
      <c r="I19" s="37">
        <v>-25</v>
      </c>
      <c r="J19" s="46">
        <v>0.66033898305084748</v>
      </c>
      <c r="K19" s="46">
        <v>0.84399999999999997</v>
      </c>
      <c r="L19" s="43">
        <v>-0.18366101694915249</v>
      </c>
    </row>
    <row r="20" spans="1:12" x14ac:dyDescent="0.4">
      <c r="A20" s="124" t="s">
        <v>151</v>
      </c>
      <c r="B20" s="94">
        <v>1228</v>
      </c>
      <c r="C20" s="131">
        <v>1487</v>
      </c>
      <c r="D20" s="46">
        <v>0.82582380632145258</v>
      </c>
      <c r="E20" s="37">
        <v>-259</v>
      </c>
      <c r="F20" s="94">
        <v>1480</v>
      </c>
      <c r="G20" s="94">
        <v>1650</v>
      </c>
      <c r="H20" s="46">
        <v>0.89696969696969697</v>
      </c>
      <c r="I20" s="37">
        <v>-170</v>
      </c>
      <c r="J20" s="42">
        <v>0.82972972972972969</v>
      </c>
      <c r="K20" s="46">
        <v>0.90121212121212124</v>
      </c>
      <c r="L20" s="51">
        <v>-7.148239148239155E-2</v>
      </c>
    </row>
    <row r="21" spans="1:12" x14ac:dyDescent="0.4">
      <c r="A21" s="124" t="s">
        <v>241</v>
      </c>
      <c r="B21" s="94">
        <v>1087</v>
      </c>
      <c r="C21" s="94">
        <v>990</v>
      </c>
      <c r="D21" s="46">
        <v>1.0979797979797981</v>
      </c>
      <c r="E21" s="37">
        <v>97</v>
      </c>
      <c r="F21" s="94">
        <v>1450</v>
      </c>
      <c r="G21" s="94">
        <v>1500</v>
      </c>
      <c r="H21" s="42">
        <v>0.96666666666666667</v>
      </c>
      <c r="I21" s="37">
        <v>1350</v>
      </c>
      <c r="J21" s="46">
        <v>0.74965517241379309</v>
      </c>
      <c r="K21" s="46">
        <v>0.66</v>
      </c>
      <c r="L21" s="51">
        <v>8.9655172413793061E-2</v>
      </c>
    </row>
    <row r="22" spans="1:12" x14ac:dyDescent="0.4">
      <c r="A22" s="124" t="s">
        <v>165</v>
      </c>
      <c r="B22" s="94">
        <v>2610</v>
      </c>
      <c r="C22" s="94">
        <v>2131</v>
      </c>
      <c r="D22" s="46">
        <v>1.2247770999530736</v>
      </c>
      <c r="E22" s="37">
        <v>479</v>
      </c>
      <c r="F22" s="94">
        <v>3000</v>
      </c>
      <c r="G22" s="94">
        <v>3000</v>
      </c>
      <c r="H22" s="46">
        <v>1</v>
      </c>
      <c r="I22" s="37">
        <v>0</v>
      </c>
      <c r="J22" s="46">
        <v>0.87</v>
      </c>
      <c r="K22" s="46">
        <v>0.71033333333333337</v>
      </c>
      <c r="L22" s="51">
        <v>0.15966666666666662</v>
      </c>
    </row>
    <row r="23" spans="1:12" x14ac:dyDescent="0.4">
      <c r="A23" s="124" t="s">
        <v>164</v>
      </c>
      <c r="B23" s="96">
        <v>1313</v>
      </c>
      <c r="C23" s="96">
        <v>1347</v>
      </c>
      <c r="D23" s="46">
        <v>0.97475872308834444</v>
      </c>
      <c r="E23" s="36">
        <v>-34</v>
      </c>
      <c r="F23" s="96">
        <v>1500</v>
      </c>
      <c r="G23" s="96">
        <v>1500</v>
      </c>
      <c r="H23" s="42">
        <v>1</v>
      </c>
      <c r="I23" s="36">
        <v>0</v>
      </c>
      <c r="J23" s="42">
        <v>0.8753333333333333</v>
      </c>
      <c r="K23" s="46">
        <v>0.89800000000000002</v>
      </c>
      <c r="L23" s="41">
        <v>-2.2666666666666724E-2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v>#DIV/0!</v>
      </c>
      <c r="E24" s="37">
        <v>0</v>
      </c>
      <c r="F24" s="94">
        <v>0</v>
      </c>
      <c r="G24" s="94">
        <v>0</v>
      </c>
      <c r="H24" s="46" t="e">
        <v>#DIV/0!</v>
      </c>
      <c r="I24" s="37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94">
        <v>982</v>
      </c>
      <c r="C25" s="94">
        <v>1037</v>
      </c>
      <c r="D25" s="46">
        <v>0.94696239151398265</v>
      </c>
      <c r="E25" s="37">
        <v>-55</v>
      </c>
      <c r="F25" s="94">
        <v>1500</v>
      </c>
      <c r="G25" s="94">
        <v>1500</v>
      </c>
      <c r="H25" s="46">
        <v>1</v>
      </c>
      <c r="I25" s="37">
        <v>0</v>
      </c>
      <c r="J25" s="46">
        <v>0.65466666666666662</v>
      </c>
      <c r="K25" s="46">
        <v>0.69133333333333336</v>
      </c>
      <c r="L25" s="51">
        <v>-3.6666666666666736E-2</v>
      </c>
    </row>
    <row r="26" spans="1:12" x14ac:dyDescent="0.4">
      <c r="A26" s="124" t="s">
        <v>161</v>
      </c>
      <c r="B26" s="94">
        <v>1220</v>
      </c>
      <c r="C26" s="94">
        <v>1019</v>
      </c>
      <c r="D26" s="46">
        <v>1.1972522080471051</v>
      </c>
      <c r="E26" s="37">
        <v>201</v>
      </c>
      <c r="F26" s="94">
        <v>1500</v>
      </c>
      <c r="G26" s="94">
        <v>1500</v>
      </c>
      <c r="H26" s="46">
        <v>1</v>
      </c>
      <c r="I26" s="37">
        <v>0</v>
      </c>
      <c r="J26" s="46">
        <v>0.81333333333333335</v>
      </c>
      <c r="K26" s="46">
        <v>0.67933333333333334</v>
      </c>
      <c r="L26" s="51">
        <v>0.13400000000000001</v>
      </c>
    </row>
    <row r="27" spans="1:12" x14ac:dyDescent="0.4">
      <c r="A27" s="124" t="s">
        <v>240</v>
      </c>
      <c r="B27" s="96">
        <v>669</v>
      </c>
      <c r="C27" s="96">
        <v>645</v>
      </c>
      <c r="D27" s="46">
        <v>1.0372093023255815</v>
      </c>
      <c r="E27" s="36">
        <v>24</v>
      </c>
      <c r="F27" s="96">
        <v>900</v>
      </c>
      <c r="G27" s="96">
        <v>917</v>
      </c>
      <c r="H27" s="42">
        <v>0.98146128680479827</v>
      </c>
      <c r="I27" s="36">
        <v>-17</v>
      </c>
      <c r="J27" s="42">
        <v>0.74333333333333329</v>
      </c>
      <c r="K27" s="46">
        <v>0.70338058887677213</v>
      </c>
      <c r="L27" s="41">
        <v>3.9952744456561162E-2</v>
      </c>
    </row>
    <row r="28" spans="1:12" x14ac:dyDescent="0.4">
      <c r="A28" s="125" t="s">
        <v>239</v>
      </c>
      <c r="B28" s="94">
        <v>365</v>
      </c>
      <c r="C28" s="94">
        <v>320</v>
      </c>
      <c r="D28" s="46">
        <v>1.140625</v>
      </c>
      <c r="E28" s="37">
        <v>45</v>
      </c>
      <c r="F28" s="94">
        <v>590</v>
      </c>
      <c r="G28" s="94">
        <v>600</v>
      </c>
      <c r="H28" s="46">
        <v>0.98333333333333328</v>
      </c>
      <c r="I28" s="37">
        <v>-10</v>
      </c>
      <c r="J28" s="46">
        <v>0.61864406779661019</v>
      </c>
      <c r="K28" s="46">
        <v>0.53333333333333333</v>
      </c>
      <c r="L28" s="51">
        <v>8.531073446327686E-2</v>
      </c>
    </row>
    <row r="29" spans="1:12" x14ac:dyDescent="0.4">
      <c r="A29" s="124" t="s">
        <v>238</v>
      </c>
      <c r="B29" s="94">
        <v>1297</v>
      </c>
      <c r="C29" s="94">
        <v>1143</v>
      </c>
      <c r="D29" s="46">
        <v>1.1347331583552056</v>
      </c>
      <c r="E29" s="37">
        <v>154</v>
      </c>
      <c r="F29" s="94">
        <v>1500</v>
      </c>
      <c r="G29" s="94">
        <v>1500</v>
      </c>
      <c r="H29" s="46">
        <v>1</v>
      </c>
      <c r="I29" s="37">
        <v>0</v>
      </c>
      <c r="J29" s="46">
        <v>0.86466666666666669</v>
      </c>
      <c r="K29" s="46">
        <v>0.76200000000000001</v>
      </c>
      <c r="L29" s="51">
        <v>0.10266666666666668</v>
      </c>
    </row>
    <row r="30" spans="1:12" x14ac:dyDescent="0.4">
      <c r="A30" s="125" t="s">
        <v>237</v>
      </c>
      <c r="B30" s="96">
        <v>1250</v>
      </c>
      <c r="C30" s="96">
        <v>1198</v>
      </c>
      <c r="D30" s="46">
        <v>1.0434056761268782</v>
      </c>
      <c r="E30" s="36">
        <v>52</v>
      </c>
      <c r="F30" s="96">
        <v>1500</v>
      </c>
      <c r="G30" s="96">
        <v>1500</v>
      </c>
      <c r="H30" s="42">
        <v>1</v>
      </c>
      <c r="I30" s="36">
        <v>0</v>
      </c>
      <c r="J30" s="42">
        <v>0.83333333333333337</v>
      </c>
      <c r="K30" s="46">
        <v>0.79866666666666664</v>
      </c>
      <c r="L30" s="41">
        <v>3.4666666666666734E-2</v>
      </c>
    </row>
    <row r="31" spans="1:12" x14ac:dyDescent="0.4">
      <c r="A31" s="125" t="s">
        <v>236</v>
      </c>
      <c r="B31" s="96">
        <v>1304</v>
      </c>
      <c r="C31" s="96">
        <v>1606</v>
      </c>
      <c r="D31" s="46">
        <v>0.81195516811955171</v>
      </c>
      <c r="E31" s="36">
        <v>-302</v>
      </c>
      <c r="F31" s="96">
        <v>1500</v>
      </c>
      <c r="G31" s="96">
        <v>1950</v>
      </c>
      <c r="H31" s="42">
        <v>0.76923076923076927</v>
      </c>
      <c r="I31" s="36">
        <v>-450</v>
      </c>
      <c r="J31" s="42">
        <v>0.86933333333333329</v>
      </c>
      <c r="K31" s="46">
        <v>0.82358974358974357</v>
      </c>
      <c r="L31" s="41">
        <v>4.5743589743589719E-2</v>
      </c>
    </row>
    <row r="32" spans="1:12" x14ac:dyDescent="0.4">
      <c r="A32" s="124" t="s">
        <v>235</v>
      </c>
      <c r="B32" s="94">
        <v>0</v>
      </c>
      <c r="C32" s="94">
        <v>0</v>
      </c>
      <c r="D32" s="46" t="e">
        <v>#DIV/0!</v>
      </c>
      <c r="E32" s="37">
        <v>0</v>
      </c>
      <c r="F32" s="94">
        <v>0</v>
      </c>
      <c r="G32" s="94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64" x14ac:dyDescent="0.4">
      <c r="A33" s="127" t="s">
        <v>234</v>
      </c>
      <c r="B33" s="105">
        <v>952</v>
      </c>
      <c r="C33" s="105">
        <v>0</v>
      </c>
      <c r="D33" s="46" t="e">
        <v>#DIV/0!</v>
      </c>
      <c r="E33" s="47">
        <v>952</v>
      </c>
      <c r="F33" s="105">
        <v>1485</v>
      </c>
      <c r="G33" s="105"/>
      <c r="H33" s="48" t="e">
        <v>#DIV/0!</v>
      </c>
      <c r="I33" s="47">
        <v>1485</v>
      </c>
      <c r="J33" s="48">
        <v>0.64107744107744102</v>
      </c>
      <c r="K33" s="60" t="e">
        <v>#DIV/0!</v>
      </c>
      <c r="L33" s="83" t="e">
        <v>#DIV/0!</v>
      </c>
    </row>
    <row r="34" spans="1:64" x14ac:dyDescent="0.4">
      <c r="A34" s="138" t="s">
        <v>89</v>
      </c>
      <c r="B34" s="73">
        <v>600</v>
      </c>
      <c r="C34" s="73">
        <v>562</v>
      </c>
      <c r="D34" s="50">
        <v>1.0676156583629892</v>
      </c>
      <c r="E34" s="38">
        <v>38</v>
      </c>
      <c r="F34" s="73">
        <v>780</v>
      </c>
      <c r="G34" s="73">
        <v>819</v>
      </c>
      <c r="H34" s="50">
        <v>0.95238095238095233</v>
      </c>
      <c r="I34" s="38">
        <v>-39</v>
      </c>
      <c r="J34" s="50">
        <v>0.76923076923076927</v>
      </c>
      <c r="K34" s="50">
        <v>0.68620268620268621</v>
      </c>
      <c r="L34" s="49">
        <v>8.3028083028083066E-2</v>
      </c>
    </row>
    <row r="35" spans="1:64" x14ac:dyDescent="0.4">
      <c r="A35" s="126" t="s">
        <v>233</v>
      </c>
      <c r="B35" s="100">
        <v>314</v>
      </c>
      <c r="C35" s="100">
        <v>306</v>
      </c>
      <c r="D35" s="44">
        <v>1.0261437908496731</v>
      </c>
      <c r="E35" s="45">
        <v>8</v>
      </c>
      <c r="F35" s="100">
        <v>390</v>
      </c>
      <c r="G35" s="100">
        <v>429</v>
      </c>
      <c r="H35" s="44">
        <v>0.90909090909090906</v>
      </c>
      <c r="I35" s="45">
        <v>-39</v>
      </c>
      <c r="J35" s="44">
        <v>0.80512820512820515</v>
      </c>
      <c r="K35" s="44">
        <v>0.71328671328671334</v>
      </c>
      <c r="L35" s="43">
        <v>9.1841491841491818E-2</v>
      </c>
    </row>
    <row r="36" spans="1:64" x14ac:dyDescent="0.4">
      <c r="A36" s="124" t="s">
        <v>232</v>
      </c>
      <c r="B36" s="94">
        <v>286</v>
      </c>
      <c r="C36" s="94">
        <v>256</v>
      </c>
      <c r="D36" s="46">
        <v>1.1171875</v>
      </c>
      <c r="E36" s="37">
        <v>30</v>
      </c>
      <c r="F36" s="94">
        <v>390</v>
      </c>
      <c r="G36" s="94">
        <v>390</v>
      </c>
      <c r="H36" s="46">
        <v>1</v>
      </c>
      <c r="I36" s="37">
        <v>0</v>
      </c>
      <c r="J36" s="46">
        <v>0.73333333333333328</v>
      </c>
      <c r="K36" s="46">
        <v>0.65641025641025641</v>
      </c>
      <c r="L36" s="51">
        <v>7.6923076923076872E-2</v>
      </c>
    </row>
    <row r="37" spans="1:64" s="30" customFormat="1" x14ac:dyDescent="0.4">
      <c r="A37" s="122" t="s">
        <v>94</v>
      </c>
      <c r="B37" s="67">
        <v>85101</v>
      </c>
      <c r="C37" s="67">
        <v>78907</v>
      </c>
      <c r="D37" s="39">
        <v>1.0784974717071996</v>
      </c>
      <c r="E37" s="40">
        <v>6194</v>
      </c>
      <c r="F37" s="67">
        <v>121944</v>
      </c>
      <c r="G37" s="67">
        <v>119830</v>
      </c>
      <c r="H37" s="39">
        <v>1.0176416590169406</v>
      </c>
      <c r="I37" s="40">
        <v>2114</v>
      </c>
      <c r="J37" s="39">
        <v>0.69786951387522145</v>
      </c>
      <c r="K37" s="39">
        <v>0.65849119586080285</v>
      </c>
      <c r="L37" s="52">
        <v>3.9378318014418601E-2</v>
      </c>
    </row>
    <row r="38" spans="1:64" x14ac:dyDescent="0.4">
      <c r="A38" s="124" t="s">
        <v>82</v>
      </c>
      <c r="B38" s="99">
        <v>34568</v>
      </c>
      <c r="C38" s="99">
        <v>31251</v>
      </c>
      <c r="D38" s="60">
        <v>1.106140603500688</v>
      </c>
      <c r="E38" s="36">
        <v>3317</v>
      </c>
      <c r="F38" s="99">
        <v>44486</v>
      </c>
      <c r="G38" s="94">
        <v>47052</v>
      </c>
      <c r="H38" s="42">
        <v>0.94546459236589309</v>
      </c>
      <c r="I38" s="53">
        <v>-2566</v>
      </c>
      <c r="J38" s="46">
        <v>0.77705345501955669</v>
      </c>
      <c r="K38" s="46">
        <v>0.66418005610813569</v>
      </c>
      <c r="L38" s="128">
        <v>0.11287339891142101</v>
      </c>
    </row>
    <row r="39" spans="1:64" x14ac:dyDescent="0.4">
      <c r="A39" s="124" t="s">
        <v>244</v>
      </c>
      <c r="B39" s="100">
        <v>0</v>
      </c>
      <c r="C39" s="108">
        <v>0</v>
      </c>
      <c r="D39" s="60" t="e">
        <v>#DIV/0!</v>
      </c>
      <c r="E39" s="36">
        <v>0</v>
      </c>
      <c r="F39" s="108">
        <v>0</v>
      </c>
      <c r="G39" s="107">
        <v>0</v>
      </c>
      <c r="H39" s="81">
        <v>0</v>
      </c>
      <c r="I39" s="53">
        <v>0</v>
      </c>
      <c r="J39" s="46" t="e">
        <v>#DIV/0!</v>
      </c>
      <c r="K39" s="46" t="e">
        <v>#DIV/0!</v>
      </c>
      <c r="L39" s="128" t="e">
        <v>#DIV/0!</v>
      </c>
    </row>
    <row r="40" spans="1:64" x14ac:dyDescent="0.4">
      <c r="A40" s="124" t="s">
        <v>152</v>
      </c>
      <c r="B40" s="94">
        <v>3617</v>
      </c>
      <c r="C40" s="107">
        <v>6223</v>
      </c>
      <c r="D40" s="44">
        <v>0.5812309175638759</v>
      </c>
      <c r="E40" s="36">
        <v>-2606</v>
      </c>
      <c r="F40" s="107">
        <v>5239</v>
      </c>
      <c r="G40" s="107">
        <v>8569</v>
      </c>
      <c r="H40" s="81">
        <v>0.61138989380324427</v>
      </c>
      <c r="I40" s="53">
        <v>-3330</v>
      </c>
      <c r="J40" s="46">
        <v>0.69039893109372019</v>
      </c>
      <c r="K40" s="46">
        <v>0.72622242968841166</v>
      </c>
      <c r="L40" s="128">
        <v>-3.5823498594691472E-2</v>
      </c>
    </row>
    <row r="41" spans="1:64" x14ac:dyDescent="0.4">
      <c r="A41" s="125" t="s">
        <v>151</v>
      </c>
      <c r="B41" s="94">
        <v>7919</v>
      </c>
      <c r="C41" s="107">
        <v>5135</v>
      </c>
      <c r="D41" s="78">
        <v>1.5421616358325219</v>
      </c>
      <c r="E41" s="53">
        <v>2784</v>
      </c>
      <c r="F41" s="130">
        <v>13780</v>
      </c>
      <c r="G41" s="130">
        <v>8860</v>
      </c>
      <c r="H41" s="81">
        <v>1.5553047404063205</v>
      </c>
      <c r="I41" s="59">
        <v>4920</v>
      </c>
      <c r="J41" s="78">
        <v>0.5746734397677794</v>
      </c>
      <c r="K41" s="78">
        <v>0.57957110609480811</v>
      </c>
      <c r="L41" s="129">
        <v>-4.8976663270287046E-3</v>
      </c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</row>
    <row r="42" spans="1:64" s="27" customFormat="1" x14ac:dyDescent="0.4">
      <c r="A42" s="21" t="s">
        <v>192</v>
      </c>
      <c r="B42" s="103">
        <v>3314</v>
      </c>
      <c r="C42" s="104">
        <v>0</v>
      </c>
      <c r="D42" s="78" t="e">
        <v>#DIV/0!</v>
      </c>
      <c r="E42" s="53">
        <v>3314</v>
      </c>
      <c r="F42" s="102">
        <v>6940</v>
      </c>
      <c r="G42" s="102">
        <v>0</v>
      </c>
      <c r="H42" s="25" t="e">
        <v>#DIV/0!</v>
      </c>
      <c r="I42" s="26">
        <v>6940</v>
      </c>
      <c r="J42" s="23">
        <v>0.47752161383285302</v>
      </c>
      <c r="K42" s="29" t="e">
        <v>#DIV/0!</v>
      </c>
      <c r="L42" s="28" t="e">
        <v>#DIV/0!</v>
      </c>
    </row>
    <row r="43" spans="1:64" x14ac:dyDescent="0.4">
      <c r="A43" s="124" t="s">
        <v>80</v>
      </c>
      <c r="B43" s="100">
        <v>12981</v>
      </c>
      <c r="C43" s="107">
        <v>11181</v>
      </c>
      <c r="D43" s="80">
        <v>1.1609873893211697</v>
      </c>
      <c r="E43" s="54">
        <v>1800</v>
      </c>
      <c r="F43" s="108">
        <v>19059</v>
      </c>
      <c r="G43" s="108">
        <v>17496</v>
      </c>
      <c r="H43" s="78">
        <v>1.0893347050754458</v>
      </c>
      <c r="I43" s="53">
        <v>1563</v>
      </c>
      <c r="J43" s="80">
        <v>0.68109554541161654</v>
      </c>
      <c r="K43" s="78">
        <v>0.63906035665294925</v>
      </c>
      <c r="L43" s="128">
        <v>4.2035188758667297E-2</v>
      </c>
    </row>
    <row r="44" spans="1:64" x14ac:dyDescent="0.4">
      <c r="A44" s="124" t="s">
        <v>81</v>
      </c>
      <c r="B44" s="94">
        <v>8572</v>
      </c>
      <c r="C44" s="107">
        <v>6660</v>
      </c>
      <c r="D44" s="80">
        <v>1.2870870870870872</v>
      </c>
      <c r="E44" s="59">
        <v>1912</v>
      </c>
      <c r="F44" s="107">
        <v>11160</v>
      </c>
      <c r="G44" s="107">
        <v>10012</v>
      </c>
      <c r="H44" s="78">
        <v>1.1146624051138634</v>
      </c>
      <c r="I44" s="53">
        <v>1148</v>
      </c>
      <c r="J44" s="78">
        <v>0.76810035842293911</v>
      </c>
      <c r="K44" s="78">
        <v>0.66520175789053138</v>
      </c>
      <c r="L44" s="128">
        <v>0.10289860053240774</v>
      </c>
    </row>
    <row r="45" spans="1:64" x14ac:dyDescent="0.4">
      <c r="A45" s="124" t="s">
        <v>79</v>
      </c>
      <c r="B45" s="98">
        <v>1940</v>
      </c>
      <c r="C45" s="94">
        <v>2272</v>
      </c>
      <c r="D45" s="80">
        <v>0.85387323943661975</v>
      </c>
      <c r="E45" s="53">
        <v>-332</v>
      </c>
      <c r="F45" s="107">
        <v>2790</v>
      </c>
      <c r="G45" s="107">
        <v>2880</v>
      </c>
      <c r="H45" s="42">
        <v>0.96875</v>
      </c>
      <c r="I45" s="37">
        <v>-90</v>
      </c>
      <c r="J45" s="46">
        <v>0.69534050179211471</v>
      </c>
      <c r="K45" s="78">
        <v>0.78888888888888886</v>
      </c>
      <c r="L45" s="128">
        <v>-9.3548387096774155E-2</v>
      </c>
    </row>
    <row r="46" spans="1:64" x14ac:dyDescent="0.4">
      <c r="A46" s="124" t="s">
        <v>150</v>
      </c>
      <c r="B46" s="97">
        <v>1287</v>
      </c>
      <c r="C46" s="100">
        <v>1317</v>
      </c>
      <c r="D46" s="44">
        <v>0.97722095671981779</v>
      </c>
      <c r="E46" s="36">
        <v>-30</v>
      </c>
      <c r="F46" s="94">
        <v>1660</v>
      </c>
      <c r="G46" s="107">
        <v>1660</v>
      </c>
      <c r="H46" s="42">
        <v>1</v>
      </c>
      <c r="I46" s="37">
        <v>0</v>
      </c>
      <c r="J46" s="46">
        <v>0.77530120481927711</v>
      </c>
      <c r="K46" s="46">
        <v>0.79337349397590362</v>
      </c>
      <c r="L46" s="51">
        <v>-1.8072289156626509E-2</v>
      </c>
    </row>
    <row r="47" spans="1:64" x14ac:dyDescent="0.4">
      <c r="A47" s="124" t="s">
        <v>78</v>
      </c>
      <c r="B47" s="94">
        <v>2045</v>
      </c>
      <c r="C47" s="94">
        <v>2162</v>
      </c>
      <c r="D47" s="44">
        <v>0.94588344125809432</v>
      </c>
      <c r="E47" s="36">
        <v>-117</v>
      </c>
      <c r="F47" s="94">
        <v>2790</v>
      </c>
      <c r="G47" s="94">
        <v>2880</v>
      </c>
      <c r="H47" s="42">
        <v>0.96875</v>
      </c>
      <c r="I47" s="37">
        <v>-90</v>
      </c>
      <c r="J47" s="46">
        <v>0.73297491039426521</v>
      </c>
      <c r="K47" s="46">
        <v>0.75069444444444444</v>
      </c>
      <c r="L47" s="51">
        <v>-1.7719534050179231E-2</v>
      </c>
    </row>
    <row r="48" spans="1:64" x14ac:dyDescent="0.4">
      <c r="A48" s="125" t="s">
        <v>77</v>
      </c>
      <c r="B48" s="96">
        <v>1585</v>
      </c>
      <c r="C48" s="96">
        <v>1365</v>
      </c>
      <c r="D48" s="44">
        <v>1.1611721611721613</v>
      </c>
      <c r="E48" s="36">
        <v>220</v>
      </c>
      <c r="F48" s="96">
        <v>2790</v>
      </c>
      <c r="G48" s="96">
        <v>2880</v>
      </c>
      <c r="H48" s="42">
        <v>0.96875</v>
      </c>
      <c r="I48" s="37">
        <v>-90</v>
      </c>
      <c r="J48" s="46">
        <v>0.56810035842293904</v>
      </c>
      <c r="K48" s="42">
        <v>0.47395833333333331</v>
      </c>
      <c r="L48" s="41">
        <v>9.414202508960573E-2</v>
      </c>
    </row>
    <row r="49" spans="1:12" x14ac:dyDescent="0.4">
      <c r="A49" s="124" t="s">
        <v>96</v>
      </c>
      <c r="B49" s="94">
        <v>1022</v>
      </c>
      <c r="C49" s="94">
        <v>905</v>
      </c>
      <c r="D49" s="44">
        <v>1.1292817679558012</v>
      </c>
      <c r="E49" s="37">
        <v>117</v>
      </c>
      <c r="F49" s="94">
        <v>1660</v>
      </c>
      <c r="G49" s="94">
        <v>1660</v>
      </c>
      <c r="H49" s="42">
        <v>1</v>
      </c>
      <c r="I49" s="37">
        <v>0</v>
      </c>
      <c r="J49" s="46">
        <v>0.61566265060240966</v>
      </c>
      <c r="K49" s="46">
        <v>0.54518072289156627</v>
      </c>
      <c r="L49" s="51">
        <v>7.0481927710843384E-2</v>
      </c>
    </row>
    <row r="50" spans="1:12" x14ac:dyDescent="0.4">
      <c r="A50" s="124" t="s">
        <v>93</v>
      </c>
      <c r="B50" s="94">
        <v>1641</v>
      </c>
      <c r="C50" s="94">
        <v>1185</v>
      </c>
      <c r="D50" s="44">
        <v>1.3848101265822785</v>
      </c>
      <c r="E50" s="37">
        <v>456</v>
      </c>
      <c r="F50" s="94">
        <v>2790</v>
      </c>
      <c r="G50" s="94">
        <v>2790</v>
      </c>
      <c r="H50" s="46">
        <v>1</v>
      </c>
      <c r="I50" s="37">
        <v>0</v>
      </c>
      <c r="J50" s="46">
        <v>0.58817204301075265</v>
      </c>
      <c r="K50" s="46">
        <v>0.42473118279569894</v>
      </c>
      <c r="L50" s="51">
        <v>0.16344086021505372</v>
      </c>
    </row>
    <row r="51" spans="1:12" x14ac:dyDescent="0.4">
      <c r="A51" s="124" t="s">
        <v>74</v>
      </c>
      <c r="B51" s="94">
        <v>2654</v>
      </c>
      <c r="C51" s="94">
        <v>2894</v>
      </c>
      <c r="D51" s="44">
        <v>0.91706979958534895</v>
      </c>
      <c r="E51" s="37">
        <v>-240</v>
      </c>
      <c r="F51" s="94">
        <v>3880</v>
      </c>
      <c r="G51" s="94">
        <v>3850</v>
      </c>
      <c r="H51" s="46">
        <v>1.0077922077922077</v>
      </c>
      <c r="I51" s="37">
        <v>30</v>
      </c>
      <c r="J51" s="46">
        <v>0.68402061855670104</v>
      </c>
      <c r="K51" s="46">
        <v>0.75168831168831174</v>
      </c>
      <c r="L51" s="51">
        <v>-6.7667693131610696E-2</v>
      </c>
    </row>
    <row r="52" spans="1:12" x14ac:dyDescent="0.4">
      <c r="A52" s="124" t="s">
        <v>76</v>
      </c>
      <c r="B52" s="94">
        <v>1003</v>
      </c>
      <c r="C52" s="94">
        <v>942</v>
      </c>
      <c r="D52" s="44">
        <v>1.0647558386411891</v>
      </c>
      <c r="E52" s="37">
        <v>61</v>
      </c>
      <c r="F52" s="94">
        <v>1260</v>
      </c>
      <c r="G52" s="94">
        <v>1260</v>
      </c>
      <c r="H52" s="46">
        <v>1</v>
      </c>
      <c r="I52" s="37">
        <v>0</v>
      </c>
      <c r="J52" s="46">
        <v>0.79603174603174598</v>
      </c>
      <c r="K52" s="46">
        <v>0.74761904761904763</v>
      </c>
      <c r="L52" s="51">
        <v>4.8412698412698352E-2</v>
      </c>
    </row>
    <row r="53" spans="1:12" x14ac:dyDescent="0.4">
      <c r="A53" s="124" t="s">
        <v>75</v>
      </c>
      <c r="B53" s="94">
        <v>953</v>
      </c>
      <c r="C53" s="94">
        <v>1034</v>
      </c>
      <c r="D53" s="44">
        <v>0.92166344294003866</v>
      </c>
      <c r="E53" s="37">
        <v>-81</v>
      </c>
      <c r="F53" s="94">
        <v>1660</v>
      </c>
      <c r="G53" s="94">
        <v>1260</v>
      </c>
      <c r="H53" s="46">
        <v>1.3174603174603174</v>
      </c>
      <c r="I53" s="37">
        <v>400</v>
      </c>
      <c r="J53" s="46">
        <v>0.57409638554216869</v>
      </c>
      <c r="K53" s="46">
        <v>0.82063492063492061</v>
      </c>
      <c r="L53" s="51">
        <v>-0.24653853509275192</v>
      </c>
    </row>
    <row r="54" spans="1:12" x14ac:dyDescent="0.4">
      <c r="A54" s="124" t="s">
        <v>149</v>
      </c>
      <c r="B54" s="94">
        <v>0</v>
      </c>
      <c r="C54" s="94">
        <v>528</v>
      </c>
      <c r="D54" s="44">
        <v>0</v>
      </c>
      <c r="E54" s="37">
        <v>-528</v>
      </c>
      <c r="F54" s="94">
        <v>0</v>
      </c>
      <c r="G54" s="94">
        <v>1660</v>
      </c>
      <c r="H54" s="46">
        <v>0</v>
      </c>
      <c r="I54" s="37">
        <v>-1660</v>
      </c>
      <c r="J54" s="46" t="e">
        <v>#DIV/0!</v>
      </c>
      <c r="K54" s="46">
        <v>0.3180722891566265</v>
      </c>
      <c r="L54" s="51" t="e">
        <v>#DIV/0!</v>
      </c>
    </row>
    <row r="55" spans="1:12" x14ac:dyDescent="0.4">
      <c r="A55" s="124" t="s">
        <v>132</v>
      </c>
      <c r="B55" s="94">
        <v>0</v>
      </c>
      <c r="C55" s="94">
        <v>1062</v>
      </c>
      <c r="D55" s="44">
        <v>0</v>
      </c>
      <c r="E55" s="37">
        <v>-1062</v>
      </c>
      <c r="F55" s="94">
        <v>0</v>
      </c>
      <c r="G55" s="94">
        <v>1267</v>
      </c>
      <c r="H55" s="46">
        <v>0</v>
      </c>
      <c r="I55" s="37">
        <v>-1267</v>
      </c>
      <c r="J55" s="46" t="e">
        <v>#DIV/0!</v>
      </c>
      <c r="K55" s="46">
        <v>0.8382004735595896</v>
      </c>
      <c r="L55" s="51" t="e">
        <v>#DIV/0!</v>
      </c>
    </row>
    <row r="56" spans="1:12" x14ac:dyDescent="0.4">
      <c r="A56" s="124" t="s">
        <v>148</v>
      </c>
      <c r="B56" s="94">
        <v>0</v>
      </c>
      <c r="C56" s="94">
        <v>989</v>
      </c>
      <c r="D56" s="44">
        <v>0</v>
      </c>
      <c r="E56" s="37">
        <v>-989</v>
      </c>
      <c r="F56" s="94">
        <v>0</v>
      </c>
      <c r="G56" s="94">
        <v>1260</v>
      </c>
      <c r="H56" s="46">
        <v>0</v>
      </c>
      <c r="I56" s="37">
        <v>-1260</v>
      </c>
      <c r="J56" s="46" t="e">
        <v>#DIV/0!</v>
      </c>
      <c r="K56" s="46">
        <v>0.78492063492063491</v>
      </c>
      <c r="L56" s="51" t="e">
        <v>#DIV/0!</v>
      </c>
    </row>
    <row r="57" spans="1:12" x14ac:dyDescent="0.4">
      <c r="A57" s="124" t="s">
        <v>147</v>
      </c>
      <c r="B57" s="94">
        <v>0</v>
      </c>
      <c r="C57" s="94">
        <v>886</v>
      </c>
      <c r="D57" s="44">
        <v>0</v>
      </c>
      <c r="E57" s="37">
        <v>-886</v>
      </c>
      <c r="F57" s="94">
        <v>0</v>
      </c>
      <c r="G57" s="94">
        <v>1267</v>
      </c>
      <c r="H57" s="46">
        <v>0</v>
      </c>
      <c r="I57" s="37">
        <v>-1267</v>
      </c>
      <c r="J57" s="46" t="e">
        <v>#DIV/0!</v>
      </c>
      <c r="K57" s="46">
        <v>0.69928966061562747</v>
      </c>
      <c r="L57" s="51" t="e">
        <v>#DIV/0!</v>
      </c>
    </row>
    <row r="58" spans="1:12" x14ac:dyDescent="0.4">
      <c r="A58" s="123" t="s">
        <v>146</v>
      </c>
      <c r="B58" s="91">
        <v>0</v>
      </c>
      <c r="C58" s="91">
        <v>916</v>
      </c>
      <c r="D58" s="90">
        <v>0</v>
      </c>
      <c r="E58" s="35">
        <v>-916</v>
      </c>
      <c r="F58" s="91">
        <v>0</v>
      </c>
      <c r="G58" s="91">
        <v>1267</v>
      </c>
      <c r="H58" s="57">
        <v>0</v>
      </c>
      <c r="I58" s="35">
        <v>-1267</v>
      </c>
      <c r="J58" s="57" t="e">
        <v>#DIV/0!</v>
      </c>
      <c r="K58" s="57">
        <v>0.72296764009471193</v>
      </c>
      <c r="L58" s="56" t="e">
        <v>#DIV/0!</v>
      </c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2006年11月上旬航空旅客輸送実績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11月(中旬)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126</v>
      </c>
      <c r="C4" s="187" t="s">
        <v>246</v>
      </c>
      <c r="D4" s="190" t="s">
        <v>87</v>
      </c>
      <c r="E4" s="190"/>
      <c r="F4" s="187" t="s">
        <v>126</v>
      </c>
      <c r="G4" s="187" t="s">
        <v>246</v>
      </c>
      <c r="H4" s="190" t="s">
        <v>87</v>
      </c>
      <c r="I4" s="190"/>
      <c r="J4" s="187" t="s">
        <v>126</v>
      </c>
      <c r="K4" s="187" t="s">
        <v>246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168535</v>
      </c>
      <c r="C6" s="67">
        <v>175666</v>
      </c>
      <c r="D6" s="39">
        <v>0.95940591804902486</v>
      </c>
      <c r="E6" s="40">
        <v>-7131</v>
      </c>
      <c r="F6" s="67">
        <v>244238</v>
      </c>
      <c r="G6" s="67">
        <v>228047</v>
      </c>
      <c r="H6" s="39">
        <v>1.0709985222344516</v>
      </c>
      <c r="I6" s="40">
        <v>16191</v>
      </c>
      <c r="J6" s="39">
        <v>0.69004413727593572</v>
      </c>
      <c r="K6" s="39">
        <v>0.77030612110661401</v>
      </c>
      <c r="L6" s="52">
        <v>-8.0261983830678285E-2</v>
      </c>
    </row>
    <row r="7" spans="1:12" s="30" customFormat="1" x14ac:dyDescent="0.4">
      <c r="A7" s="122" t="s">
        <v>84</v>
      </c>
      <c r="B7" s="67">
        <v>83106</v>
      </c>
      <c r="C7" s="67">
        <v>85383</v>
      </c>
      <c r="D7" s="39">
        <v>0.97333192790133871</v>
      </c>
      <c r="E7" s="40">
        <v>-2277</v>
      </c>
      <c r="F7" s="67">
        <v>119342</v>
      </c>
      <c r="G7" s="67">
        <v>106226</v>
      </c>
      <c r="H7" s="39">
        <v>1.123472596162898</v>
      </c>
      <c r="I7" s="40">
        <v>13116</v>
      </c>
      <c r="J7" s="39">
        <v>0.69636842017060219</v>
      </c>
      <c r="K7" s="39">
        <v>0.80378626701560818</v>
      </c>
      <c r="L7" s="52">
        <v>-0.10741784684500599</v>
      </c>
    </row>
    <row r="8" spans="1:12" x14ac:dyDescent="0.4">
      <c r="A8" s="138" t="s">
        <v>91</v>
      </c>
      <c r="B8" s="73">
        <v>66691</v>
      </c>
      <c r="C8" s="73">
        <v>68515</v>
      </c>
      <c r="D8" s="50">
        <v>0.97337809238852802</v>
      </c>
      <c r="E8" s="38">
        <v>-1824</v>
      </c>
      <c r="F8" s="73">
        <v>97962</v>
      </c>
      <c r="G8" s="73">
        <v>85796</v>
      </c>
      <c r="H8" s="50">
        <v>1.1418014825866007</v>
      </c>
      <c r="I8" s="38">
        <v>12166</v>
      </c>
      <c r="J8" s="50">
        <v>0.6807843857822421</v>
      </c>
      <c r="K8" s="50">
        <v>0.79858035339642874</v>
      </c>
      <c r="L8" s="49">
        <v>-0.11779596761418665</v>
      </c>
    </row>
    <row r="9" spans="1:12" x14ac:dyDescent="0.4">
      <c r="A9" s="126" t="s">
        <v>82</v>
      </c>
      <c r="B9" s="72">
        <v>38379</v>
      </c>
      <c r="C9" s="72">
        <v>37930</v>
      </c>
      <c r="D9" s="44">
        <v>1.0118375955707883</v>
      </c>
      <c r="E9" s="45">
        <v>449</v>
      </c>
      <c r="F9" s="72">
        <v>52708</v>
      </c>
      <c r="G9" s="72">
        <v>46902</v>
      </c>
      <c r="H9" s="44">
        <v>1.1237900302758945</v>
      </c>
      <c r="I9" s="45">
        <v>5806</v>
      </c>
      <c r="J9" s="44">
        <v>0.72814373529634968</v>
      </c>
      <c r="K9" s="44">
        <v>0.80870751780307881</v>
      </c>
      <c r="L9" s="43">
        <v>-8.0563782506729131E-2</v>
      </c>
    </row>
    <row r="10" spans="1:12" x14ac:dyDescent="0.4">
      <c r="A10" s="124" t="s">
        <v>83</v>
      </c>
      <c r="B10" s="72">
        <v>2878</v>
      </c>
      <c r="C10" s="72">
        <v>7417</v>
      </c>
      <c r="D10" s="46">
        <v>0.38802750438182554</v>
      </c>
      <c r="E10" s="37">
        <v>-4539</v>
      </c>
      <c r="F10" s="72">
        <v>3960</v>
      </c>
      <c r="G10" s="72">
        <v>8521</v>
      </c>
      <c r="H10" s="46">
        <v>0.46473418612838868</v>
      </c>
      <c r="I10" s="37">
        <v>-4561</v>
      </c>
      <c r="J10" s="46">
        <v>0.72676767676767673</v>
      </c>
      <c r="K10" s="46">
        <v>0.87043774204905533</v>
      </c>
      <c r="L10" s="51">
        <v>-0.1436700652813786</v>
      </c>
    </row>
    <row r="11" spans="1:12" x14ac:dyDescent="0.4">
      <c r="A11" s="124" t="s">
        <v>97</v>
      </c>
      <c r="B11" s="72">
        <v>3757</v>
      </c>
      <c r="C11" s="72">
        <v>4556</v>
      </c>
      <c r="D11" s="46">
        <v>0.82462686567164178</v>
      </c>
      <c r="E11" s="37">
        <v>-799</v>
      </c>
      <c r="F11" s="72">
        <v>6158</v>
      </c>
      <c r="G11" s="72">
        <v>6499</v>
      </c>
      <c r="H11" s="46">
        <v>0.94753038929066014</v>
      </c>
      <c r="I11" s="37">
        <v>-341</v>
      </c>
      <c r="J11" s="46">
        <v>0.6101006820396232</v>
      </c>
      <c r="K11" s="46">
        <v>0.7010309278350515</v>
      </c>
      <c r="L11" s="51">
        <v>-9.0930245795428299E-2</v>
      </c>
    </row>
    <row r="12" spans="1:12" x14ac:dyDescent="0.4">
      <c r="A12" s="124" t="s">
        <v>80</v>
      </c>
      <c r="B12" s="72">
        <v>6899</v>
      </c>
      <c r="C12" s="72">
        <v>8142</v>
      </c>
      <c r="D12" s="46">
        <v>0.84733480717268483</v>
      </c>
      <c r="E12" s="37">
        <v>-1243</v>
      </c>
      <c r="F12" s="72">
        <v>8466</v>
      </c>
      <c r="G12" s="72">
        <v>9339</v>
      </c>
      <c r="H12" s="46">
        <v>0.90652104079665918</v>
      </c>
      <c r="I12" s="37">
        <v>-873</v>
      </c>
      <c r="J12" s="46">
        <v>0.8149066855657926</v>
      </c>
      <c r="K12" s="46">
        <v>0.87182781882428528</v>
      </c>
      <c r="L12" s="51">
        <v>-5.6921133258492684E-2</v>
      </c>
    </row>
    <row r="13" spans="1:12" x14ac:dyDescent="0.4">
      <c r="A13" s="124" t="s">
        <v>81</v>
      </c>
      <c r="B13" s="72">
        <v>6420</v>
      </c>
      <c r="C13" s="72">
        <v>6995</v>
      </c>
      <c r="D13" s="46">
        <v>0.9177984274481773</v>
      </c>
      <c r="E13" s="37">
        <v>-575</v>
      </c>
      <c r="F13" s="72">
        <v>10920</v>
      </c>
      <c r="G13" s="72">
        <v>10339</v>
      </c>
      <c r="H13" s="46">
        <v>1.0561949898442788</v>
      </c>
      <c r="I13" s="37">
        <v>581</v>
      </c>
      <c r="J13" s="46">
        <v>0.58791208791208793</v>
      </c>
      <c r="K13" s="46">
        <v>0.67656446464841857</v>
      </c>
      <c r="L13" s="51">
        <v>-8.865237673633064E-2</v>
      </c>
    </row>
    <row r="14" spans="1:12" x14ac:dyDescent="0.4">
      <c r="A14" s="124" t="s">
        <v>170</v>
      </c>
      <c r="B14" s="72">
        <v>2865</v>
      </c>
      <c r="C14" s="72">
        <v>3475</v>
      </c>
      <c r="D14" s="46">
        <v>0.82446043165467631</v>
      </c>
      <c r="E14" s="37">
        <v>-610</v>
      </c>
      <c r="F14" s="72">
        <v>4030</v>
      </c>
      <c r="G14" s="72">
        <v>4196</v>
      </c>
      <c r="H14" s="46">
        <v>0.96043851286939941</v>
      </c>
      <c r="I14" s="37">
        <v>-166</v>
      </c>
      <c r="J14" s="46">
        <v>0.71091811414392059</v>
      </c>
      <c r="K14" s="46">
        <v>0.82816968541468061</v>
      </c>
      <c r="L14" s="51">
        <v>-0.11725157127076002</v>
      </c>
    </row>
    <row r="15" spans="1:12" x14ac:dyDescent="0.4">
      <c r="A15" s="127" t="s">
        <v>169</v>
      </c>
      <c r="B15" s="72">
        <v>862</v>
      </c>
      <c r="C15" s="72">
        <v>0</v>
      </c>
      <c r="D15" s="46" t="e">
        <v>#DIV/0!</v>
      </c>
      <c r="E15" s="47">
        <v>862</v>
      </c>
      <c r="F15" s="72">
        <v>1350</v>
      </c>
      <c r="G15" s="72">
        <v>0</v>
      </c>
      <c r="H15" s="44" t="e">
        <v>#DIV/0!</v>
      </c>
      <c r="I15" s="45">
        <v>1350</v>
      </c>
      <c r="J15" s="46">
        <v>0.63851851851851849</v>
      </c>
      <c r="K15" s="46" t="e">
        <v>#DIV/0!</v>
      </c>
      <c r="L15" s="83" t="e">
        <v>#DIV/0!</v>
      </c>
    </row>
    <row r="16" spans="1:12" x14ac:dyDescent="0.4">
      <c r="A16" s="19" t="s">
        <v>177</v>
      </c>
      <c r="B16" s="72">
        <v>3629</v>
      </c>
      <c r="C16" s="72">
        <v>0</v>
      </c>
      <c r="D16" s="46" t="e">
        <v>#DIV/0!</v>
      </c>
      <c r="E16" s="47">
        <v>3629</v>
      </c>
      <c r="F16" s="72">
        <v>7760</v>
      </c>
      <c r="G16" s="72">
        <v>0</v>
      </c>
      <c r="H16" s="44" t="e">
        <v>#DIV/0!</v>
      </c>
      <c r="I16" s="45">
        <v>7760</v>
      </c>
      <c r="J16" s="48">
        <v>0.46765463917525774</v>
      </c>
      <c r="K16" s="48" t="e">
        <v>#DIV/0!</v>
      </c>
      <c r="L16" s="41" t="e">
        <v>#DIV/0!</v>
      </c>
    </row>
    <row r="17" spans="1:12" x14ac:dyDescent="0.4">
      <c r="A17" s="61" t="s">
        <v>195</v>
      </c>
      <c r="B17" s="72">
        <v>1002</v>
      </c>
      <c r="C17" s="72">
        <v>0</v>
      </c>
      <c r="D17" s="46" t="e">
        <v>#DIV/0!</v>
      </c>
      <c r="E17" s="47">
        <v>1002</v>
      </c>
      <c r="F17" s="72">
        <v>2610</v>
      </c>
      <c r="G17" s="72">
        <v>0</v>
      </c>
      <c r="H17" s="44" t="e">
        <v>#DIV/0!</v>
      </c>
      <c r="I17" s="45">
        <v>2610</v>
      </c>
      <c r="J17" s="57">
        <v>0.3839080459770115</v>
      </c>
      <c r="K17" s="57" t="e">
        <v>#DIV/0!</v>
      </c>
      <c r="L17" s="56" t="e">
        <v>#DIV/0!</v>
      </c>
    </row>
    <row r="18" spans="1:12" x14ac:dyDescent="0.4">
      <c r="A18" s="138" t="s">
        <v>90</v>
      </c>
      <c r="B18" s="73">
        <v>15821</v>
      </c>
      <c r="C18" s="73">
        <v>16224</v>
      </c>
      <c r="D18" s="50">
        <v>0.97516025641025639</v>
      </c>
      <c r="E18" s="38">
        <v>-403</v>
      </c>
      <c r="F18" s="73">
        <v>20600</v>
      </c>
      <c r="G18" s="73">
        <v>19650</v>
      </c>
      <c r="H18" s="50">
        <v>1.0483460559796438</v>
      </c>
      <c r="I18" s="38">
        <v>950</v>
      </c>
      <c r="J18" s="50">
        <v>0.76800970873786412</v>
      </c>
      <c r="K18" s="50">
        <v>0.82564885496183205</v>
      </c>
      <c r="L18" s="49">
        <v>-5.763914622396793E-2</v>
      </c>
    </row>
    <row r="19" spans="1:12" x14ac:dyDescent="0.4">
      <c r="A19" s="126" t="s">
        <v>242</v>
      </c>
      <c r="B19" s="72">
        <v>818</v>
      </c>
      <c r="C19" s="72">
        <v>1225</v>
      </c>
      <c r="D19" s="44">
        <v>0.66775510204081634</v>
      </c>
      <c r="E19" s="45">
        <v>-407</v>
      </c>
      <c r="F19" s="72">
        <v>1460</v>
      </c>
      <c r="G19" s="72">
        <v>1500</v>
      </c>
      <c r="H19" s="44">
        <v>0.97333333333333338</v>
      </c>
      <c r="I19" s="45">
        <v>-40</v>
      </c>
      <c r="J19" s="44">
        <v>0.5602739726027397</v>
      </c>
      <c r="K19" s="44">
        <v>0.81666666666666665</v>
      </c>
      <c r="L19" s="43">
        <v>-0.25639269406392695</v>
      </c>
    </row>
    <row r="20" spans="1:12" x14ac:dyDescent="0.4">
      <c r="A20" s="124" t="s">
        <v>151</v>
      </c>
      <c r="B20" s="72">
        <v>1257</v>
      </c>
      <c r="C20" s="72">
        <v>1488</v>
      </c>
      <c r="D20" s="46">
        <v>0.844758064516129</v>
      </c>
      <c r="E20" s="37">
        <v>-231</v>
      </c>
      <c r="F20" s="72">
        <v>1500</v>
      </c>
      <c r="G20" s="72">
        <v>1500</v>
      </c>
      <c r="H20" s="46">
        <v>1</v>
      </c>
      <c r="I20" s="37">
        <v>0</v>
      </c>
      <c r="J20" s="46">
        <v>0.83799999999999997</v>
      </c>
      <c r="K20" s="46">
        <v>0.99199999999999999</v>
      </c>
      <c r="L20" s="51">
        <v>-0.15400000000000003</v>
      </c>
    </row>
    <row r="21" spans="1:12" x14ac:dyDescent="0.4">
      <c r="A21" s="124" t="s">
        <v>241</v>
      </c>
      <c r="B21" s="72">
        <v>1306</v>
      </c>
      <c r="C21" s="72">
        <v>1619</v>
      </c>
      <c r="D21" s="46">
        <v>0.80667078443483631</v>
      </c>
      <c r="E21" s="37">
        <v>-313</v>
      </c>
      <c r="F21" s="72">
        <v>1600</v>
      </c>
      <c r="G21" s="72">
        <v>1800</v>
      </c>
      <c r="H21" s="46">
        <v>0.88888888888888884</v>
      </c>
      <c r="I21" s="37">
        <v>-200</v>
      </c>
      <c r="J21" s="46">
        <v>0.81625000000000003</v>
      </c>
      <c r="K21" s="46">
        <v>0.89944444444444449</v>
      </c>
      <c r="L21" s="51">
        <v>-8.319444444444446E-2</v>
      </c>
    </row>
    <row r="22" spans="1:12" x14ac:dyDescent="0.4">
      <c r="A22" s="124" t="s">
        <v>165</v>
      </c>
      <c r="B22" s="72">
        <v>2531</v>
      </c>
      <c r="C22" s="72">
        <v>2291</v>
      </c>
      <c r="D22" s="46">
        <v>1.1047577477084243</v>
      </c>
      <c r="E22" s="37">
        <v>240</v>
      </c>
      <c r="F22" s="72">
        <v>3000</v>
      </c>
      <c r="G22" s="72">
        <v>3000</v>
      </c>
      <c r="H22" s="46">
        <v>1</v>
      </c>
      <c r="I22" s="37">
        <v>0</v>
      </c>
      <c r="J22" s="46">
        <v>0.84366666666666668</v>
      </c>
      <c r="K22" s="46">
        <v>0.76366666666666672</v>
      </c>
      <c r="L22" s="51">
        <v>0.08</v>
      </c>
    </row>
    <row r="23" spans="1:12" x14ac:dyDescent="0.4">
      <c r="A23" s="124" t="s">
        <v>164</v>
      </c>
      <c r="B23" s="72">
        <v>1176</v>
      </c>
      <c r="C23" s="72">
        <v>1380</v>
      </c>
      <c r="D23" s="42">
        <v>0.85217391304347823</v>
      </c>
      <c r="E23" s="36">
        <v>-204</v>
      </c>
      <c r="F23" s="72">
        <v>1500</v>
      </c>
      <c r="G23" s="72">
        <v>1500</v>
      </c>
      <c r="H23" s="42">
        <v>1</v>
      </c>
      <c r="I23" s="36">
        <v>0</v>
      </c>
      <c r="J23" s="42">
        <v>0.78400000000000003</v>
      </c>
      <c r="K23" s="42">
        <v>0.92</v>
      </c>
      <c r="L23" s="41">
        <v>-0.13600000000000001</v>
      </c>
    </row>
    <row r="24" spans="1:12" x14ac:dyDescent="0.4">
      <c r="A24" s="125" t="s">
        <v>163</v>
      </c>
      <c r="B24" s="72">
        <v>0</v>
      </c>
      <c r="C24" s="72">
        <v>0</v>
      </c>
      <c r="D24" s="46" t="e">
        <v>#DIV/0!</v>
      </c>
      <c r="E24" s="37">
        <v>0</v>
      </c>
      <c r="F24" s="72">
        <v>0</v>
      </c>
      <c r="G24" s="72">
        <v>0</v>
      </c>
      <c r="H24" s="46" t="e">
        <v>#DIV/0!</v>
      </c>
      <c r="I24" s="37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72">
        <v>864</v>
      </c>
      <c r="C25" s="72">
        <v>910</v>
      </c>
      <c r="D25" s="46">
        <v>0.94945054945054941</v>
      </c>
      <c r="E25" s="37">
        <v>-46</v>
      </c>
      <c r="F25" s="72">
        <v>1500</v>
      </c>
      <c r="G25" s="72">
        <v>1500</v>
      </c>
      <c r="H25" s="46">
        <v>1</v>
      </c>
      <c r="I25" s="37">
        <v>0</v>
      </c>
      <c r="J25" s="46">
        <v>0.57599999999999996</v>
      </c>
      <c r="K25" s="46">
        <v>0.60666666666666669</v>
      </c>
      <c r="L25" s="51">
        <v>-3.0666666666666731E-2</v>
      </c>
    </row>
    <row r="26" spans="1:12" x14ac:dyDescent="0.4">
      <c r="A26" s="124" t="s">
        <v>161</v>
      </c>
      <c r="B26" s="72">
        <v>1167</v>
      </c>
      <c r="C26" s="72">
        <v>1043</v>
      </c>
      <c r="D26" s="46">
        <v>1.1188878235858102</v>
      </c>
      <c r="E26" s="37">
        <v>124</v>
      </c>
      <c r="F26" s="72">
        <v>1500</v>
      </c>
      <c r="G26" s="72">
        <v>1500</v>
      </c>
      <c r="H26" s="46">
        <v>1</v>
      </c>
      <c r="I26" s="37">
        <v>0</v>
      </c>
      <c r="J26" s="46">
        <v>0.77800000000000002</v>
      </c>
      <c r="K26" s="46">
        <v>0.69533333333333336</v>
      </c>
      <c r="L26" s="51">
        <v>8.2666666666666666E-2</v>
      </c>
    </row>
    <row r="27" spans="1:12" x14ac:dyDescent="0.4">
      <c r="A27" s="124" t="s">
        <v>240</v>
      </c>
      <c r="B27" s="72">
        <v>447</v>
      </c>
      <c r="C27" s="72">
        <v>674</v>
      </c>
      <c r="D27" s="42">
        <v>0.66320474777448069</v>
      </c>
      <c r="E27" s="36">
        <v>-227</v>
      </c>
      <c r="F27" s="72">
        <v>750</v>
      </c>
      <c r="G27" s="72">
        <v>900</v>
      </c>
      <c r="H27" s="42">
        <v>0.83333333333333337</v>
      </c>
      <c r="I27" s="36">
        <v>-150</v>
      </c>
      <c r="J27" s="42">
        <v>0.59599999999999997</v>
      </c>
      <c r="K27" s="42">
        <v>0.74888888888888894</v>
      </c>
      <c r="L27" s="41">
        <v>-0.15288888888888896</v>
      </c>
    </row>
    <row r="28" spans="1:12" x14ac:dyDescent="0.4">
      <c r="A28" s="125" t="s">
        <v>239</v>
      </c>
      <c r="B28" s="72">
        <v>479</v>
      </c>
      <c r="C28" s="72">
        <v>472</v>
      </c>
      <c r="D28" s="46">
        <v>1.0148305084745763</v>
      </c>
      <c r="E28" s="37">
        <v>7</v>
      </c>
      <c r="F28" s="72">
        <v>750</v>
      </c>
      <c r="G28" s="72">
        <v>600</v>
      </c>
      <c r="H28" s="46">
        <v>1.25</v>
      </c>
      <c r="I28" s="37">
        <v>150</v>
      </c>
      <c r="J28" s="46">
        <v>0.63866666666666672</v>
      </c>
      <c r="K28" s="46">
        <v>0.78666666666666663</v>
      </c>
      <c r="L28" s="51">
        <v>-0.14799999999999991</v>
      </c>
    </row>
    <row r="29" spans="1:12" x14ac:dyDescent="0.4">
      <c r="A29" s="124" t="s">
        <v>238</v>
      </c>
      <c r="B29" s="72">
        <v>1347</v>
      </c>
      <c r="C29" s="72">
        <v>1276</v>
      </c>
      <c r="D29" s="46">
        <v>1.0556426332288402</v>
      </c>
      <c r="E29" s="37">
        <v>71</v>
      </c>
      <c r="F29" s="72">
        <v>1500</v>
      </c>
      <c r="G29" s="72">
        <v>1500</v>
      </c>
      <c r="H29" s="46">
        <v>1</v>
      </c>
      <c r="I29" s="37">
        <v>0</v>
      </c>
      <c r="J29" s="46">
        <v>0.89800000000000002</v>
      </c>
      <c r="K29" s="46">
        <v>0.85066666666666668</v>
      </c>
      <c r="L29" s="51">
        <v>4.7333333333333338E-2</v>
      </c>
    </row>
    <row r="30" spans="1:12" x14ac:dyDescent="0.4">
      <c r="A30" s="125" t="s">
        <v>237</v>
      </c>
      <c r="B30" s="72">
        <v>2157</v>
      </c>
      <c r="C30" s="72">
        <v>2164</v>
      </c>
      <c r="D30" s="42">
        <v>0.99676524953789281</v>
      </c>
      <c r="E30" s="36">
        <v>-7</v>
      </c>
      <c r="F30" s="72">
        <v>2545</v>
      </c>
      <c r="G30" s="72">
        <v>2400</v>
      </c>
      <c r="H30" s="42">
        <v>1.0604166666666666</v>
      </c>
      <c r="I30" s="36">
        <v>145</v>
      </c>
      <c r="J30" s="42">
        <v>0.84754420432220035</v>
      </c>
      <c r="K30" s="42">
        <v>0.90166666666666662</v>
      </c>
      <c r="L30" s="41">
        <v>-5.4122462344466271E-2</v>
      </c>
    </row>
    <row r="31" spans="1:12" x14ac:dyDescent="0.4">
      <c r="A31" s="125" t="s">
        <v>236</v>
      </c>
      <c r="B31" s="72">
        <v>1278</v>
      </c>
      <c r="C31" s="72">
        <v>1682</v>
      </c>
      <c r="D31" s="42">
        <v>0.75980975029726516</v>
      </c>
      <c r="E31" s="36">
        <v>-404</v>
      </c>
      <c r="F31" s="72">
        <v>1500</v>
      </c>
      <c r="G31" s="72">
        <v>1950</v>
      </c>
      <c r="H31" s="42">
        <v>0.76923076923076927</v>
      </c>
      <c r="I31" s="36">
        <v>-450</v>
      </c>
      <c r="J31" s="42">
        <v>0.85199999999999998</v>
      </c>
      <c r="K31" s="42">
        <v>0.86256410256410254</v>
      </c>
      <c r="L31" s="41">
        <v>-1.0564102564102562E-2</v>
      </c>
    </row>
    <row r="32" spans="1:12" x14ac:dyDescent="0.4">
      <c r="A32" s="124" t="s">
        <v>235</v>
      </c>
      <c r="B32" s="72">
        <v>0</v>
      </c>
      <c r="C32" s="72">
        <v>0</v>
      </c>
      <c r="D32" s="46" t="e">
        <v>#DIV/0!</v>
      </c>
      <c r="E32" s="37">
        <v>0</v>
      </c>
      <c r="F32" s="72">
        <v>0</v>
      </c>
      <c r="G32" s="72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234</v>
      </c>
      <c r="B33" s="72">
        <v>994</v>
      </c>
      <c r="C33" s="72">
        <v>0</v>
      </c>
      <c r="D33" s="46" t="e">
        <v>#DIV/0!</v>
      </c>
      <c r="E33" s="37">
        <v>994</v>
      </c>
      <c r="F33" s="72">
        <v>1495</v>
      </c>
      <c r="G33" s="72">
        <v>0</v>
      </c>
      <c r="H33" s="46" t="e">
        <v>#DIV/0!</v>
      </c>
      <c r="I33" s="37">
        <v>1495</v>
      </c>
      <c r="J33" s="46">
        <v>0.66488294314381269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594</v>
      </c>
      <c r="C34" s="73">
        <v>644</v>
      </c>
      <c r="D34" s="50">
        <v>0.92236024844720499</v>
      </c>
      <c r="E34" s="38">
        <v>-50</v>
      </c>
      <c r="F34" s="73">
        <v>780</v>
      </c>
      <c r="G34" s="73">
        <v>780</v>
      </c>
      <c r="H34" s="50">
        <v>1</v>
      </c>
      <c r="I34" s="38">
        <v>0</v>
      </c>
      <c r="J34" s="50">
        <v>0.7615384615384615</v>
      </c>
      <c r="K34" s="50">
        <v>0.82564102564102559</v>
      </c>
      <c r="L34" s="49">
        <v>-6.4102564102564097E-2</v>
      </c>
    </row>
    <row r="35" spans="1:12" x14ac:dyDescent="0.4">
      <c r="A35" s="126" t="s">
        <v>233</v>
      </c>
      <c r="B35" s="72">
        <v>310</v>
      </c>
      <c r="C35" s="72">
        <v>306</v>
      </c>
      <c r="D35" s="44">
        <v>1.0130718954248366</v>
      </c>
      <c r="E35" s="45">
        <v>4</v>
      </c>
      <c r="F35" s="72">
        <v>390</v>
      </c>
      <c r="G35" s="72">
        <v>390</v>
      </c>
      <c r="H35" s="44">
        <v>1</v>
      </c>
      <c r="I35" s="45">
        <v>0</v>
      </c>
      <c r="J35" s="44">
        <v>0.79487179487179482</v>
      </c>
      <c r="K35" s="44">
        <v>0.7846153846153846</v>
      </c>
      <c r="L35" s="43">
        <v>1.025641025641022E-2</v>
      </c>
    </row>
    <row r="36" spans="1:12" x14ac:dyDescent="0.4">
      <c r="A36" s="124" t="s">
        <v>232</v>
      </c>
      <c r="B36" s="72">
        <v>284</v>
      </c>
      <c r="C36" s="72">
        <v>338</v>
      </c>
      <c r="D36" s="46">
        <v>0.84023668639053251</v>
      </c>
      <c r="E36" s="37">
        <v>-54</v>
      </c>
      <c r="F36" s="72">
        <v>390</v>
      </c>
      <c r="G36" s="72">
        <v>390</v>
      </c>
      <c r="H36" s="46">
        <v>1</v>
      </c>
      <c r="I36" s="37">
        <v>0</v>
      </c>
      <c r="J36" s="46">
        <v>0.72820512820512817</v>
      </c>
      <c r="K36" s="46">
        <v>0.8666666666666667</v>
      </c>
      <c r="L36" s="51">
        <v>-0.13846153846153852</v>
      </c>
    </row>
    <row r="37" spans="1:12" s="30" customFormat="1" x14ac:dyDescent="0.4">
      <c r="A37" s="122" t="s">
        <v>94</v>
      </c>
      <c r="B37" s="67">
        <v>85429</v>
      </c>
      <c r="C37" s="67">
        <v>90283</v>
      </c>
      <c r="D37" s="39">
        <v>0.9462357254411129</v>
      </c>
      <c r="E37" s="40">
        <v>-4854</v>
      </c>
      <c r="F37" s="67">
        <v>124896</v>
      </c>
      <c r="G37" s="67">
        <v>121821</v>
      </c>
      <c r="H37" s="39">
        <v>1.0252419533577954</v>
      </c>
      <c r="I37" s="40">
        <v>3075</v>
      </c>
      <c r="J37" s="39">
        <v>0.68400108890596978</v>
      </c>
      <c r="K37" s="39">
        <v>0.74111195935019414</v>
      </c>
      <c r="L37" s="52">
        <v>-5.711087044422436E-2</v>
      </c>
    </row>
    <row r="38" spans="1:12" x14ac:dyDescent="0.4">
      <c r="A38" s="124" t="s">
        <v>82</v>
      </c>
      <c r="B38" s="66">
        <v>32208</v>
      </c>
      <c r="C38" s="66">
        <v>34561</v>
      </c>
      <c r="D38" s="65">
        <v>0.93191747923960533</v>
      </c>
      <c r="E38" s="36">
        <v>-2353</v>
      </c>
      <c r="F38" s="66">
        <v>45247</v>
      </c>
      <c r="G38" s="66">
        <v>46827</v>
      </c>
      <c r="H38" s="42">
        <v>0.96625878232643558</v>
      </c>
      <c r="I38" s="36">
        <v>-1580</v>
      </c>
      <c r="J38" s="42">
        <v>0.71182619842199479</v>
      </c>
      <c r="K38" s="42">
        <v>0.73805710380763234</v>
      </c>
      <c r="L38" s="41">
        <v>-2.6230905385637548E-2</v>
      </c>
    </row>
    <row r="39" spans="1:12" x14ac:dyDescent="0.4">
      <c r="A39" s="124" t="s">
        <v>231</v>
      </c>
      <c r="B39" s="68">
        <v>1537</v>
      </c>
      <c r="C39" s="68">
        <v>0</v>
      </c>
      <c r="D39" s="46" t="e">
        <v>#DIV/0!</v>
      </c>
      <c r="E39" s="37">
        <v>1537</v>
      </c>
      <c r="F39" s="75">
        <v>2071</v>
      </c>
      <c r="G39" s="68">
        <v>0</v>
      </c>
      <c r="H39" s="46" t="e">
        <v>#DIV/0!</v>
      </c>
      <c r="I39" s="37">
        <v>2071</v>
      </c>
      <c r="J39" s="46">
        <v>0.74215354901014008</v>
      </c>
      <c r="K39" s="46" t="e">
        <v>#DIV/0!</v>
      </c>
      <c r="L39" s="51" t="e">
        <v>#DIV/0!</v>
      </c>
    </row>
    <row r="40" spans="1:12" x14ac:dyDescent="0.4">
      <c r="A40" s="124" t="s">
        <v>152</v>
      </c>
      <c r="B40" s="68">
        <v>3575</v>
      </c>
      <c r="C40" s="68">
        <v>7113</v>
      </c>
      <c r="D40" s="46">
        <v>0.50260087164346967</v>
      </c>
      <c r="E40" s="37">
        <v>-3538</v>
      </c>
      <c r="F40" s="75">
        <v>5240</v>
      </c>
      <c r="G40" s="68">
        <v>8570</v>
      </c>
      <c r="H40" s="81">
        <v>0.61143523920653442</v>
      </c>
      <c r="I40" s="37">
        <v>-3330</v>
      </c>
      <c r="J40" s="46">
        <v>0.6822519083969466</v>
      </c>
      <c r="K40" s="46">
        <v>0.82998833138856476</v>
      </c>
      <c r="L40" s="51">
        <v>-0.14773642299161815</v>
      </c>
    </row>
    <row r="41" spans="1:12" x14ac:dyDescent="0.4">
      <c r="A41" s="124" t="s">
        <v>151</v>
      </c>
      <c r="B41" s="68">
        <v>7986</v>
      </c>
      <c r="C41" s="68">
        <v>6283</v>
      </c>
      <c r="D41" s="80">
        <v>1.2710488620085947</v>
      </c>
      <c r="E41" s="53">
        <v>1703</v>
      </c>
      <c r="F41" s="68">
        <v>13780</v>
      </c>
      <c r="G41" s="68">
        <v>10867</v>
      </c>
      <c r="H41" s="81">
        <v>1.2680592619858286</v>
      </c>
      <c r="I41" s="37">
        <v>2913</v>
      </c>
      <c r="J41" s="46">
        <v>0.57953555878084184</v>
      </c>
      <c r="K41" s="46">
        <v>0.57817244869789275</v>
      </c>
      <c r="L41" s="51">
        <v>1.3631100829490927E-3</v>
      </c>
    </row>
    <row r="42" spans="1:12" x14ac:dyDescent="0.4">
      <c r="A42" s="124" t="s">
        <v>177</v>
      </c>
      <c r="B42" s="68">
        <v>2966</v>
      </c>
      <c r="C42" s="68">
        <v>0</v>
      </c>
      <c r="D42" s="80" t="e">
        <v>#DIV/0!</v>
      </c>
      <c r="E42" s="53">
        <v>2966</v>
      </c>
      <c r="F42" s="68">
        <v>6940</v>
      </c>
      <c r="G42" s="68">
        <v>0</v>
      </c>
      <c r="H42" s="81" t="e">
        <v>#DIV/0!</v>
      </c>
      <c r="I42" s="37">
        <v>6940</v>
      </c>
      <c r="J42" s="46">
        <v>0.42737752161383286</v>
      </c>
      <c r="K42" s="46" t="e">
        <v>#DIV/0!</v>
      </c>
      <c r="L42" s="51" t="e">
        <v>#DIV/0!</v>
      </c>
    </row>
    <row r="43" spans="1:12" x14ac:dyDescent="0.4">
      <c r="A43" s="124" t="s">
        <v>80</v>
      </c>
      <c r="B43" s="68">
        <v>14315</v>
      </c>
      <c r="C43" s="68">
        <v>14412</v>
      </c>
      <c r="D43" s="80">
        <v>0.99326949764085481</v>
      </c>
      <c r="E43" s="53">
        <v>-97</v>
      </c>
      <c r="F43" s="72">
        <v>19178</v>
      </c>
      <c r="G43" s="72">
        <v>17572</v>
      </c>
      <c r="H43" s="81">
        <v>1.0913954017755521</v>
      </c>
      <c r="I43" s="37">
        <v>1606</v>
      </c>
      <c r="J43" s="46">
        <v>0.74642819897799562</v>
      </c>
      <c r="K43" s="46">
        <v>0.82016844980651038</v>
      </c>
      <c r="L43" s="51">
        <v>-7.3740250828514764E-2</v>
      </c>
    </row>
    <row r="44" spans="1:12" x14ac:dyDescent="0.4">
      <c r="A44" s="124" t="s">
        <v>81</v>
      </c>
      <c r="B44" s="68">
        <v>8331</v>
      </c>
      <c r="C44" s="68">
        <v>7214</v>
      </c>
      <c r="D44" s="80">
        <v>1.1548378153590242</v>
      </c>
      <c r="E44" s="36">
        <v>1117</v>
      </c>
      <c r="F44" s="75">
        <v>11160</v>
      </c>
      <c r="G44" s="68">
        <v>10255</v>
      </c>
      <c r="H44" s="81">
        <v>1.0882496343247197</v>
      </c>
      <c r="I44" s="37">
        <v>905</v>
      </c>
      <c r="J44" s="46">
        <v>0.74650537634408598</v>
      </c>
      <c r="K44" s="46">
        <v>0.70346172598732326</v>
      </c>
      <c r="L44" s="51">
        <v>4.3043650356762719E-2</v>
      </c>
    </row>
    <row r="45" spans="1:12" x14ac:dyDescent="0.4">
      <c r="A45" s="124" t="s">
        <v>79</v>
      </c>
      <c r="B45" s="68">
        <v>2060</v>
      </c>
      <c r="C45" s="68">
        <v>2310</v>
      </c>
      <c r="D45" s="80">
        <v>0.89177489177489178</v>
      </c>
      <c r="E45" s="36">
        <v>-250</v>
      </c>
      <c r="F45" s="77">
        <v>2790</v>
      </c>
      <c r="G45" s="76">
        <v>2880</v>
      </c>
      <c r="H45" s="78">
        <v>0.96875</v>
      </c>
      <c r="I45" s="37">
        <v>-90</v>
      </c>
      <c r="J45" s="46">
        <v>0.73835125448028671</v>
      </c>
      <c r="K45" s="46">
        <v>0.80208333333333337</v>
      </c>
      <c r="L45" s="51">
        <v>-6.3732078853046659E-2</v>
      </c>
    </row>
    <row r="46" spans="1:12" x14ac:dyDescent="0.4">
      <c r="A46" s="124" t="s">
        <v>150</v>
      </c>
      <c r="B46" s="68">
        <v>1345</v>
      </c>
      <c r="C46" s="68">
        <v>1123</v>
      </c>
      <c r="D46" s="80">
        <v>1.1976847729296527</v>
      </c>
      <c r="E46" s="36">
        <v>222</v>
      </c>
      <c r="F46" s="75">
        <v>1660</v>
      </c>
      <c r="G46" s="68">
        <v>1660</v>
      </c>
      <c r="H46" s="82">
        <v>1</v>
      </c>
      <c r="I46" s="37">
        <v>0</v>
      </c>
      <c r="J46" s="46">
        <v>0.81024096385542166</v>
      </c>
      <c r="K46" s="46">
        <v>0.67650602409638549</v>
      </c>
      <c r="L46" s="51">
        <v>0.13373493975903616</v>
      </c>
    </row>
    <row r="47" spans="1:12" x14ac:dyDescent="0.4">
      <c r="A47" s="124" t="s">
        <v>78</v>
      </c>
      <c r="B47" s="68">
        <v>2220</v>
      </c>
      <c r="C47" s="68">
        <v>2206</v>
      </c>
      <c r="D47" s="80">
        <v>1.0063463281958296</v>
      </c>
      <c r="E47" s="36">
        <v>14</v>
      </c>
      <c r="F47" s="75">
        <v>2790</v>
      </c>
      <c r="G47" s="68">
        <v>2862</v>
      </c>
      <c r="H47" s="81">
        <v>0.97484276729559749</v>
      </c>
      <c r="I47" s="37">
        <v>-72</v>
      </c>
      <c r="J47" s="46">
        <v>0.79569892473118276</v>
      </c>
      <c r="K47" s="46">
        <v>0.77078965758211038</v>
      </c>
      <c r="L47" s="51">
        <v>2.4909267149072378E-2</v>
      </c>
    </row>
    <row r="48" spans="1:12" x14ac:dyDescent="0.4">
      <c r="A48" s="125" t="s">
        <v>77</v>
      </c>
      <c r="B48" s="68">
        <v>1442</v>
      </c>
      <c r="C48" s="68">
        <v>1740</v>
      </c>
      <c r="D48" s="80">
        <v>0.828735632183908</v>
      </c>
      <c r="E48" s="36">
        <v>-298</v>
      </c>
      <c r="F48" s="77">
        <v>2790</v>
      </c>
      <c r="G48" s="76">
        <v>2808</v>
      </c>
      <c r="H48" s="81">
        <v>0.99358974358974361</v>
      </c>
      <c r="I48" s="37">
        <v>-18</v>
      </c>
      <c r="J48" s="46">
        <v>0.51684587813620075</v>
      </c>
      <c r="K48" s="42">
        <v>0.61965811965811968</v>
      </c>
      <c r="L48" s="41">
        <v>-0.10281224152191892</v>
      </c>
    </row>
    <row r="49" spans="1:12" x14ac:dyDescent="0.4">
      <c r="A49" s="132" t="s">
        <v>96</v>
      </c>
      <c r="B49" s="68">
        <v>929</v>
      </c>
      <c r="C49" s="68">
        <v>1104</v>
      </c>
      <c r="D49" s="80">
        <v>0.84148550724637683</v>
      </c>
      <c r="E49" s="37">
        <v>-175</v>
      </c>
      <c r="F49" s="75">
        <v>1660</v>
      </c>
      <c r="G49" s="68">
        <v>1660</v>
      </c>
      <c r="H49" s="81">
        <v>1</v>
      </c>
      <c r="I49" s="37">
        <v>0</v>
      </c>
      <c r="J49" s="46">
        <v>0.55963855421686748</v>
      </c>
      <c r="K49" s="46">
        <v>0.66506024096385541</v>
      </c>
      <c r="L49" s="51">
        <v>-0.10542168674698793</v>
      </c>
    </row>
    <row r="50" spans="1:12" x14ac:dyDescent="0.4">
      <c r="A50" s="124" t="s">
        <v>93</v>
      </c>
      <c r="B50" s="68">
        <v>2023</v>
      </c>
      <c r="C50" s="68">
        <v>1965</v>
      </c>
      <c r="D50" s="80">
        <v>1.0295165394402035</v>
      </c>
      <c r="E50" s="37">
        <v>58</v>
      </c>
      <c r="F50" s="75">
        <v>2790</v>
      </c>
      <c r="G50" s="76">
        <v>2790</v>
      </c>
      <c r="H50" s="78">
        <v>1</v>
      </c>
      <c r="I50" s="37">
        <v>0</v>
      </c>
      <c r="J50" s="46">
        <v>0.725089605734767</v>
      </c>
      <c r="K50" s="46">
        <v>0.70430107526881724</v>
      </c>
      <c r="L50" s="51">
        <v>2.0788530465949751E-2</v>
      </c>
    </row>
    <row r="51" spans="1:12" x14ac:dyDescent="0.4">
      <c r="A51" s="124" t="s">
        <v>74</v>
      </c>
      <c r="B51" s="68">
        <v>2664</v>
      </c>
      <c r="C51" s="68">
        <v>3336</v>
      </c>
      <c r="D51" s="80">
        <v>0.79856115107913672</v>
      </c>
      <c r="E51" s="37">
        <v>-672</v>
      </c>
      <c r="F51" s="79">
        <v>3880</v>
      </c>
      <c r="G51" s="68">
        <v>3850</v>
      </c>
      <c r="H51" s="78">
        <v>1.0077922077922077</v>
      </c>
      <c r="I51" s="37">
        <v>30</v>
      </c>
      <c r="J51" s="46">
        <v>0.6865979381443299</v>
      </c>
      <c r="K51" s="46">
        <v>0.86649350649350654</v>
      </c>
      <c r="L51" s="51">
        <v>-0.17989556834917664</v>
      </c>
    </row>
    <row r="52" spans="1:12" x14ac:dyDescent="0.4">
      <c r="A52" s="124" t="s">
        <v>76</v>
      </c>
      <c r="B52" s="68">
        <v>873</v>
      </c>
      <c r="C52" s="68">
        <v>946</v>
      </c>
      <c r="D52" s="44">
        <v>0.92283298097251587</v>
      </c>
      <c r="E52" s="37">
        <v>-73</v>
      </c>
      <c r="F52" s="77">
        <v>1260</v>
      </c>
      <c r="G52" s="76">
        <v>1260</v>
      </c>
      <c r="H52" s="46">
        <v>1</v>
      </c>
      <c r="I52" s="37">
        <v>0</v>
      </c>
      <c r="J52" s="46">
        <v>0.69285714285714284</v>
      </c>
      <c r="K52" s="46">
        <v>0.75079365079365079</v>
      </c>
      <c r="L52" s="51">
        <v>-5.7936507936507953E-2</v>
      </c>
    </row>
    <row r="53" spans="1:12" x14ac:dyDescent="0.4">
      <c r="A53" s="124" t="s">
        <v>75</v>
      </c>
      <c r="B53" s="68">
        <v>955</v>
      </c>
      <c r="C53" s="68">
        <v>1104</v>
      </c>
      <c r="D53" s="44">
        <v>0.86503623188405798</v>
      </c>
      <c r="E53" s="37">
        <v>-149</v>
      </c>
      <c r="F53" s="75">
        <v>1660</v>
      </c>
      <c r="G53" s="68">
        <v>1260</v>
      </c>
      <c r="H53" s="46">
        <v>1.3174603174603174</v>
      </c>
      <c r="I53" s="37">
        <v>400</v>
      </c>
      <c r="J53" s="46">
        <v>0.57530120481927716</v>
      </c>
      <c r="K53" s="46">
        <v>0.87619047619047619</v>
      </c>
      <c r="L53" s="51">
        <v>-0.30088927137119903</v>
      </c>
    </row>
    <row r="54" spans="1:12" x14ac:dyDescent="0.4">
      <c r="A54" s="124" t="s">
        <v>149</v>
      </c>
      <c r="B54" s="68">
        <v>0</v>
      </c>
      <c r="C54" s="68">
        <v>659</v>
      </c>
      <c r="D54" s="44">
        <v>0</v>
      </c>
      <c r="E54" s="37">
        <v>-659</v>
      </c>
      <c r="F54" s="76">
        <v>0</v>
      </c>
      <c r="G54" s="76">
        <v>1660</v>
      </c>
      <c r="H54" s="46">
        <v>0</v>
      </c>
      <c r="I54" s="37">
        <v>-1660</v>
      </c>
      <c r="J54" s="46" t="e">
        <v>#DIV/0!</v>
      </c>
      <c r="K54" s="46">
        <v>0.3969879518072289</v>
      </c>
      <c r="L54" s="51" t="e">
        <v>#DIV/0!</v>
      </c>
    </row>
    <row r="55" spans="1:12" x14ac:dyDescent="0.4">
      <c r="A55" s="124" t="s">
        <v>132</v>
      </c>
      <c r="B55" s="68">
        <v>0</v>
      </c>
      <c r="C55" s="68">
        <v>1159</v>
      </c>
      <c r="D55" s="44">
        <v>0</v>
      </c>
      <c r="E55" s="37">
        <v>-1159</v>
      </c>
      <c r="F55" s="68">
        <v>0</v>
      </c>
      <c r="G55" s="69">
        <v>1260</v>
      </c>
      <c r="H55" s="46">
        <v>0</v>
      </c>
      <c r="I55" s="37">
        <v>-1260</v>
      </c>
      <c r="J55" s="46" t="e">
        <v>#DIV/0!</v>
      </c>
      <c r="K55" s="46">
        <v>0.91984126984126979</v>
      </c>
      <c r="L55" s="51" t="e">
        <v>#DIV/0!</v>
      </c>
    </row>
    <row r="56" spans="1:12" x14ac:dyDescent="0.4">
      <c r="A56" s="124" t="s">
        <v>148</v>
      </c>
      <c r="B56" s="68">
        <v>0</v>
      </c>
      <c r="C56" s="68">
        <v>1096</v>
      </c>
      <c r="D56" s="44">
        <v>0</v>
      </c>
      <c r="E56" s="37">
        <v>-1096</v>
      </c>
      <c r="F56" s="76">
        <v>0</v>
      </c>
      <c r="G56" s="69">
        <v>1260</v>
      </c>
      <c r="H56" s="46">
        <v>0</v>
      </c>
      <c r="I56" s="37">
        <v>-1260</v>
      </c>
      <c r="J56" s="46" t="e">
        <v>#DIV/0!</v>
      </c>
      <c r="K56" s="46">
        <v>0.86984126984126986</v>
      </c>
      <c r="L56" s="51" t="e">
        <v>#DIV/0!</v>
      </c>
    </row>
    <row r="57" spans="1:12" x14ac:dyDescent="0.4">
      <c r="A57" s="124" t="s">
        <v>147</v>
      </c>
      <c r="B57" s="68">
        <v>0</v>
      </c>
      <c r="C57" s="68">
        <v>957</v>
      </c>
      <c r="D57" s="44">
        <v>0</v>
      </c>
      <c r="E57" s="37">
        <v>-957</v>
      </c>
      <c r="F57" s="69">
        <v>0</v>
      </c>
      <c r="G57" s="69">
        <v>1260</v>
      </c>
      <c r="H57" s="46">
        <v>0</v>
      </c>
      <c r="I57" s="37">
        <v>-1260</v>
      </c>
      <c r="J57" s="46" t="e">
        <v>#DIV/0!</v>
      </c>
      <c r="K57" s="46">
        <v>0.75952380952380949</v>
      </c>
      <c r="L57" s="51" t="e">
        <v>#DIV/0!</v>
      </c>
    </row>
    <row r="58" spans="1:12" x14ac:dyDescent="0.4">
      <c r="A58" s="123" t="s">
        <v>146</v>
      </c>
      <c r="B58" s="63">
        <v>0</v>
      </c>
      <c r="C58" s="63">
        <v>995</v>
      </c>
      <c r="D58" s="90">
        <v>0</v>
      </c>
      <c r="E58" s="35">
        <v>-995</v>
      </c>
      <c r="F58" s="63">
        <v>0</v>
      </c>
      <c r="G58" s="63">
        <v>1260</v>
      </c>
      <c r="H58" s="57">
        <v>0</v>
      </c>
      <c r="I58" s="35">
        <v>-1260</v>
      </c>
      <c r="J58" s="57" t="e">
        <v>#DIV/0!</v>
      </c>
      <c r="K58" s="57">
        <v>0.78968253968253965</v>
      </c>
      <c r="L58" s="56" t="e">
        <v>#DIV/0!</v>
      </c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2006年11月中旬航空旅客輸送実績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11月(下旬)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127</v>
      </c>
      <c r="C4" s="187" t="s">
        <v>247</v>
      </c>
      <c r="D4" s="190" t="s">
        <v>87</v>
      </c>
      <c r="E4" s="190"/>
      <c r="F4" s="187" t="s">
        <v>127</v>
      </c>
      <c r="G4" s="187" t="s">
        <v>247</v>
      </c>
      <c r="H4" s="190" t="s">
        <v>87</v>
      </c>
      <c r="I4" s="190"/>
      <c r="J4" s="187" t="s">
        <v>127</v>
      </c>
      <c r="K4" s="187" t="s">
        <v>247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v>157280</v>
      </c>
      <c r="C6" s="67">
        <v>149012</v>
      </c>
      <c r="D6" s="39">
        <v>1.0554854642579121</v>
      </c>
      <c r="E6" s="40">
        <v>8268</v>
      </c>
      <c r="F6" s="67">
        <v>242345</v>
      </c>
      <c r="G6" s="67">
        <v>222425</v>
      </c>
      <c r="H6" s="39">
        <v>1.08955827807126</v>
      </c>
      <c r="I6" s="87">
        <v>19920</v>
      </c>
      <c r="J6" s="39">
        <v>0.64899213930553545</v>
      </c>
      <c r="K6" s="39">
        <v>0.66994267730695745</v>
      </c>
      <c r="L6" s="52">
        <v>-2.0950538001421992E-2</v>
      </c>
    </row>
    <row r="7" spans="1:12" s="30" customFormat="1" x14ac:dyDescent="0.4">
      <c r="A7" s="122" t="s">
        <v>84</v>
      </c>
      <c r="B7" s="88">
        <v>77903</v>
      </c>
      <c r="C7" s="67">
        <v>71180</v>
      </c>
      <c r="D7" s="39">
        <v>1.0944506883956167</v>
      </c>
      <c r="E7" s="40">
        <v>6723</v>
      </c>
      <c r="F7" s="67">
        <v>118987</v>
      </c>
      <c r="G7" s="67">
        <v>105613</v>
      </c>
      <c r="H7" s="39">
        <v>1.1266321380890609</v>
      </c>
      <c r="I7" s="87">
        <v>13374</v>
      </c>
      <c r="J7" s="39">
        <v>0.65471858270231198</v>
      </c>
      <c r="K7" s="39">
        <v>0.67397006050391528</v>
      </c>
      <c r="L7" s="52">
        <v>-1.9251477801603301E-2</v>
      </c>
    </row>
    <row r="8" spans="1:12" x14ac:dyDescent="0.4">
      <c r="A8" s="138" t="s">
        <v>91</v>
      </c>
      <c r="B8" s="89">
        <v>63927</v>
      </c>
      <c r="C8" s="73">
        <v>57727</v>
      </c>
      <c r="D8" s="50">
        <v>1.1074020822145616</v>
      </c>
      <c r="E8" s="55">
        <v>6200</v>
      </c>
      <c r="F8" s="73">
        <v>98585</v>
      </c>
      <c r="G8" s="73">
        <v>86833</v>
      </c>
      <c r="H8" s="50">
        <v>1.1353402508262989</v>
      </c>
      <c r="I8" s="55">
        <v>11752</v>
      </c>
      <c r="J8" s="50">
        <v>0.64844550387990063</v>
      </c>
      <c r="K8" s="50">
        <v>0.66480485529694933</v>
      </c>
      <c r="L8" s="49">
        <v>-1.6359351417048695E-2</v>
      </c>
    </row>
    <row r="9" spans="1:12" x14ac:dyDescent="0.4">
      <c r="A9" s="126" t="s">
        <v>82</v>
      </c>
      <c r="B9" s="79">
        <v>37719</v>
      </c>
      <c r="C9" s="72">
        <v>34491</v>
      </c>
      <c r="D9" s="44">
        <v>1.0935896320779335</v>
      </c>
      <c r="E9" s="54">
        <v>3228</v>
      </c>
      <c r="F9" s="72">
        <v>51998</v>
      </c>
      <c r="G9" s="72">
        <v>47361</v>
      </c>
      <c r="H9" s="44">
        <v>1.097907561073457</v>
      </c>
      <c r="I9" s="54">
        <v>4637</v>
      </c>
      <c r="J9" s="44">
        <v>0.72539328435709061</v>
      </c>
      <c r="K9" s="44">
        <v>0.72825742699689622</v>
      </c>
      <c r="L9" s="43">
        <v>-2.8641426398056113E-3</v>
      </c>
    </row>
    <row r="10" spans="1:12" x14ac:dyDescent="0.4">
      <c r="A10" s="124" t="s">
        <v>83</v>
      </c>
      <c r="B10" s="79">
        <v>2515</v>
      </c>
      <c r="C10" s="72">
        <v>5538</v>
      </c>
      <c r="D10" s="46">
        <v>0.45413506681112314</v>
      </c>
      <c r="E10" s="53">
        <v>-3023</v>
      </c>
      <c r="F10" s="72">
        <v>4064</v>
      </c>
      <c r="G10" s="72">
        <v>9260</v>
      </c>
      <c r="H10" s="46">
        <v>0.43887688984881207</v>
      </c>
      <c r="I10" s="53">
        <v>-5196</v>
      </c>
      <c r="J10" s="46">
        <v>0.61884842519685035</v>
      </c>
      <c r="K10" s="46">
        <v>0.59805615550755942</v>
      </c>
      <c r="L10" s="51">
        <v>2.0792269689290932E-2</v>
      </c>
    </row>
    <row r="11" spans="1:12" x14ac:dyDescent="0.4">
      <c r="A11" s="124" t="s">
        <v>97</v>
      </c>
      <c r="B11" s="79">
        <v>3762</v>
      </c>
      <c r="C11" s="72">
        <v>3619</v>
      </c>
      <c r="D11" s="46">
        <v>1.0395136778115501</v>
      </c>
      <c r="E11" s="53">
        <v>143</v>
      </c>
      <c r="F11" s="72">
        <v>6560</v>
      </c>
      <c r="G11" s="72">
        <v>6490</v>
      </c>
      <c r="H11" s="46">
        <v>1.0107858243451464</v>
      </c>
      <c r="I11" s="53">
        <v>70</v>
      </c>
      <c r="J11" s="46">
        <v>0.57347560975609757</v>
      </c>
      <c r="K11" s="46">
        <v>0.55762711864406778</v>
      </c>
      <c r="L11" s="51">
        <v>1.5848491112029794E-2</v>
      </c>
    </row>
    <row r="12" spans="1:12" x14ac:dyDescent="0.4">
      <c r="A12" s="124" t="s">
        <v>80</v>
      </c>
      <c r="B12" s="79">
        <v>6328</v>
      </c>
      <c r="C12" s="72">
        <v>6384</v>
      </c>
      <c r="D12" s="46">
        <v>0.99122807017543857</v>
      </c>
      <c r="E12" s="53">
        <v>-56</v>
      </c>
      <c r="F12" s="72">
        <v>8983</v>
      </c>
      <c r="G12" s="72">
        <v>9330</v>
      </c>
      <c r="H12" s="46">
        <v>0.9628081457663451</v>
      </c>
      <c r="I12" s="53">
        <v>-347</v>
      </c>
      <c r="J12" s="46">
        <v>0.70444172325503729</v>
      </c>
      <c r="K12" s="46">
        <v>0.68424437299035368</v>
      </c>
      <c r="L12" s="51">
        <v>2.0197350264683611E-2</v>
      </c>
    </row>
    <row r="13" spans="1:12" x14ac:dyDescent="0.4">
      <c r="A13" s="124" t="s">
        <v>81</v>
      </c>
      <c r="B13" s="79">
        <v>5449</v>
      </c>
      <c r="C13" s="72">
        <v>5402</v>
      </c>
      <c r="D13" s="46">
        <v>1.008700481303221</v>
      </c>
      <c r="E13" s="53">
        <v>47</v>
      </c>
      <c r="F13" s="72">
        <v>10920</v>
      </c>
      <c r="G13" s="72">
        <v>10339</v>
      </c>
      <c r="H13" s="46">
        <v>1.0561949898442788</v>
      </c>
      <c r="I13" s="53">
        <v>581</v>
      </c>
      <c r="J13" s="46">
        <v>0.498992673992674</v>
      </c>
      <c r="K13" s="46">
        <v>0.52248766805300317</v>
      </c>
      <c r="L13" s="51">
        <v>-2.3494994060329177E-2</v>
      </c>
    </row>
    <row r="14" spans="1:12" x14ac:dyDescent="0.4">
      <c r="A14" s="124" t="s">
        <v>170</v>
      </c>
      <c r="B14" s="79">
        <v>2422</v>
      </c>
      <c r="C14" s="72">
        <v>2293</v>
      </c>
      <c r="D14" s="46">
        <v>1.0562581770606192</v>
      </c>
      <c r="E14" s="53">
        <v>129</v>
      </c>
      <c r="F14" s="72">
        <v>4064</v>
      </c>
      <c r="G14" s="72">
        <v>4053</v>
      </c>
      <c r="H14" s="46">
        <v>1.002714038983469</v>
      </c>
      <c r="I14" s="53">
        <v>11</v>
      </c>
      <c r="J14" s="46">
        <v>0.59596456692913391</v>
      </c>
      <c r="K14" s="46">
        <v>0.56575376264495436</v>
      </c>
      <c r="L14" s="51">
        <v>3.0210804284179549E-2</v>
      </c>
    </row>
    <row r="15" spans="1:12" x14ac:dyDescent="0.4">
      <c r="A15" s="127" t="s">
        <v>169</v>
      </c>
      <c r="B15" s="79">
        <v>1024</v>
      </c>
      <c r="C15" s="72">
        <v>0</v>
      </c>
      <c r="D15" s="17" t="e">
        <v>#DIV/0!</v>
      </c>
      <c r="E15" s="24">
        <v>1024</v>
      </c>
      <c r="F15" s="72">
        <v>1500</v>
      </c>
      <c r="G15" s="72">
        <v>0</v>
      </c>
      <c r="H15" s="46" t="e">
        <v>#DIV/0!</v>
      </c>
      <c r="I15" s="53">
        <v>1500</v>
      </c>
      <c r="J15" s="46">
        <v>0.68266666666666664</v>
      </c>
      <c r="K15" s="46" t="e">
        <v>#DIV/0!</v>
      </c>
      <c r="L15" s="51" t="e">
        <v>#DIV/0!</v>
      </c>
    </row>
    <row r="16" spans="1:12" s="12" customFormat="1" x14ac:dyDescent="0.4">
      <c r="A16" s="19" t="s">
        <v>177</v>
      </c>
      <c r="B16" s="79">
        <v>3921</v>
      </c>
      <c r="C16" s="72">
        <v>0</v>
      </c>
      <c r="D16" s="46" t="e">
        <v>#DIV/0!</v>
      </c>
      <c r="E16" s="53">
        <v>3921</v>
      </c>
      <c r="F16" s="72">
        <v>7984</v>
      </c>
      <c r="G16" s="72">
        <v>0</v>
      </c>
      <c r="H16" s="17" t="e">
        <v>#DIV/0!</v>
      </c>
      <c r="I16" s="24">
        <v>7984</v>
      </c>
      <c r="J16" s="17">
        <v>0.49110721442885774</v>
      </c>
      <c r="K16" s="17" t="e">
        <v>#DIV/0!</v>
      </c>
      <c r="L16" s="16" t="e">
        <v>#DIV/0!</v>
      </c>
    </row>
    <row r="17" spans="1:12" s="12" customFormat="1" x14ac:dyDescent="0.4">
      <c r="A17" s="61" t="s">
        <v>195</v>
      </c>
      <c r="B17" s="79">
        <v>787</v>
      </c>
      <c r="C17" s="72">
        <v>0</v>
      </c>
      <c r="D17" s="17" t="e">
        <v>#DIV/0!</v>
      </c>
      <c r="E17" s="24">
        <v>787</v>
      </c>
      <c r="F17" s="72">
        <v>2512</v>
      </c>
      <c r="G17" s="72">
        <v>0</v>
      </c>
      <c r="H17" s="22" t="e">
        <v>#DIV/0!</v>
      </c>
      <c r="I17" s="24">
        <v>2512</v>
      </c>
      <c r="J17" s="17">
        <v>0.31329617834394907</v>
      </c>
      <c r="K17" s="17" t="e">
        <v>#DIV/0!</v>
      </c>
      <c r="L17" s="16" t="e">
        <v>#DIV/0!</v>
      </c>
    </row>
    <row r="18" spans="1:12" x14ac:dyDescent="0.4">
      <c r="A18" s="138" t="s">
        <v>90</v>
      </c>
      <c r="B18" s="89">
        <v>13478</v>
      </c>
      <c r="C18" s="89">
        <v>12878</v>
      </c>
      <c r="D18" s="50">
        <v>1.0465910855722937</v>
      </c>
      <c r="E18" s="55">
        <v>600</v>
      </c>
      <c r="F18" s="73">
        <v>19700</v>
      </c>
      <c r="G18" s="73">
        <v>18000</v>
      </c>
      <c r="H18" s="50">
        <v>1.0944444444444446</v>
      </c>
      <c r="I18" s="55">
        <v>1700</v>
      </c>
      <c r="J18" s="50">
        <v>0.6841624365482234</v>
      </c>
      <c r="K18" s="50">
        <v>0.71544444444444444</v>
      </c>
      <c r="L18" s="49">
        <v>-3.1282007896221042E-2</v>
      </c>
    </row>
    <row r="19" spans="1:12" x14ac:dyDescent="0.4">
      <c r="A19" s="126" t="s">
        <v>242</v>
      </c>
      <c r="B19" s="79">
        <v>930</v>
      </c>
      <c r="C19" s="72">
        <v>1125</v>
      </c>
      <c r="D19" s="44">
        <v>0.82666666666666666</v>
      </c>
      <c r="E19" s="54">
        <v>-195</v>
      </c>
      <c r="F19" s="72">
        <v>1450</v>
      </c>
      <c r="G19" s="72">
        <v>1500</v>
      </c>
      <c r="H19" s="44">
        <v>0.96666666666666667</v>
      </c>
      <c r="I19" s="54">
        <v>-50</v>
      </c>
      <c r="J19" s="44">
        <v>0.64137931034482754</v>
      </c>
      <c r="K19" s="44">
        <v>0.75</v>
      </c>
      <c r="L19" s="43">
        <v>-0.10862068965517246</v>
      </c>
    </row>
    <row r="20" spans="1:12" x14ac:dyDescent="0.4">
      <c r="A20" s="124" t="s">
        <v>151</v>
      </c>
      <c r="B20" s="79">
        <v>1369</v>
      </c>
      <c r="C20" s="72">
        <v>1445</v>
      </c>
      <c r="D20" s="46">
        <v>0.94740484429065741</v>
      </c>
      <c r="E20" s="53">
        <v>-76</v>
      </c>
      <c r="F20" s="72">
        <v>1500</v>
      </c>
      <c r="G20" s="72">
        <v>1500</v>
      </c>
      <c r="H20" s="46">
        <v>1</v>
      </c>
      <c r="I20" s="53">
        <v>0</v>
      </c>
      <c r="J20" s="46">
        <v>0.91266666666666663</v>
      </c>
      <c r="K20" s="46">
        <v>0.96333333333333337</v>
      </c>
      <c r="L20" s="51">
        <v>-5.0666666666666749E-2</v>
      </c>
    </row>
    <row r="21" spans="1:12" x14ac:dyDescent="0.4">
      <c r="A21" s="124" t="s">
        <v>241</v>
      </c>
      <c r="B21" s="79">
        <v>1108</v>
      </c>
      <c r="C21" s="72">
        <v>1323</v>
      </c>
      <c r="D21" s="46">
        <v>0.83749055177626608</v>
      </c>
      <c r="E21" s="53">
        <v>-215</v>
      </c>
      <c r="F21" s="72">
        <v>1450</v>
      </c>
      <c r="G21" s="72">
        <v>1500</v>
      </c>
      <c r="H21" s="46">
        <v>0.96666666666666667</v>
      </c>
      <c r="I21" s="53">
        <v>-50</v>
      </c>
      <c r="J21" s="46">
        <v>0.7641379310344828</v>
      </c>
      <c r="K21" s="46">
        <v>0.88200000000000001</v>
      </c>
      <c r="L21" s="51">
        <v>-0.11786206896551721</v>
      </c>
    </row>
    <row r="22" spans="1:12" x14ac:dyDescent="0.4">
      <c r="A22" s="124" t="s">
        <v>165</v>
      </c>
      <c r="B22" s="79">
        <v>2413</v>
      </c>
      <c r="C22" s="72">
        <v>2047</v>
      </c>
      <c r="D22" s="46">
        <v>1.1787982413287739</v>
      </c>
      <c r="E22" s="53">
        <v>366</v>
      </c>
      <c r="F22" s="72">
        <v>3000</v>
      </c>
      <c r="G22" s="72">
        <v>3000</v>
      </c>
      <c r="H22" s="46">
        <v>1</v>
      </c>
      <c r="I22" s="53">
        <v>0</v>
      </c>
      <c r="J22" s="46">
        <v>0.80433333333333334</v>
      </c>
      <c r="K22" s="46">
        <v>0.68233333333333335</v>
      </c>
      <c r="L22" s="51">
        <v>0.122</v>
      </c>
    </row>
    <row r="23" spans="1:12" x14ac:dyDescent="0.4">
      <c r="A23" s="124" t="s">
        <v>164</v>
      </c>
      <c r="B23" s="79">
        <v>1194</v>
      </c>
      <c r="C23" s="72">
        <v>1325</v>
      </c>
      <c r="D23" s="42">
        <v>0.90113207547169816</v>
      </c>
      <c r="E23" s="59">
        <v>-131</v>
      </c>
      <c r="F23" s="72">
        <v>1500</v>
      </c>
      <c r="G23" s="72">
        <v>1500</v>
      </c>
      <c r="H23" s="42">
        <v>1</v>
      </c>
      <c r="I23" s="59">
        <v>0</v>
      </c>
      <c r="J23" s="42">
        <v>0.79600000000000004</v>
      </c>
      <c r="K23" s="42">
        <v>0.8833333333333333</v>
      </c>
      <c r="L23" s="41">
        <v>-8.7333333333333263E-2</v>
      </c>
    </row>
    <row r="24" spans="1:12" x14ac:dyDescent="0.4">
      <c r="A24" s="125" t="s">
        <v>163</v>
      </c>
      <c r="B24" s="79">
        <v>0</v>
      </c>
      <c r="C24" s="72">
        <v>0</v>
      </c>
      <c r="D24" s="46" t="e">
        <v>#DIV/0!</v>
      </c>
      <c r="E24" s="53">
        <v>0</v>
      </c>
      <c r="F24" s="72">
        <v>0</v>
      </c>
      <c r="G24" s="72">
        <v>0</v>
      </c>
      <c r="H24" s="46" t="e">
        <v>#DIV/0!</v>
      </c>
      <c r="I24" s="53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79">
        <v>878</v>
      </c>
      <c r="C25" s="72">
        <v>759</v>
      </c>
      <c r="D25" s="46">
        <v>1.1567852437417654</v>
      </c>
      <c r="E25" s="53">
        <v>119</v>
      </c>
      <c r="F25" s="72">
        <v>1500</v>
      </c>
      <c r="G25" s="72">
        <v>1500</v>
      </c>
      <c r="H25" s="46">
        <v>1</v>
      </c>
      <c r="I25" s="53">
        <v>0</v>
      </c>
      <c r="J25" s="46">
        <v>0.58533333333333337</v>
      </c>
      <c r="K25" s="46">
        <v>0.50600000000000001</v>
      </c>
      <c r="L25" s="51">
        <v>7.9333333333333367E-2</v>
      </c>
    </row>
    <row r="26" spans="1:12" x14ac:dyDescent="0.4">
      <c r="A26" s="124" t="s">
        <v>161</v>
      </c>
      <c r="B26" s="79">
        <v>873</v>
      </c>
      <c r="C26" s="72">
        <v>938</v>
      </c>
      <c r="D26" s="46">
        <v>0.93070362473347545</v>
      </c>
      <c r="E26" s="53">
        <v>-65</v>
      </c>
      <c r="F26" s="72">
        <v>1500</v>
      </c>
      <c r="G26" s="72">
        <v>1500</v>
      </c>
      <c r="H26" s="46">
        <v>1</v>
      </c>
      <c r="I26" s="53">
        <v>0</v>
      </c>
      <c r="J26" s="46">
        <v>0.58199999999999996</v>
      </c>
      <c r="K26" s="46">
        <v>0.6253333333333333</v>
      </c>
      <c r="L26" s="51">
        <v>-4.3333333333333335E-2</v>
      </c>
    </row>
    <row r="27" spans="1:12" x14ac:dyDescent="0.4">
      <c r="A27" s="124" t="s">
        <v>240</v>
      </c>
      <c r="B27" s="79">
        <v>517</v>
      </c>
      <c r="C27" s="72">
        <v>366</v>
      </c>
      <c r="D27" s="42">
        <v>1.4125683060109289</v>
      </c>
      <c r="E27" s="59">
        <v>151</v>
      </c>
      <c r="F27" s="72">
        <v>1200</v>
      </c>
      <c r="G27" s="72">
        <v>900</v>
      </c>
      <c r="H27" s="42">
        <v>1.3333333333333333</v>
      </c>
      <c r="I27" s="59">
        <v>300</v>
      </c>
      <c r="J27" s="42">
        <v>0.43083333333333335</v>
      </c>
      <c r="K27" s="42">
        <v>0.40666666666666668</v>
      </c>
      <c r="L27" s="41">
        <v>2.416666666666667E-2</v>
      </c>
    </row>
    <row r="28" spans="1:12" x14ac:dyDescent="0.4">
      <c r="A28" s="125" t="s">
        <v>239</v>
      </c>
      <c r="B28" s="79">
        <v>376</v>
      </c>
      <c r="C28" s="72">
        <v>334</v>
      </c>
      <c r="D28" s="46">
        <v>1.125748502994012</v>
      </c>
      <c r="E28" s="53">
        <v>42</v>
      </c>
      <c r="F28" s="72">
        <v>600</v>
      </c>
      <c r="G28" s="72">
        <v>600</v>
      </c>
      <c r="H28" s="46">
        <v>1</v>
      </c>
      <c r="I28" s="53">
        <v>0</v>
      </c>
      <c r="J28" s="46">
        <v>0.62666666666666671</v>
      </c>
      <c r="K28" s="46">
        <v>0.55666666666666664</v>
      </c>
      <c r="L28" s="51">
        <v>7.0000000000000062E-2</v>
      </c>
    </row>
    <row r="29" spans="1:12" x14ac:dyDescent="0.4">
      <c r="A29" s="124" t="s">
        <v>238</v>
      </c>
      <c r="B29" s="79">
        <v>1028</v>
      </c>
      <c r="C29" s="72">
        <v>1188</v>
      </c>
      <c r="D29" s="46">
        <v>0.86531986531986527</v>
      </c>
      <c r="E29" s="53">
        <v>-160</v>
      </c>
      <c r="F29" s="72">
        <v>1500</v>
      </c>
      <c r="G29" s="72">
        <v>1500</v>
      </c>
      <c r="H29" s="46">
        <v>1</v>
      </c>
      <c r="I29" s="53">
        <v>0</v>
      </c>
      <c r="J29" s="46">
        <v>0.68533333333333335</v>
      </c>
      <c r="K29" s="46">
        <v>0.79200000000000004</v>
      </c>
      <c r="L29" s="51">
        <v>-0.10666666666666669</v>
      </c>
    </row>
    <row r="30" spans="1:12" x14ac:dyDescent="0.4">
      <c r="A30" s="125" t="s">
        <v>237</v>
      </c>
      <c r="B30" s="79">
        <v>902</v>
      </c>
      <c r="C30" s="72">
        <v>997</v>
      </c>
      <c r="D30" s="42">
        <v>0.90471414242728188</v>
      </c>
      <c r="E30" s="59">
        <v>-95</v>
      </c>
      <c r="F30" s="72">
        <v>1500</v>
      </c>
      <c r="G30" s="72">
        <v>1500</v>
      </c>
      <c r="H30" s="42">
        <v>1</v>
      </c>
      <c r="I30" s="59">
        <v>0</v>
      </c>
      <c r="J30" s="42">
        <v>0.60133333333333339</v>
      </c>
      <c r="K30" s="42">
        <v>0.66466666666666663</v>
      </c>
      <c r="L30" s="41">
        <v>-6.3333333333333242E-2</v>
      </c>
    </row>
    <row r="31" spans="1:12" x14ac:dyDescent="0.4">
      <c r="A31" s="125" t="s">
        <v>236</v>
      </c>
      <c r="B31" s="79">
        <v>1167</v>
      </c>
      <c r="C31" s="72">
        <v>1031</v>
      </c>
      <c r="D31" s="42">
        <v>1.1319107662463628</v>
      </c>
      <c r="E31" s="59">
        <v>136</v>
      </c>
      <c r="F31" s="72">
        <v>1500</v>
      </c>
      <c r="G31" s="72">
        <v>1500</v>
      </c>
      <c r="H31" s="42">
        <v>1</v>
      </c>
      <c r="I31" s="59">
        <v>0</v>
      </c>
      <c r="J31" s="42">
        <v>0.77800000000000002</v>
      </c>
      <c r="K31" s="42">
        <v>0.68733333333333335</v>
      </c>
      <c r="L31" s="41">
        <v>9.0666666666666673E-2</v>
      </c>
    </row>
    <row r="32" spans="1:12" x14ac:dyDescent="0.4">
      <c r="A32" s="124" t="s">
        <v>235</v>
      </c>
      <c r="B32" s="79">
        <v>0</v>
      </c>
      <c r="C32" s="72">
        <v>0</v>
      </c>
      <c r="D32" s="46" t="e">
        <v>#DIV/0!</v>
      </c>
      <c r="E32" s="53">
        <v>0</v>
      </c>
      <c r="F32" s="72">
        <v>0</v>
      </c>
      <c r="G32" s="72">
        <v>0</v>
      </c>
      <c r="H32" s="46" t="e">
        <v>#DIV/0!</v>
      </c>
      <c r="I32" s="53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234</v>
      </c>
      <c r="B33" s="79">
        <v>723</v>
      </c>
      <c r="C33" s="72">
        <v>0</v>
      </c>
      <c r="D33" s="46" t="e">
        <v>#DIV/0!</v>
      </c>
      <c r="E33" s="53">
        <v>723</v>
      </c>
      <c r="F33" s="72">
        <v>1500</v>
      </c>
      <c r="G33" s="72">
        <v>0</v>
      </c>
      <c r="H33" s="46" t="e">
        <v>#DIV/0!</v>
      </c>
      <c r="I33" s="53">
        <v>1500</v>
      </c>
      <c r="J33" s="46">
        <v>0.48199999999999998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89">
        <v>498</v>
      </c>
      <c r="C34" s="73">
        <v>575</v>
      </c>
      <c r="D34" s="50">
        <v>0.86608695652173917</v>
      </c>
      <c r="E34" s="55">
        <v>-77</v>
      </c>
      <c r="F34" s="73">
        <v>702</v>
      </c>
      <c r="G34" s="73">
        <v>780</v>
      </c>
      <c r="H34" s="50">
        <v>0.9</v>
      </c>
      <c r="I34" s="55">
        <v>-78</v>
      </c>
      <c r="J34" s="50">
        <v>0.70940170940170943</v>
      </c>
      <c r="K34" s="50">
        <v>0.73717948717948723</v>
      </c>
      <c r="L34" s="49">
        <v>-2.777777777777779E-2</v>
      </c>
    </row>
    <row r="35" spans="1:12" x14ac:dyDescent="0.4">
      <c r="A35" s="126" t="s">
        <v>233</v>
      </c>
      <c r="B35" s="79">
        <v>249</v>
      </c>
      <c r="C35" s="72">
        <v>313</v>
      </c>
      <c r="D35" s="44">
        <v>0.79552715654952078</v>
      </c>
      <c r="E35" s="54">
        <v>-64</v>
      </c>
      <c r="F35" s="72">
        <v>312</v>
      </c>
      <c r="G35" s="72">
        <v>390</v>
      </c>
      <c r="H35" s="44">
        <v>0.8</v>
      </c>
      <c r="I35" s="54">
        <v>-78</v>
      </c>
      <c r="J35" s="44">
        <v>0.79807692307692313</v>
      </c>
      <c r="K35" s="44">
        <v>0.8025641025641026</v>
      </c>
      <c r="L35" s="43">
        <v>-4.4871794871794712E-3</v>
      </c>
    </row>
    <row r="36" spans="1:12" x14ac:dyDescent="0.4">
      <c r="A36" s="124" t="s">
        <v>232</v>
      </c>
      <c r="B36" s="79">
        <v>249</v>
      </c>
      <c r="C36" s="72">
        <v>262</v>
      </c>
      <c r="D36" s="46">
        <v>0.95038167938931295</v>
      </c>
      <c r="E36" s="53">
        <v>-13</v>
      </c>
      <c r="F36" s="72">
        <v>390</v>
      </c>
      <c r="G36" s="72">
        <v>390</v>
      </c>
      <c r="H36" s="46">
        <v>1</v>
      </c>
      <c r="I36" s="53">
        <v>0</v>
      </c>
      <c r="J36" s="46">
        <v>0.63846153846153841</v>
      </c>
      <c r="K36" s="46">
        <v>0.67179487179487174</v>
      </c>
      <c r="L36" s="51">
        <v>-3.3333333333333326E-2</v>
      </c>
    </row>
    <row r="37" spans="1:12" s="30" customFormat="1" x14ac:dyDescent="0.4">
      <c r="A37" s="122" t="s">
        <v>94</v>
      </c>
      <c r="B37" s="88">
        <v>79377</v>
      </c>
      <c r="C37" s="67">
        <v>77832</v>
      </c>
      <c r="D37" s="39">
        <v>1.019850447116867</v>
      </c>
      <c r="E37" s="87">
        <v>1545</v>
      </c>
      <c r="F37" s="88">
        <v>123358</v>
      </c>
      <c r="G37" s="67">
        <v>116812</v>
      </c>
      <c r="H37" s="39">
        <v>1.0560387631407733</v>
      </c>
      <c r="I37" s="87">
        <v>6546</v>
      </c>
      <c r="J37" s="39">
        <v>0.64346860357658198</v>
      </c>
      <c r="K37" s="39">
        <v>0.66630140738965171</v>
      </c>
      <c r="L37" s="52">
        <v>-2.2832803813069735E-2</v>
      </c>
    </row>
    <row r="38" spans="1:12" x14ac:dyDescent="0.4">
      <c r="A38" s="124" t="s">
        <v>82</v>
      </c>
      <c r="B38" s="86">
        <v>31154</v>
      </c>
      <c r="C38" s="71">
        <v>29803</v>
      </c>
      <c r="D38" s="60">
        <v>1.0453310069456094</v>
      </c>
      <c r="E38" s="59">
        <v>1351</v>
      </c>
      <c r="F38" s="85">
        <v>44889</v>
      </c>
      <c r="G38" s="85">
        <v>46278</v>
      </c>
      <c r="H38" s="42">
        <v>0.96998573836380142</v>
      </c>
      <c r="I38" s="53">
        <v>-1389</v>
      </c>
      <c r="J38" s="46">
        <v>0.69402303459644898</v>
      </c>
      <c r="K38" s="46">
        <v>0.64399930852672982</v>
      </c>
      <c r="L38" s="51">
        <v>5.0023726069719165E-2</v>
      </c>
    </row>
    <row r="39" spans="1:12" x14ac:dyDescent="0.4">
      <c r="A39" s="124" t="s">
        <v>231</v>
      </c>
      <c r="B39" s="75">
        <v>787</v>
      </c>
      <c r="C39" s="68">
        <v>0</v>
      </c>
      <c r="D39" s="44" t="e">
        <v>#DIV/0!</v>
      </c>
      <c r="E39" s="59">
        <v>787</v>
      </c>
      <c r="F39" s="75">
        <v>1299</v>
      </c>
      <c r="G39" s="75">
        <v>0</v>
      </c>
      <c r="H39" s="42" t="e">
        <v>#DIV/0!</v>
      </c>
      <c r="I39" s="53">
        <v>1299</v>
      </c>
      <c r="J39" s="46">
        <v>0.60585065434949958</v>
      </c>
      <c r="K39" s="46" t="e">
        <v>#DIV/0!</v>
      </c>
      <c r="L39" s="51" t="e">
        <v>#DIV/0!</v>
      </c>
    </row>
    <row r="40" spans="1:12" x14ac:dyDescent="0.4">
      <c r="A40" s="124" t="s">
        <v>152</v>
      </c>
      <c r="B40" s="75">
        <v>3374</v>
      </c>
      <c r="C40" s="68">
        <v>6368</v>
      </c>
      <c r="D40" s="44">
        <v>0.52983668341708545</v>
      </c>
      <c r="E40" s="59">
        <v>-2994</v>
      </c>
      <c r="F40" s="75">
        <v>5240</v>
      </c>
      <c r="G40" s="75">
        <v>8561</v>
      </c>
      <c r="H40" s="42">
        <v>0.61207802826772573</v>
      </c>
      <c r="I40" s="53">
        <v>-3321</v>
      </c>
      <c r="J40" s="46">
        <v>0.64389312977099233</v>
      </c>
      <c r="K40" s="46">
        <v>0.74383833664291554</v>
      </c>
      <c r="L40" s="51">
        <v>-9.9945206871923209E-2</v>
      </c>
    </row>
    <row r="41" spans="1:12" x14ac:dyDescent="0.4">
      <c r="A41" s="124" t="s">
        <v>151</v>
      </c>
      <c r="B41" s="75">
        <v>8104</v>
      </c>
      <c r="C41" s="68">
        <v>5779</v>
      </c>
      <c r="D41" s="44">
        <v>1.4023187402664821</v>
      </c>
      <c r="E41" s="59">
        <v>2325</v>
      </c>
      <c r="F41" s="77">
        <v>13500</v>
      </c>
      <c r="G41" s="77">
        <v>7042</v>
      </c>
      <c r="H41" s="42">
        <v>1.9170690144845215</v>
      </c>
      <c r="I41" s="53">
        <v>6458</v>
      </c>
      <c r="J41" s="46">
        <v>0.60029629629629633</v>
      </c>
      <c r="K41" s="46">
        <v>0.8206475433115592</v>
      </c>
      <c r="L41" s="51">
        <v>-0.22035124701526287</v>
      </c>
    </row>
    <row r="42" spans="1:12" x14ac:dyDescent="0.4">
      <c r="A42" s="124" t="s">
        <v>177</v>
      </c>
      <c r="B42" s="77">
        <v>2957</v>
      </c>
      <c r="C42" s="76">
        <v>0</v>
      </c>
      <c r="D42" s="44" t="e">
        <v>#DIV/0!</v>
      </c>
      <c r="E42" s="59">
        <v>2957</v>
      </c>
      <c r="F42" s="84">
        <v>6940</v>
      </c>
      <c r="G42" s="84">
        <v>0</v>
      </c>
      <c r="H42" s="42" t="e">
        <v>#DIV/0!</v>
      </c>
      <c r="I42" s="53">
        <v>6940</v>
      </c>
      <c r="J42" s="46">
        <v>0.42608069164265128</v>
      </c>
      <c r="K42" s="46" t="e">
        <v>#DIV/0!</v>
      </c>
      <c r="L42" s="51" t="e">
        <v>#DIV/0!</v>
      </c>
    </row>
    <row r="43" spans="1:12" x14ac:dyDescent="0.4">
      <c r="A43" s="124" t="s">
        <v>80</v>
      </c>
      <c r="B43" s="75">
        <v>13135</v>
      </c>
      <c r="C43" s="68">
        <v>12161</v>
      </c>
      <c r="D43" s="44">
        <v>1.0800920976893347</v>
      </c>
      <c r="E43" s="59">
        <v>974</v>
      </c>
      <c r="F43" s="75">
        <v>19179</v>
      </c>
      <c r="G43" s="75">
        <v>17218</v>
      </c>
      <c r="H43" s="42">
        <v>1.1138924381461262</v>
      </c>
      <c r="I43" s="53">
        <v>1961</v>
      </c>
      <c r="J43" s="46">
        <v>0.68486365295375151</v>
      </c>
      <c r="K43" s="46">
        <v>0.7062957370193983</v>
      </c>
      <c r="L43" s="51">
        <v>-2.1432084065646784E-2</v>
      </c>
    </row>
    <row r="44" spans="1:12" x14ac:dyDescent="0.4">
      <c r="A44" s="124" t="s">
        <v>81</v>
      </c>
      <c r="B44" s="77">
        <v>7321</v>
      </c>
      <c r="C44" s="76">
        <v>5796</v>
      </c>
      <c r="D44" s="48">
        <v>1.2631124913733609</v>
      </c>
      <c r="E44" s="59">
        <v>1525</v>
      </c>
      <c r="F44" s="75">
        <v>11160</v>
      </c>
      <c r="G44" s="75">
        <v>10066</v>
      </c>
      <c r="H44" s="42">
        <v>1.1086826942181602</v>
      </c>
      <c r="I44" s="53">
        <v>1094</v>
      </c>
      <c r="J44" s="46">
        <v>0.65600358422939065</v>
      </c>
      <c r="K44" s="46">
        <v>0.57579972183588313</v>
      </c>
      <c r="L44" s="51">
        <v>8.0203862393507519E-2</v>
      </c>
    </row>
    <row r="45" spans="1:12" x14ac:dyDescent="0.4">
      <c r="A45" s="124" t="s">
        <v>79</v>
      </c>
      <c r="B45" s="75">
        <v>2201</v>
      </c>
      <c r="C45" s="68">
        <v>2291</v>
      </c>
      <c r="D45" s="46">
        <v>0.9607158446093409</v>
      </c>
      <c r="E45" s="59">
        <v>-90</v>
      </c>
      <c r="F45" s="79">
        <v>2790</v>
      </c>
      <c r="G45" s="79">
        <v>2880</v>
      </c>
      <c r="H45" s="42">
        <v>0.96875</v>
      </c>
      <c r="I45" s="53">
        <v>-90</v>
      </c>
      <c r="J45" s="46">
        <v>0.78888888888888886</v>
      </c>
      <c r="K45" s="46">
        <v>0.79548611111111112</v>
      </c>
      <c r="L45" s="51">
        <v>-6.5972222222222543E-3</v>
      </c>
    </row>
    <row r="46" spans="1:12" x14ac:dyDescent="0.4">
      <c r="A46" s="124" t="s">
        <v>150</v>
      </c>
      <c r="B46" s="77">
        <v>1043</v>
      </c>
      <c r="C46" s="76">
        <v>1200</v>
      </c>
      <c r="D46" s="44">
        <v>0.86916666666666664</v>
      </c>
      <c r="E46" s="59">
        <v>-157</v>
      </c>
      <c r="F46" s="77">
        <v>1540</v>
      </c>
      <c r="G46" s="75">
        <v>1660</v>
      </c>
      <c r="H46" s="42">
        <v>0.92771084337349397</v>
      </c>
      <c r="I46" s="53">
        <v>-120</v>
      </c>
      <c r="J46" s="46">
        <v>0.67727272727272725</v>
      </c>
      <c r="K46" s="46">
        <v>0.72289156626506024</v>
      </c>
      <c r="L46" s="51">
        <v>-4.5618838992332988E-2</v>
      </c>
    </row>
    <row r="47" spans="1:12" x14ac:dyDescent="0.4">
      <c r="A47" s="124" t="s">
        <v>78</v>
      </c>
      <c r="B47" s="75">
        <v>1691</v>
      </c>
      <c r="C47" s="68">
        <v>1772</v>
      </c>
      <c r="D47" s="44">
        <v>0.95428893905191869</v>
      </c>
      <c r="E47" s="59">
        <v>-81</v>
      </c>
      <c r="F47" s="75">
        <v>2790</v>
      </c>
      <c r="G47" s="75">
        <v>2799</v>
      </c>
      <c r="H47" s="42">
        <v>0.99678456591639875</v>
      </c>
      <c r="I47" s="53">
        <v>-9</v>
      </c>
      <c r="J47" s="46">
        <v>0.60609318996415773</v>
      </c>
      <c r="K47" s="46">
        <v>0.63308324401571991</v>
      </c>
      <c r="L47" s="51">
        <v>-2.6990054051562185E-2</v>
      </c>
    </row>
    <row r="48" spans="1:12" x14ac:dyDescent="0.4">
      <c r="A48" s="125" t="s">
        <v>77</v>
      </c>
      <c r="B48" s="77">
        <v>1797</v>
      </c>
      <c r="C48" s="76">
        <v>1995</v>
      </c>
      <c r="D48" s="44">
        <v>0.90075187969924808</v>
      </c>
      <c r="E48" s="59">
        <v>-198</v>
      </c>
      <c r="F48" s="75">
        <v>2790</v>
      </c>
      <c r="G48" s="75">
        <v>2790</v>
      </c>
      <c r="H48" s="42">
        <v>1</v>
      </c>
      <c r="I48" s="53">
        <v>0</v>
      </c>
      <c r="J48" s="46">
        <v>0.6440860215053763</v>
      </c>
      <c r="K48" s="42">
        <v>0.71505376344086025</v>
      </c>
      <c r="L48" s="41">
        <v>-7.0967741935483941E-2</v>
      </c>
    </row>
    <row r="49" spans="1:12" x14ac:dyDescent="0.4">
      <c r="A49" s="124" t="s">
        <v>96</v>
      </c>
      <c r="B49" s="75">
        <v>683</v>
      </c>
      <c r="C49" s="68">
        <v>749</v>
      </c>
      <c r="D49" s="44">
        <v>0.91188251001335119</v>
      </c>
      <c r="E49" s="53">
        <v>-66</v>
      </c>
      <c r="F49" s="79">
        <v>1660</v>
      </c>
      <c r="G49" s="79">
        <v>1660</v>
      </c>
      <c r="H49" s="42">
        <v>1</v>
      </c>
      <c r="I49" s="53">
        <v>0</v>
      </c>
      <c r="J49" s="46">
        <v>0.41144578313253011</v>
      </c>
      <c r="K49" s="46">
        <v>0.45120481927710843</v>
      </c>
      <c r="L49" s="51">
        <v>-3.9759036144578319E-2</v>
      </c>
    </row>
    <row r="50" spans="1:12" x14ac:dyDescent="0.4">
      <c r="A50" s="124" t="s">
        <v>93</v>
      </c>
      <c r="B50" s="77">
        <v>1290</v>
      </c>
      <c r="C50" s="76">
        <v>1486</v>
      </c>
      <c r="D50" s="44">
        <v>0.86810228802153433</v>
      </c>
      <c r="E50" s="53">
        <v>-196</v>
      </c>
      <c r="F50" s="77">
        <v>2790</v>
      </c>
      <c r="G50" s="77">
        <v>2790</v>
      </c>
      <c r="H50" s="46">
        <v>1</v>
      </c>
      <c r="I50" s="53">
        <v>0</v>
      </c>
      <c r="J50" s="46">
        <v>0.46236559139784944</v>
      </c>
      <c r="K50" s="46">
        <v>0.53261648745519719</v>
      </c>
      <c r="L50" s="51">
        <v>-7.0250896057347745E-2</v>
      </c>
    </row>
    <row r="51" spans="1:12" x14ac:dyDescent="0.4">
      <c r="A51" s="124" t="s">
        <v>74</v>
      </c>
      <c r="B51" s="75">
        <v>2319</v>
      </c>
      <c r="C51" s="68">
        <v>2887</v>
      </c>
      <c r="D51" s="44">
        <v>0.80325597506061652</v>
      </c>
      <c r="E51" s="53">
        <v>-568</v>
      </c>
      <c r="F51" s="75">
        <v>3871</v>
      </c>
      <c r="G51" s="75">
        <v>3850</v>
      </c>
      <c r="H51" s="46">
        <v>1.0054545454545454</v>
      </c>
      <c r="I51" s="53">
        <v>21</v>
      </c>
      <c r="J51" s="46">
        <v>0.59907000774993546</v>
      </c>
      <c r="K51" s="46">
        <v>0.74987012987012991</v>
      </c>
      <c r="L51" s="51">
        <v>-0.15080012212019445</v>
      </c>
    </row>
    <row r="52" spans="1:12" x14ac:dyDescent="0.4">
      <c r="A52" s="124" t="s">
        <v>76</v>
      </c>
      <c r="B52" s="77">
        <v>718</v>
      </c>
      <c r="C52" s="76">
        <v>704</v>
      </c>
      <c r="D52" s="44">
        <v>1.0198863636363635</v>
      </c>
      <c r="E52" s="53">
        <v>14</v>
      </c>
      <c r="F52" s="75">
        <v>1260</v>
      </c>
      <c r="G52" s="75">
        <v>1260</v>
      </c>
      <c r="H52" s="46">
        <v>1</v>
      </c>
      <c r="I52" s="53">
        <v>0</v>
      </c>
      <c r="J52" s="46">
        <v>0.56984126984126982</v>
      </c>
      <c r="K52" s="46">
        <v>0.55873015873015874</v>
      </c>
      <c r="L52" s="51">
        <v>1.1111111111111072E-2</v>
      </c>
    </row>
    <row r="53" spans="1:12" x14ac:dyDescent="0.4">
      <c r="A53" s="124" t="s">
        <v>75</v>
      </c>
      <c r="B53" s="75">
        <v>803</v>
      </c>
      <c r="C53" s="68">
        <v>876</v>
      </c>
      <c r="D53" s="44">
        <v>0.91666666666666663</v>
      </c>
      <c r="E53" s="53">
        <v>-73</v>
      </c>
      <c r="F53" s="77">
        <v>1660</v>
      </c>
      <c r="G53" s="77">
        <v>1260</v>
      </c>
      <c r="H53" s="46">
        <v>1.3174603174603174</v>
      </c>
      <c r="I53" s="53">
        <v>400</v>
      </c>
      <c r="J53" s="46">
        <v>0.48373493975903614</v>
      </c>
      <c r="K53" s="46">
        <v>0.69523809523809521</v>
      </c>
      <c r="L53" s="51">
        <v>-0.21150315547905907</v>
      </c>
    </row>
    <row r="54" spans="1:12" x14ac:dyDescent="0.4">
      <c r="A54" s="124" t="s">
        <v>149</v>
      </c>
      <c r="B54" s="77">
        <v>0</v>
      </c>
      <c r="C54" s="76">
        <v>442</v>
      </c>
      <c r="D54" s="44">
        <v>0</v>
      </c>
      <c r="E54" s="53">
        <v>-442</v>
      </c>
      <c r="F54" s="75">
        <v>0</v>
      </c>
      <c r="G54" s="75">
        <v>1660</v>
      </c>
      <c r="H54" s="46">
        <v>0</v>
      </c>
      <c r="I54" s="53">
        <v>-1660</v>
      </c>
      <c r="J54" s="46" t="e">
        <v>#DIV/0!</v>
      </c>
      <c r="K54" s="46">
        <v>0.26626506024096386</v>
      </c>
      <c r="L54" s="51" t="e">
        <v>#DIV/0!</v>
      </c>
    </row>
    <row r="55" spans="1:12" x14ac:dyDescent="0.4">
      <c r="A55" s="124" t="s">
        <v>132</v>
      </c>
      <c r="B55" s="75">
        <v>0</v>
      </c>
      <c r="C55" s="68">
        <v>1081</v>
      </c>
      <c r="D55" s="44">
        <v>0</v>
      </c>
      <c r="E55" s="53">
        <v>-1081</v>
      </c>
      <c r="F55" s="75">
        <v>0</v>
      </c>
      <c r="G55" s="75">
        <v>1267</v>
      </c>
      <c r="H55" s="46">
        <v>0</v>
      </c>
      <c r="I55" s="53">
        <v>-1267</v>
      </c>
      <c r="J55" s="46" t="e">
        <v>#DIV/0!</v>
      </c>
      <c r="K55" s="46">
        <v>0.85319652722967643</v>
      </c>
      <c r="L55" s="51" t="e">
        <v>#DIV/0!</v>
      </c>
    </row>
    <row r="56" spans="1:12" x14ac:dyDescent="0.4">
      <c r="A56" s="124" t="s">
        <v>148</v>
      </c>
      <c r="B56" s="75">
        <v>0</v>
      </c>
      <c r="C56" s="68">
        <v>897</v>
      </c>
      <c r="D56" s="44">
        <v>0</v>
      </c>
      <c r="E56" s="53">
        <v>-897</v>
      </c>
      <c r="F56" s="79">
        <v>0</v>
      </c>
      <c r="G56" s="79">
        <v>1260</v>
      </c>
      <c r="H56" s="46">
        <v>0</v>
      </c>
      <c r="I56" s="53">
        <v>-1260</v>
      </c>
      <c r="J56" s="46" t="e">
        <v>#DIV/0!</v>
      </c>
      <c r="K56" s="46">
        <v>0.71190476190476193</v>
      </c>
      <c r="L56" s="51" t="e">
        <v>#DIV/0!</v>
      </c>
    </row>
    <row r="57" spans="1:12" x14ac:dyDescent="0.4">
      <c r="A57" s="124" t="s">
        <v>147</v>
      </c>
      <c r="B57" s="75">
        <v>0</v>
      </c>
      <c r="C57" s="68">
        <v>733</v>
      </c>
      <c r="D57" s="44">
        <v>0</v>
      </c>
      <c r="E57" s="53">
        <v>-733</v>
      </c>
      <c r="F57" s="75">
        <v>0</v>
      </c>
      <c r="G57" s="75">
        <v>1260</v>
      </c>
      <c r="H57" s="44">
        <v>0</v>
      </c>
      <c r="I57" s="53">
        <v>-1260</v>
      </c>
      <c r="J57" s="46" t="e">
        <v>#DIV/0!</v>
      </c>
      <c r="K57" s="46">
        <v>0.58174603174603179</v>
      </c>
      <c r="L57" s="51" t="e">
        <v>#DIV/0!</v>
      </c>
    </row>
    <row r="58" spans="1:12" x14ac:dyDescent="0.4">
      <c r="A58" s="123" t="s">
        <v>146</v>
      </c>
      <c r="B58" s="133">
        <v>0</v>
      </c>
      <c r="C58" s="134">
        <v>812</v>
      </c>
      <c r="D58" s="90">
        <v>0</v>
      </c>
      <c r="E58" s="58">
        <v>-812</v>
      </c>
      <c r="F58" s="133">
        <v>0</v>
      </c>
      <c r="G58" s="133">
        <v>1251</v>
      </c>
      <c r="H58" s="57">
        <v>0</v>
      </c>
      <c r="I58" s="58">
        <v>-1251</v>
      </c>
      <c r="J58" s="57" t="e">
        <v>#DIV/0!</v>
      </c>
      <c r="K58" s="57">
        <v>0.64908073541167066</v>
      </c>
      <c r="L58" s="56" t="e">
        <v>#DIV/0!</v>
      </c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2006年11月下旬航空旅客輸送実績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12月(月間)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3" t="s">
        <v>128</v>
      </c>
      <c r="C4" s="193" t="s">
        <v>248</v>
      </c>
      <c r="D4" s="190" t="s">
        <v>87</v>
      </c>
      <c r="E4" s="190"/>
      <c r="F4" s="187" t="s">
        <v>128</v>
      </c>
      <c r="G4" s="187" t="s">
        <v>248</v>
      </c>
      <c r="H4" s="190" t="s">
        <v>87</v>
      </c>
      <c r="I4" s="190"/>
      <c r="J4" s="187" t="s">
        <v>128</v>
      </c>
      <c r="K4" s="187" t="s">
        <v>248</v>
      </c>
      <c r="L4" s="188" t="s">
        <v>85</v>
      </c>
    </row>
    <row r="5" spans="1:12" s="34" customFormat="1" x14ac:dyDescent="0.4">
      <c r="A5" s="190"/>
      <c r="B5" s="194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95</v>
      </c>
      <c r="B6" s="67">
        <v>493063</v>
      </c>
      <c r="C6" s="67">
        <v>475682</v>
      </c>
      <c r="D6" s="39">
        <v>1.0365391164685651</v>
      </c>
      <c r="E6" s="40">
        <v>17381</v>
      </c>
      <c r="F6" s="67">
        <v>776859</v>
      </c>
      <c r="G6" s="67">
        <v>698563</v>
      </c>
      <c r="H6" s="39">
        <v>1.1120815159119506</v>
      </c>
      <c r="I6" s="40">
        <v>78296</v>
      </c>
      <c r="J6" s="39">
        <v>0.63468789059533326</v>
      </c>
      <c r="K6" s="39">
        <v>0.68094359420696482</v>
      </c>
      <c r="L6" s="52">
        <v>-4.625570361163156E-2</v>
      </c>
    </row>
    <row r="7" spans="1:12" s="30" customFormat="1" x14ac:dyDescent="0.4">
      <c r="A7" s="122" t="s">
        <v>84</v>
      </c>
      <c r="B7" s="67">
        <v>242110</v>
      </c>
      <c r="C7" s="67">
        <v>232925</v>
      </c>
      <c r="D7" s="39">
        <v>1.0394332939787485</v>
      </c>
      <c r="E7" s="40">
        <v>9185</v>
      </c>
      <c r="F7" s="67">
        <v>374491</v>
      </c>
      <c r="G7" s="67">
        <v>328197</v>
      </c>
      <c r="H7" s="39">
        <v>1.1410555245782259</v>
      </c>
      <c r="I7" s="40">
        <v>46294</v>
      </c>
      <c r="J7" s="39">
        <v>0.64650418835165602</v>
      </c>
      <c r="K7" s="39">
        <v>0.70971093580989464</v>
      </c>
      <c r="L7" s="52">
        <v>-6.3206747458238621E-2</v>
      </c>
    </row>
    <row r="8" spans="1:12" x14ac:dyDescent="0.4">
      <c r="A8" s="138" t="s">
        <v>91</v>
      </c>
      <c r="B8" s="73">
        <v>202199</v>
      </c>
      <c r="C8" s="73">
        <v>193214</v>
      </c>
      <c r="D8" s="50">
        <v>1.0465028414090076</v>
      </c>
      <c r="E8" s="38">
        <v>8985</v>
      </c>
      <c r="F8" s="73">
        <v>311185</v>
      </c>
      <c r="G8" s="73">
        <v>269562</v>
      </c>
      <c r="H8" s="50">
        <v>1.1544097461808416</v>
      </c>
      <c r="I8" s="38">
        <v>41623</v>
      </c>
      <c r="J8" s="50">
        <v>0.64977103652168322</v>
      </c>
      <c r="K8" s="50">
        <v>0.71677016790200399</v>
      </c>
      <c r="L8" s="49">
        <v>-6.6999131380320764E-2</v>
      </c>
    </row>
    <row r="9" spans="1:12" x14ac:dyDescent="0.4">
      <c r="A9" s="126" t="s">
        <v>82</v>
      </c>
      <c r="B9" s="100">
        <v>117928</v>
      </c>
      <c r="C9" s="100">
        <v>110742</v>
      </c>
      <c r="D9" s="44">
        <v>1.0648895631287136</v>
      </c>
      <c r="E9" s="45">
        <v>7186</v>
      </c>
      <c r="F9" s="100">
        <v>161988</v>
      </c>
      <c r="G9" s="100">
        <v>145555</v>
      </c>
      <c r="H9" s="44">
        <v>1.1128989041942907</v>
      </c>
      <c r="I9" s="45">
        <v>16433</v>
      </c>
      <c r="J9" s="44">
        <v>0.72800454354643551</v>
      </c>
      <c r="K9" s="44">
        <v>0.7608258046786438</v>
      </c>
      <c r="L9" s="43">
        <v>-3.282126113220829E-2</v>
      </c>
    </row>
    <row r="10" spans="1:12" x14ac:dyDescent="0.4">
      <c r="A10" s="124" t="s">
        <v>83</v>
      </c>
      <c r="B10" s="94">
        <v>10187</v>
      </c>
      <c r="C10" s="94">
        <v>21768</v>
      </c>
      <c r="D10" s="46">
        <v>0.46798052186696065</v>
      </c>
      <c r="E10" s="37">
        <v>-11581</v>
      </c>
      <c r="F10" s="94">
        <v>15812</v>
      </c>
      <c r="G10" s="94">
        <v>31579</v>
      </c>
      <c r="H10" s="46">
        <v>0.50071249881250202</v>
      </c>
      <c r="I10" s="37">
        <v>-15767</v>
      </c>
      <c r="J10" s="46">
        <v>0.64425752592967367</v>
      </c>
      <c r="K10" s="46">
        <v>0.68931885113524816</v>
      </c>
      <c r="L10" s="51">
        <v>-4.5061325205574487E-2</v>
      </c>
    </row>
    <row r="11" spans="1:12" x14ac:dyDescent="0.4">
      <c r="A11" s="124" t="s">
        <v>97</v>
      </c>
      <c r="B11" s="94">
        <v>12345</v>
      </c>
      <c r="C11" s="94">
        <v>11831</v>
      </c>
      <c r="D11" s="46">
        <v>1.0434451863747782</v>
      </c>
      <c r="E11" s="37">
        <v>514</v>
      </c>
      <c r="F11" s="94">
        <v>20438</v>
      </c>
      <c r="G11" s="94">
        <v>19865</v>
      </c>
      <c r="H11" s="46">
        <v>1.0288447017367228</v>
      </c>
      <c r="I11" s="37">
        <v>573</v>
      </c>
      <c r="J11" s="46">
        <v>0.60402191995302867</v>
      </c>
      <c r="K11" s="46">
        <v>0.59557009816259754</v>
      </c>
      <c r="L11" s="51">
        <v>8.4518217904311355E-3</v>
      </c>
    </row>
    <row r="12" spans="1:12" x14ac:dyDescent="0.4">
      <c r="A12" s="124" t="s">
        <v>80</v>
      </c>
      <c r="B12" s="94">
        <v>18801</v>
      </c>
      <c r="C12" s="94">
        <v>21007</v>
      </c>
      <c r="D12" s="46">
        <v>0.89498738515732856</v>
      </c>
      <c r="E12" s="37">
        <v>-2206</v>
      </c>
      <c r="F12" s="94">
        <v>28969</v>
      </c>
      <c r="G12" s="94">
        <v>28401</v>
      </c>
      <c r="H12" s="46">
        <v>1.0199992957994437</v>
      </c>
      <c r="I12" s="37">
        <v>568</v>
      </c>
      <c r="J12" s="46">
        <v>0.64900410783941453</v>
      </c>
      <c r="K12" s="46">
        <v>0.73965705432907292</v>
      </c>
      <c r="L12" s="51">
        <v>-9.0652946489658381E-2</v>
      </c>
    </row>
    <row r="13" spans="1:12" x14ac:dyDescent="0.4">
      <c r="A13" s="124" t="s">
        <v>81</v>
      </c>
      <c r="B13" s="94">
        <v>20224</v>
      </c>
      <c r="C13" s="94">
        <v>19969</v>
      </c>
      <c r="D13" s="46">
        <v>1.0127697931794282</v>
      </c>
      <c r="E13" s="37">
        <v>255</v>
      </c>
      <c r="F13" s="94">
        <v>34266</v>
      </c>
      <c r="G13" s="94">
        <v>33477</v>
      </c>
      <c r="H13" s="46">
        <v>1.0235684201093287</v>
      </c>
      <c r="I13" s="37">
        <v>789</v>
      </c>
      <c r="J13" s="46">
        <v>0.59020603513687042</v>
      </c>
      <c r="K13" s="46">
        <v>0.59649908892672576</v>
      </c>
      <c r="L13" s="51">
        <v>-6.2930537898553407E-3</v>
      </c>
    </row>
    <row r="14" spans="1:12" x14ac:dyDescent="0.4">
      <c r="A14" s="124" t="s">
        <v>170</v>
      </c>
      <c r="B14" s="94">
        <v>7047</v>
      </c>
      <c r="C14" s="94">
        <v>6905</v>
      </c>
      <c r="D14" s="46">
        <v>1.0205648081100651</v>
      </c>
      <c r="E14" s="37">
        <v>142</v>
      </c>
      <c r="F14" s="94">
        <v>12571</v>
      </c>
      <c r="G14" s="94">
        <v>9218</v>
      </c>
      <c r="H14" s="46">
        <v>1.363744847038403</v>
      </c>
      <c r="I14" s="37">
        <v>3353</v>
      </c>
      <c r="J14" s="46">
        <v>0.56057592872484285</v>
      </c>
      <c r="K14" s="46">
        <v>0.74907789108266432</v>
      </c>
      <c r="L14" s="51">
        <v>-0.18850196235782146</v>
      </c>
    </row>
    <row r="15" spans="1:12" x14ac:dyDescent="0.4">
      <c r="A15" s="127" t="s">
        <v>193</v>
      </c>
      <c r="B15" s="94">
        <v>3153</v>
      </c>
      <c r="C15" s="94">
        <v>992</v>
      </c>
      <c r="D15" s="17">
        <v>3.1784274193548385</v>
      </c>
      <c r="E15" s="18">
        <v>2161</v>
      </c>
      <c r="F15" s="94">
        <v>4340</v>
      </c>
      <c r="G15" s="94">
        <v>1467</v>
      </c>
      <c r="H15" s="46">
        <v>2.958418541240627</v>
      </c>
      <c r="I15" s="37">
        <v>2873</v>
      </c>
      <c r="J15" s="46">
        <v>0.72649769585253454</v>
      </c>
      <c r="K15" s="46">
        <v>0.67620995228357195</v>
      </c>
      <c r="L15" s="51">
        <v>5.0287743568962595E-2</v>
      </c>
    </row>
    <row r="16" spans="1:12" s="12" customFormat="1" x14ac:dyDescent="0.4">
      <c r="A16" s="21" t="s">
        <v>192</v>
      </c>
      <c r="B16" s="93">
        <v>10710</v>
      </c>
      <c r="C16" s="93">
        <v>0</v>
      </c>
      <c r="D16" s="17" t="e">
        <v>#DIV/0!</v>
      </c>
      <c r="E16" s="18">
        <v>10710</v>
      </c>
      <c r="F16" s="93">
        <v>24863</v>
      </c>
      <c r="G16" s="93">
        <v>0</v>
      </c>
      <c r="H16" s="17" t="e">
        <v>#DIV/0!</v>
      </c>
      <c r="I16" s="24">
        <v>24863</v>
      </c>
      <c r="J16" s="17">
        <v>0.43076056791215861</v>
      </c>
      <c r="K16" s="17" t="e">
        <v>#DIV/0!</v>
      </c>
      <c r="L16" s="16" t="e">
        <v>#DIV/0!</v>
      </c>
    </row>
    <row r="17" spans="1:12" s="12" customFormat="1" x14ac:dyDescent="0.4">
      <c r="A17" s="15" t="s">
        <v>191</v>
      </c>
      <c r="B17" s="101">
        <v>1804</v>
      </c>
      <c r="C17" s="101">
        <v>0</v>
      </c>
      <c r="D17" s="31" t="e">
        <v>#DIV/0!</v>
      </c>
      <c r="E17" s="33">
        <v>1804</v>
      </c>
      <c r="F17" s="101">
        <v>7938</v>
      </c>
      <c r="G17" s="101">
        <v>0</v>
      </c>
      <c r="H17" s="31" t="e">
        <v>#DIV/0!</v>
      </c>
      <c r="I17" s="33">
        <v>7938</v>
      </c>
      <c r="J17" s="31">
        <v>0.22726127488032249</v>
      </c>
      <c r="K17" s="31" t="e">
        <v>#DIV/0!</v>
      </c>
      <c r="L17" s="74" t="e">
        <v>#DIV/0!</v>
      </c>
    </row>
    <row r="18" spans="1:12" x14ac:dyDescent="0.4">
      <c r="A18" s="138" t="s">
        <v>90</v>
      </c>
      <c r="B18" s="73">
        <v>38494</v>
      </c>
      <c r="C18" s="73">
        <v>38257</v>
      </c>
      <c r="D18" s="50">
        <v>1.0061949447159997</v>
      </c>
      <c r="E18" s="38">
        <v>237</v>
      </c>
      <c r="F18" s="73">
        <v>60810</v>
      </c>
      <c r="G18" s="73">
        <v>56100</v>
      </c>
      <c r="H18" s="50">
        <v>1.0839572192513369</v>
      </c>
      <c r="I18" s="38">
        <v>4710</v>
      </c>
      <c r="J18" s="50">
        <v>0.63302088472290741</v>
      </c>
      <c r="K18" s="50">
        <v>0.68194295900178248</v>
      </c>
      <c r="L18" s="49">
        <v>-4.8922074278875072E-2</v>
      </c>
    </row>
    <row r="19" spans="1:12" x14ac:dyDescent="0.4">
      <c r="A19" s="126" t="s">
        <v>242</v>
      </c>
      <c r="B19" s="100">
        <v>2806</v>
      </c>
      <c r="C19" s="100">
        <v>3398</v>
      </c>
      <c r="D19" s="44">
        <v>0.82577987051206592</v>
      </c>
      <c r="E19" s="45">
        <v>-592</v>
      </c>
      <c r="F19" s="100">
        <v>4595</v>
      </c>
      <c r="G19" s="100">
        <v>4650</v>
      </c>
      <c r="H19" s="44">
        <v>0.98817204301075268</v>
      </c>
      <c r="I19" s="45">
        <v>-55</v>
      </c>
      <c r="J19" s="44">
        <v>0.6106637649619151</v>
      </c>
      <c r="K19" s="44">
        <v>0.73075268817204297</v>
      </c>
      <c r="L19" s="43">
        <v>-0.12008892321012787</v>
      </c>
    </row>
    <row r="20" spans="1:12" x14ac:dyDescent="0.4">
      <c r="A20" s="124" t="s">
        <v>151</v>
      </c>
      <c r="B20" s="94">
        <v>3173</v>
      </c>
      <c r="C20" s="94">
        <v>4079</v>
      </c>
      <c r="D20" s="46">
        <v>0.77788673694532973</v>
      </c>
      <c r="E20" s="37">
        <v>-906</v>
      </c>
      <c r="F20" s="94">
        <v>4645</v>
      </c>
      <c r="G20" s="94">
        <v>4650</v>
      </c>
      <c r="H20" s="46">
        <v>0.99892473118279568</v>
      </c>
      <c r="I20" s="37">
        <v>-5</v>
      </c>
      <c r="J20" s="46">
        <v>0.68310010764262652</v>
      </c>
      <c r="K20" s="46">
        <v>0.87720430107526881</v>
      </c>
      <c r="L20" s="51">
        <v>-0.19410419343264229</v>
      </c>
    </row>
    <row r="21" spans="1:12" x14ac:dyDescent="0.4">
      <c r="A21" s="124" t="s">
        <v>241</v>
      </c>
      <c r="B21" s="94">
        <v>2759</v>
      </c>
      <c r="C21" s="94">
        <v>3085</v>
      </c>
      <c r="D21" s="46">
        <v>0.89432739059967581</v>
      </c>
      <c r="E21" s="37">
        <v>-326</v>
      </c>
      <c r="F21" s="94">
        <v>4795</v>
      </c>
      <c r="G21" s="94">
        <v>4650</v>
      </c>
      <c r="H21" s="46">
        <v>1.0311827956989248</v>
      </c>
      <c r="I21" s="37">
        <v>145</v>
      </c>
      <c r="J21" s="46">
        <v>0.57539103232533895</v>
      </c>
      <c r="K21" s="46">
        <v>0.66344086021505377</v>
      </c>
      <c r="L21" s="51">
        <v>-8.8049827889714827E-2</v>
      </c>
    </row>
    <row r="22" spans="1:12" x14ac:dyDescent="0.4">
      <c r="A22" s="124" t="s">
        <v>165</v>
      </c>
      <c r="B22" s="94">
        <v>7131</v>
      </c>
      <c r="C22" s="94">
        <v>6743</v>
      </c>
      <c r="D22" s="46">
        <v>1.0575411537891146</v>
      </c>
      <c r="E22" s="37">
        <v>388</v>
      </c>
      <c r="F22" s="94">
        <v>9290</v>
      </c>
      <c r="G22" s="94">
        <v>9300</v>
      </c>
      <c r="H22" s="46">
        <v>0.99892473118279568</v>
      </c>
      <c r="I22" s="37">
        <v>-10</v>
      </c>
      <c r="J22" s="46">
        <v>0.76759956942949403</v>
      </c>
      <c r="K22" s="46">
        <v>0.72505376344086025</v>
      </c>
      <c r="L22" s="51">
        <v>4.2545805988633778E-2</v>
      </c>
    </row>
    <row r="23" spans="1:12" x14ac:dyDescent="0.4">
      <c r="A23" s="124" t="s">
        <v>164</v>
      </c>
      <c r="B23" s="96">
        <v>3426</v>
      </c>
      <c r="C23" s="96">
        <v>3884</v>
      </c>
      <c r="D23" s="42">
        <v>0.88208032955715754</v>
      </c>
      <c r="E23" s="36">
        <v>-458</v>
      </c>
      <c r="F23" s="96">
        <v>4650</v>
      </c>
      <c r="G23" s="96">
        <v>4650</v>
      </c>
      <c r="H23" s="42">
        <v>1</v>
      </c>
      <c r="I23" s="36">
        <v>0</v>
      </c>
      <c r="J23" s="42">
        <v>0.73677419354838714</v>
      </c>
      <c r="K23" s="42">
        <v>0.83526881720430113</v>
      </c>
      <c r="L23" s="41">
        <v>-9.8494623655913993E-2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v>#DIV/0!</v>
      </c>
      <c r="E24" s="37">
        <v>0</v>
      </c>
      <c r="F24" s="94">
        <v>0</v>
      </c>
      <c r="G24" s="94">
        <v>0</v>
      </c>
      <c r="H24" s="46" t="e">
        <v>#DIV/0!</v>
      </c>
      <c r="I24" s="37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94">
        <v>2296</v>
      </c>
      <c r="C25" s="94">
        <v>2314</v>
      </c>
      <c r="D25" s="46">
        <v>0.99222126188418325</v>
      </c>
      <c r="E25" s="37">
        <v>-18</v>
      </c>
      <c r="F25" s="94">
        <v>4645</v>
      </c>
      <c r="G25" s="94">
        <v>4650</v>
      </c>
      <c r="H25" s="46">
        <v>0.99892473118279568</v>
      </c>
      <c r="I25" s="37">
        <v>-5</v>
      </c>
      <c r="J25" s="46">
        <v>0.49429494079655545</v>
      </c>
      <c r="K25" s="46">
        <v>0.49763440860215052</v>
      </c>
      <c r="L25" s="51">
        <v>-3.3394678055950755E-3</v>
      </c>
    </row>
    <row r="26" spans="1:12" x14ac:dyDescent="0.4">
      <c r="A26" s="124" t="s">
        <v>161</v>
      </c>
      <c r="B26" s="94">
        <v>3338</v>
      </c>
      <c r="C26" s="94">
        <v>2810</v>
      </c>
      <c r="D26" s="46">
        <v>1.1879003558718861</v>
      </c>
      <c r="E26" s="37">
        <v>528</v>
      </c>
      <c r="F26" s="94">
        <v>4650</v>
      </c>
      <c r="G26" s="94">
        <v>4650</v>
      </c>
      <c r="H26" s="46">
        <v>1</v>
      </c>
      <c r="I26" s="37">
        <v>0</v>
      </c>
      <c r="J26" s="46">
        <v>0.71784946236559144</v>
      </c>
      <c r="K26" s="46">
        <v>0.60430107526881716</v>
      </c>
      <c r="L26" s="51">
        <v>0.11354838709677428</v>
      </c>
    </row>
    <row r="27" spans="1:12" x14ac:dyDescent="0.4">
      <c r="A27" s="124" t="s">
        <v>240</v>
      </c>
      <c r="B27" s="96">
        <v>1247</v>
      </c>
      <c r="C27" s="96">
        <v>1428</v>
      </c>
      <c r="D27" s="42">
        <v>0.87324929971988796</v>
      </c>
      <c r="E27" s="36">
        <v>-181</v>
      </c>
      <c r="F27" s="96">
        <v>2550</v>
      </c>
      <c r="G27" s="96">
        <v>2550</v>
      </c>
      <c r="H27" s="42">
        <v>1</v>
      </c>
      <c r="I27" s="36">
        <v>0</v>
      </c>
      <c r="J27" s="42">
        <v>0.48901960784313725</v>
      </c>
      <c r="K27" s="42">
        <v>0.56000000000000005</v>
      </c>
      <c r="L27" s="41">
        <v>-7.0980392156862804E-2</v>
      </c>
    </row>
    <row r="28" spans="1:12" x14ac:dyDescent="0.4">
      <c r="A28" s="125" t="s">
        <v>239</v>
      </c>
      <c r="B28" s="94">
        <v>819</v>
      </c>
      <c r="C28" s="94">
        <v>984</v>
      </c>
      <c r="D28" s="46">
        <v>0.83231707317073167</v>
      </c>
      <c r="E28" s="37">
        <v>-165</v>
      </c>
      <c r="F28" s="94">
        <v>1950</v>
      </c>
      <c r="G28" s="94">
        <v>2100</v>
      </c>
      <c r="H28" s="46">
        <v>0.9285714285714286</v>
      </c>
      <c r="I28" s="37">
        <v>-150</v>
      </c>
      <c r="J28" s="46">
        <v>0.42</v>
      </c>
      <c r="K28" s="46">
        <v>0.46857142857142858</v>
      </c>
      <c r="L28" s="51">
        <v>-4.8571428571428599E-2</v>
      </c>
    </row>
    <row r="29" spans="1:12" x14ac:dyDescent="0.4">
      <c r="A29" s="124" t="s">
        <v>238</v>
      </c>
      <c r="B29" s="94">
        <v>3127</v>
      </c>
      <c r="C29" s="94">
        <v>3466</v>
      </c>
      <c r="D29" s="46">
        <v>0.9021927293710329</v>
      </c>
      <c r="E29" s="37">
        <v>-339</v>
      </c>
      <c r="F29" s="94">
        <v>4645</v>
      </c>
      <c r="G29" s="94">
        <v>4950</v>
      </c>
      <c r="H29" s="46">
        <v>0.93838383838383843</v>
      </c>
      <c r="I29" s="37">
        <v>-305</v>
      </c>
      <c r="J29" s="46">
        <v>0.67319698600645861</v>
      </c>
      <c r="K29" s="46">
        <v>0.70020202020202016</v>
      </c>
      <c r="L29" s="51">
        <v>-2.700503419556155E-2</v>
      </c>
    </row>
    <row r="30" spans="1:12" x14ac:dyDescent="0.4">
      <c r="A30" s="125" t="s">
        <v>237</v>
      </c>
      <c r="B30" s="96">
        <v>2759</v>
      </c>
      <c r="C30" s="96">
        <v>2988</v>
      </c>
      <c r="D30" s="42">
        <v>0.9233601070950469</v>
      </c>
      <c r="E30" s="36">
        <v>-229</v>
      </c>
      <c r="F30" s="96">
        <v>4650</v>
      </c>
      <c r="G30" s="96">
        <v>4650</v>
      </c>
      <c r="H30" s="42">
        <v>1</v>
      </c>
      <c r="I30" s="36">
        <v>0</v>
      </c>
      <c r="J30" s="42">
        <v>0.59333333333333338</v>
      </c>
      <c r="K30" s="42">
        <v>0.64258064516129032</v>
      </c>
      <c r="L30" s="41">
        <v>-4.9247311827956941E-2</v>
      </c>
    </row>
    <row r="31" spans="1:12" x14ac:dyDescent="0.4">
      <c r="A31" s="125" t="s">
        <v>236</v>
      </c>
      <c r="B31" s="96">
        <v>3375</v>
      </c>
      <c r="C31" s="96">
        <v>3078</v>
      </c>
      <c r="D31" s="42">
        <v>1.0964912280701755</v>
      </c>
      <c r="E31" s="36">
        <v>297</v>
      </c>
      <c r="F31" s="96">
        <v>5100</v>
      </c>
      <c r="G31" s="96">
        <v>4650</v>
      </c>
      <c r="H31" s="42">
        <v>1.096774193548387</v>
      </c>
      <c r="I31" s="36">
        <v>450</v>
      </c>
      <c r="J31" s="42">
        <v>0.66176470588235292</v>
      </c>
      <c r="K31" s="42">
        <v>0.66193548387096779</v>
      </c>
      <c r="L31" s="41">
        <v>-1.7077798861486748E-4</v>
      </c>
    </row>
    <row r="32" spans="1:12" x14ac:dyDescent="0.4">
      <c r="A32" s="124" t="s">
        <v>235</v>
      </c>
      <c r="B32" s="94">
        <v>0</v>
      </c>
      <c r="C32" s="94">
        <v>0</v>
      </c>
      <c r="D32" s="46" t="e">
        <v>#DIV/0!</v>
      </c>
      <c r="E32" s="37">
        <v>0</v>
      </c>
      <c r="F32" s="94">
        <v>0</v>
      </c>
      <c r="G32" s="94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234</v>
      </c>
      <c r="B33" s="105">
        <v>2238</v>
      </c>
      <c r="C33" s="105">
        <v>0</v>
      </c>
      <c r="D33" s="48" t="e">
        <v>#DIV/0!</v>
      </c>
      <c r="E33" s="37">
        <v>2238</v>
      </c>
      <c r="F33" s="94">
        <v>4645</v>
      </c>
      <c r="G33" s="105">
        <v>0</v>
      </c>
      <c r="H33" s="46" t="e">
        <v>#DIV/0!</v>
      </c>
      <c r="I33" s="37">
        <v>4645</v>
      </c>
      <c r="J33" s="46">
        <v>0.48180839612486542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1417</v>
      </c>
      <c r="C34" s="73">
        <v>1454</v>
      </c>
      <c r="D34" s="50">
        <v>0.9745529573590096</v>
      </c>
      <c r="E34" s="38">
        <v>-37</v>
      </c>
      <c r="F34" s="73">
        <v>2496</v>
      </c>
      <c r="G34" s="73">
        <v>2535</v>
      </c>
      <c r="H34" s="50">
        <v>0.98461538461538467</v>
      </c>
      <c r="I34" s="38">
        <v>-39</v>
      </c>
      <c r="J34" s="50">
        <v>0.56770833333333337</v>
      </c>
      <c r="K34" s="50">
        <v>0.5735700197238659</v>
      </c>
      <c r="L34" s="49">
        <v>-5.8616863905325278E-3</v>
      </c>
    </row>
    <row r="35" spans="1:12" x14ac:dyDescent="0.4">
      <c r="A35" s="126" t="s">
        <v>233</v>
      </c>
      <c r="B35" s="100">
        <v>754</v>
      </c>
      <c r="C35" s="100">
        <v>776</v>
      </c>
      <c r="D35" s="44">
        <v>0.97164948453608246</v>
      </c>
      <c r="E35" s="45">
        <v>-22</v>
      </c>
      <c r="F35" s="100">
        <v>1326</v>
      </c>
      <c r="G35" s="100">
        <v>1404</v>
      </c>
      <c r="H35" s="44">
        <v>0.94444444444444442</v>
      </c>
      <c r="I35" s="45">
        <v>-78</v>
      </c>
      <c r="J35" s="44">
        <v>0.56862745098039214</v>
      </c>
      <c r="K35" s="44">
        <v>0.55270655270655267</v>
      </c>
      <c r="L35" s="43">
        <v>1.5920898273839468E-2</v>
      </c>
    </row>
    <row r="36" spans="1:12" x14ac:dyDescent="0.4">
      <c r="A36" s="124" t="s">
        <v>232</v>
      </c>
      <c r="B36" s="94">
        <v>663</v>
      </c>
      <c r="C36" s="94">
        <v>678</v>
      </c>
      <c r="D36" s="46">
        <v>0.97787610619469023</v>
      </c>
      <c r="E36" s="37">
        <v>-15</v>
      </c>
      <c r="F36" s="94">
        <v>1170</v>
      </c>
      <c r="G36" s="94">
        <v>1131</v>
      </c>
      <c r="H36" s="46">
        <v>1.0344827586206897</v>
      </c>
      <c r="I36" s="37">
        <v>39</v>
      </c>
      <c r="J36" s="46">
        <v>0.56666666666666665</v>
      </c>
      <c r="K36" s="46">
        <v>0.59946949602122013</v>
      </c>
      <c r="L36" s="51">
        <v>-3.2802829354553475E-2</v>
      </c>
    </row>
    <row r="37" spans="1:12" s="30" customFormat="1" x14ac:dyDescent="0.4">
      <c r="A37" s="122" t="s">
        <v>94</v>
      </c>
      <c r="B37" s="67">
        <v>241636</v>
      </c>
      <c r="C37" s="67">
        <v>242757</v>
      </c>
      <c r="D37" s="39">
        <v>0.99538221348920941</v>
      </c>
      <c r="E37" s="40">
        <v>-1121</v>
      </c>
      <c r="F37" s="67">
        <v>384797</v>
      </c>
      <c r="G37" s="67">
        <v>370366</v>
      </c>
      <c r="H37" s="39">
        <v>1.0389641597770853</v>
      </c>
      <c r="I37" s="40">
        <v>14431</v>
      </c>
      <c r="J37" s="39">
        <v>0.62795707866745321</v>
      </c>
      <c r="K37" s="39">
        <v>0.6554516343292851</v>
      </c>
      <c r="L37" s="52">
        <v>-2.7494555661831899E-2</v>
      </c>
    </row>
    <row r="38" spans="1:12" x14ac:dyDescent="0.4">
      <c r="A38" s="124" t="s">
        <v>82</v>
      </c>
      <c r="B38" s="99">
        <v>96162</v>
      </c>
      <c r="C38" s="99">
        <v>96306</v>
      </c>
      <c r="D38" s="60">
        <v>0.9985047660581895</v>
      </c>
      <c r="E38" s="36">
        <v>-144</v>
      </c>
      <c r="F38" s="99">
        <v>137514</v>
      </c>
      <c r="G38" s="94">
        <v>145903</v>
      </c>
      <c r="H38" s="42">
        <v>0.94250289575951141</v>
      </c>
      <c r="I38" s="37">
        <v>-8389</v>
      </c>
      <c r="J38" s="46">
        <v>0.69928879968585012</v>
      </c>
      <c r="K38" s="46">
        <v>0.66006867576403505</v>
      </c>
      <c r="L38" s="51">
        <v>3.9220123921815064E-2</v>
      </c>
    </row>
    <row r="39" spans="1:12" x14ac:dyDescent="0.4">
      <c r="A39" s="124" t="s">
        <v>231</v>
      </c>
      <c r="B39" s="94">
        <v>2317</v>
      </c>
      <c r="C39" s="94">
        <v>0</v>
      </c>
      <c r="D39" s="44" t="e">
        <v>#DIV/0!</v>
      </c>
      <c r="E39" s="36">
        <v>2317</v>
      </c>
      <c r="F39" s="94">
        <v>4214</v>
      </c>
      <c r="G39" s="94">
        <v>0</v>
      </c>
      <c r="H39" s="42" t="e">
        <v>#DIV/0!</v>
      </c>
      <c r="I39" s="37">
        <v>4214</v>
      </c>
      <c r="J39" s="46">
        <v>0.54983388704318936</v>
      </c>
      <c r="K39" s="46" t="e">
        <v>#DIV/0!</v>
      </c>
      <c r="L39" s="51" t="e">
        <v>#DIV/0!</v>
      </c>
    </row>
    <row r="40" spans="1:12" x14ac:dyDescent="0.4">
      <c r="A40" s="124" t="s">
        <v>152</v>
      </c>
      <c r="B40" s="94">
        <v>12691</v>
      </c>
      <c r="C40" s="94">
        <v>20390</v>
      </c>
      <c r="D40" s="44">
        <v>0.62241294752329568</v>
      </c>
      <c r="E40" s="36">
        <v>-7699</v>
      </c>
      <c r="F40" s="94">
        <v>19034</v>
      </c>
      <c r="G40" s="94">
        <v>27921</v>
      </c>
      <c r="H40" s="42">
        <v>0.68170910783997707</v>
      </c>
      <c r="I40" s="37">
        <v>-8887</v>
      </c>
      <c r="J40" s="46">
        <v>0.66675422927393091</v>
      </c>
      <c r="K40" s="46">
        <v>0.73027470362809355</v>
      </c>
      <c r="L40" s="51">
        <v>-6.3520474354162637E-2</v>
      </c>
    </row>
    <row r="41" spans="1:12" x14ac:dyDescent="0.4">
      <c r="A41" s="124" t="s">
        <v>151</v>
      </c>
      <c r="B41" s="94">
        <v>22790</v>
      </c>
      <c r="C41" s="94">
        <v>17478</v>
      </c>
      <c r="D41" s="44">
        <v>1.3039249342029982</v>
      </c>
      <c r="E41" s="36">
        <v>5312</v>
      </c>
      <c r="F41" s="94">
        <v>42732</v>
      </c>
      <c r="G41" s="94">
        <v>27907</v>
      </c>
      <c r="H41" s="42">
        <v>1.5312287239760634</v>
      </c>
      <c r="I41" s="37">
        <v>14825</v>
      </c>
      <c r="J41" s="46">
        <v>0.53332397266685383</v>
      </c>
      <c r="K41" s="46">
        <v>0.62629447808793492</v>
      </c>
      <c r="L41" s="51">
        <v>-9.2970505421081095E-2</v>
      </c>
    </row>
    <row r="42" spans="1:12" x14ac:dyDescent="0.4">
      <c r="A42" s="21" t="s">
        <v>192</v>
      </c>
      <c r="B42" s="94">
        <v>8106</v>
      </c>
      <c r="C42" s="94">
        <v>0</v>
      </c>
      <c r="D42" s="44" t="e">
        <v>#DIV/0!</v>
      </c>
      <c r="E42" s="36">
        <v>8106</v>
      </c>
      <c r="F42" s="94">
        <v>21786</v>
      </c>
      <c r="G42" s="94">
        <v>0</v>
      </c>
      <c r="H42" s="42" t="e">
        <v>#DIV/0!</v>
      </c>
      <c r="I42" s="37">
        <v>21786</v>
      </c>
      <c r="J42" s="46">
        <v>0.37207380886808039</v>
      </c>
      <c r="K42" s="46" t="e">
        <v>#DIV/0!</v>
      </c>
      <c r="L42" s="51" t="e">
        <v>#DIV/0!</v>
      </c>
    </row>
    <row r="43" spans="1:12" x14ac:dyDescent="0.4">
      <c r="A43" s="124" t="s">
        <v>80</v>
      </c>
      <c r="B43" s="94">
        <v>37684</v>
      </c>
      <c r="C43" s="94">
        <v>36100</v>
      </c>
      <c r="D43" s="44">
        <v>1.0438781163434903</v>
      </c>
      <c r="E43" s="36">
        <v>1584</v>
      </c>
      <c r="F43" s="94">
        <v>59891</v>
      </c>
      <c r="G43" s="94">
        <v>53951</v>
      </c>
      <c r="H43" s="42">
        <v>1.1100999054697782</v>
      </c>
      <c r="I43" s="37">
        <v>5940</v>
      </c>
      <c r="J43" s="46">
        <v>0.62920973101133726</v>
      </c>
      <c r="K43" s="46">
        <v>0.6691256881244092</v>
      </c>
      <c r="L43" s="51">
        <v>-3.9915957113071943E-2</v>
      </c>
    </row>
    <row r="44" spans="1:12" x14ac:dyDescent="0.4">
      <c r="A44" s="124" t="s">
        <v>81</v>
      </c>
      <c r="B44" s="98">
        <v>23007</v>
      </c>
      <c r="C44" s="94">
        <v>20058</v>
      </c>
      <c r="D44" s="44">
        <v>1.1470236314687408</v>
      </c>
      <c r="E44" s="36">
        <v>2949</v>
      </c>
      <c r="F44" s="94">
        <v>33759</v>
      </c>
      <c r="G44" s="94">
        <v>29810</v>
      </c>
      <c r="H44" s="42">
        <v>1.1324723247232473</v>
      </c>
      <c r="I44" s="37">
        <v>3949</v>
      </c>
      <c r="J44" s="46">
        <v>0.68150715364791614</v>
      </c>
      <c r="K44" s="46">
        <v>0.67286145588728619</v>
      </c>
      <c r="L44" s="51">
        <v>8.6456977606299557E-3</v>
      </c>
    </row>
    <row r="45" spans="1:12" x14ac:dyDescent="0.4">
      <c r="A45" s="124" t="s">
        <v>79</v>
      </c>
      <c r="B45" s="97">
        <v>6768</v>
      </c>
      <c r="C45" s="94">
        <v>7303</v>
      </c>
      <c r="D45" s="44">
        <v>0.92674243461591121</v>
      </c>
      <c r="E45" s="36">
        <v>-535</v>
      </c>
      <c r="F45" s="94">
        <v>8649</v>
      </c>
      <c r="G45" s="94">
        <v>8665</v>
      </c>
      <c r="H45" s="42">
        <v>0.99815349105597229</v>
      </c>
      <c r="I45" s="37">
        <v>-16</v>
      </c>
      <c r="J45" s="46">
        <v>0.78251821019771073</v>
      </c>
      <c r="K45" s="46">
        <v>0.84281592613964229</v>
      </c>
      <c r="L45" s="51">
        <v>-6.0297715941931562E-2</v>
      </c>
    </row>
    <row r="46" spans="1:12" x14ac:dyDescent="0.4">
      <c r="A46" s="124" t="s">
        <v>150</v>
      </c>
      <c r="B46" s="94">
        <v>3762</v>
      </c>
      <c r="C46" s="100">
        <v>3658</v>
      </c>
      <c r="D46" s="44">
        <v>1.02843083652269</v>
      </c>
      <c r="E46" s="36">
        <v>104</v>
      </c>
      <c r="F46" s="94">
        <v>5146</v>
      </c>
      <c r="G46" s="94">
        <v>4980</v>
      </c>
      <c r="H46" s="42">
        <v>1.0333333333333334</v>
      </c>
      <c r="I46" s="37">
        <v>166</v>
      </c>
      <c r="J46" s="46">
        <v>0.7310532452390206</v>
      </c>
      <c r="K46" s="46">
        <v>0.73453815261044175</v>
      </c>
      <c r="L46" s="51">
        <v>-3.4849073714211531E-3</v>
      </c>
    </row>
    <row r="47" spans="1:12" x14ac:dyDescent="0.4">
      <c r="A47" s="124" t="s">
        <v>78</v>
      </c>
      <c r="B47" s="96">
        <v>6890</v>
      </c>
      <c r="C47" s="94">
        <v>6358</v>
      </c>
      <c r="D47" s="44">
        <v>1.0836741113557722</v>
      </c>
      <c r="E47" s="36">
        <v>532</v>
      </c>
      <c r="F47" s="96">
        <v>8649</v>
      </c>
      <c r="G47" s="94">
        <v>8649</v>
      </c>
      <c r="H47" s="42">
        <v>1</v>
      </c>
      <c r="I47" s="37">
        <v>0</v>
      </c>
      <c r="J47" s="46">
        <v>0.79662388715458432</v>
      </c>
      <c r="K47" s="46">
        <v>0.73511388599838134</v>
      </c>
      <c r="L47" s="51">
        <v>6.1510001156202976E-2</v>
      </c>
    </row>
    <row r="48" spans="1:12" x14ac:dyDescent="0.4">
      <c r="A48" s="125" t="s">
        <v>77</v>
      </c>
      <c r="B48" s="94">
        <v>4556</v>
      </c>
      <c r="C48" s="96">
        <v>4372</v>
      </c>
      <c r="D48" s="44">
        <v>1.0420860018298261</v>
      </c>
      <c r="E48" s="36">
        <v>184</v>
      </c>
      <c r="F48" s="94">
        <v>8649</v>
      </c>
      <c r="G48" s="94">
        <v>8649</v>
      </c>
      <c r="H48" s="42">
        <v>1</v>
      </c>
      <c r="I48" s="37">
        <v>0</v>
      </c>
      <c r="J48" s="46">
        <v>0.52676610012718228</v>
      </c>
      <c r="K48" s="42">
        <v>0.50549196438894672</v>
      </c>
      <c r="L48" s="41">
        <v>2.1274135738235556E-2</v>
      </c>
    </row>
    <row r="49" spans="1:12" x14ac:dyDescent="0.4">
      <c r="A49" s="124" t="s">
        <v>96</v>
      </c>
      <c r="B49" s="94">
        <v>2162</v>
      </c>
      <c r="C49" s="94">
        <v>2135</v>
      </c>
      <c r="D49" s="44">
        <v>1.0126463700234192</v>
      </c>
      <c r="E49" s="37">
        <v>27</v>
      </c>
      <c r="F49" s="94">
        <v>5146</v>
      </c>
      <c r="G49" s="96">
        <v>5146</v>
      </c>
      <c r="H49" s="42">
        <v>1</v>
      </c>
      <c r="I49" s="37">
        <v>0</v>
      </c>
      <c r="J49" s="46">
        <v>0.42013214146910222</v>
      </c>
      <c r="K49" s="46">
        <v>0.41488534784298486</v>
      </c>
      <c r="L49" s="51">
        <v>5.246793626117352E-3</v>
      </c>
    </row>
    <row r="50" spans="1:12" x14ac:dyDescent="0.4">
      <c r="A50" s="124" t="s">
        <v>93</v>
      </c>
      <c r="B50" s="94">
        <v>4716</v>
      </c>
      <c r="C50" s="94">
        <v>4827</v>
      </c>
      <c r="D50" s="44">
        <v>0.97700435052827839</v>
      </c>
      <c r="E50" s="37">
        <v>-111</v>
      </c>
      <c r="F50" s="94">
        <v>8647</v>
      </c>
      <c r="G50" s="94">
        <v>8853</v>
      </c>
      <c r="H50" s="46">
        <v>0.97673105162091944</v>
      </c>
      <c r="I50" s="37">
        <v>-206</v>
      </c>
      <c r="J50" s="46">
        <v>0.54539146524806292</v>
      </c>
      <c r="K50" s="46">
        <v>0.54523890206709591</v>
      </c>
      <c r="L50" s="51">
        <v>1.525631809670136E-4</v>
      </c>
    </row>
    <row r="51" spans="1:12" x14ac:dyDescent="0.4">
      <c r="A51" s="124" t="s">
        <v>74</v>
      </c>
      <c r="B51" s="94">
        <v>6083</v>
      </c>
      <c r="C51" s="94">
        <v>7071</v>
      </c>
      <c r="D51" s="44">
        <v>0.86027436006222602</v>
      </c>
      <c r="E51" s="37">
        <v>-988</v>
      </c>
      <c r="F51" s="94">
        <v>11922</v>
      </c>
      <c r="G51" s="94">
        <v>11592</v>
      </c>
      <c r="H51" s="46">
        <v>1.0284679089026916</v>
      </c>
      <c r="I51" s="37">
        <v>330</v>
      </c>
      <c r="J51" s="46">
        <v>0.51023318235195436</v>
      </c>
      <c r="K51" s="46">
        <v>0.60998964803312627</v>
      </c>
      <c r="L51" s="51">
        <v>-9.9756465681171913E-2</v>
      </c>
    </row>
    <row r="52" spans="1:12" x14ac:dyDescent="0.4">
      <c r="A52" s="124" t="s">
        <v>76</v>
      </c>
      <c r="B52" s="94">
        <v>2010</v>
      </c>
      <c r="C52" s="94">
        <v>2081</v>
      </c>
      <c r="D52" s="44">
        <v>0.96588178760211441</v>
      </c>
      <c r="E52" s="37">
        <v>-71</v>
      </c>
      <c r="F52" s="94">
        <v>3913</v>
      </c>
      <c r="G52" s="94">
        <v>3776</v>
      </c>
      <c r="H52" s="46">
        <v>1.0362817796610169</v>
      </c>
      <c r="I52" s="37">
        <v>137</v>
      </c>
      <c r="J52" s="46">
        <v>0.51367237413749045</v>
      </c>
      <c r="K52" s="46">
        <v>0.55111228813559321</v>
      </c>
      <c r="L52" s="51">
        <v>-3.7439913998102758E-2</v>
      </c>
    </row>
    <row r="53" spans="1:12" x14ac:dyDescent="0.4">
      <c r="A53" s="124" t="s">
        <v>75</v>
      </c>
      <c r="B53" s="94">
        <v>1932</v>
      </c>
      <c r="C53" s="94">
        <v>2545</v>
      </c>
      <c r="D53" s="44">
        <v>0.75913555992141457</v>
      </c>
      <c r="E53" s="37">
        <v>-613</v>
      </c>
      <c r="F53" s="94">
        <v>5146</v>
      </c>
      <c r="G53" s="94">
        <v>3906</v>
      </c>
      <c r="H53" s="46">
        <v>1.3174603174603174</v>
      </c>
      <c r="I53" s="37">
        <v>1240</v>
      </c>
      <c r="J53" s="46">
        <v>0.37543723280217645</v>
      </c>
      <c r="K53" s="46">
        <v>0.65156169994879676</v>
      </c>
      <c r="L53" s="51">
        <v>-0.27612446714662031</v>
      </c>
    </row>
    <row r="54" spans="1:12" x14ac:dyDescent="0.4">
      <c r="A54" s="124" t="s">
        <v>149</v>
      </c>
      <c r="B54" s="94">
        <v>0</v>
      </c>
      <c r="C54" s="94">
        <v>2230</v>
      </c>
      <c r="D54" s="44">
        <v>0</v>
      </c>
      <c r="E54" s="37">
        <v>-2230</v>
      </c>
      <c r="F54" s="94">
        <v>0</v>
      </c>
      <c r="G54" s="94">
        <v>5146</v>
      </c>
      <c r="H54" s="46">
        <v>0</v>
      </c>
      <c r="I54" s="37">
        <v>-5146</v>
      </c>
      <c r="J54" s="46" t="e">
        <v>#DIV/0!</v>
      </c>
      <c r="K54" s="46">
        <v>0.43334628837932376</v>
      </c>
      <c r="L54" s="51" t="e">
        <v>#DIV/0!</v>
      </c>
    </row>
    <row r="55" spans="1:12" x14ac:dyDescent="0.4">
      <c r="A55" s="124" t="s">
        <v>132</v>
      </c>
      <c r="B55" s="94">
        <v>0</v>
      </c>
      <c r="C55" s="94">
        <v>2885</v>
      </c>
      <c r="D55" s="44">
        <v>0</v>
      </c>
      <c r="E55" s="37">
        <v>-2885</v>
      </c>
      <c r="F55" s="94">
        <v>0</v>
      </c>
      <c r="G55" s="94">
        <v>3780</v>
      </c>
      <c r="H55" s="46">
        <v>0</v>
      </c>
      <c r="I55" s="37">
        <v>-3780</v>
      </c>
      <c r="J55" s="46" t="e">
        <v>#DIV/0!</v>
      </c>
      <c r="K55" s="46">
        <v>0.76322751322751325</v>
      </c>
      <c r="L55" s="51" t="e">
        <v>#DIV/0!</v>
      </c>
    </row>
    <row r="56" spans="1:12" x14ac:dyDescent="0.4">
      <c r="A56" s="124" t="s">
        <v>148</v>
      </c>
      <c r="B56" s="94">
        <v>0</v>
      </c>
      <c r="C56" s="94">
        <v>2289</v>
      </c>
      <c r="D56" s="44">
        <v>0</v>
      </c>
      <c r="E56" s="37">
        <v>-2289</v>
      </c>
      <c r="F56" s="94">
        <v>0</v>
      </c>
      <c r="G56" s="94">
        <v>3913</v>
      </c>
      <c r="H56" s="46">
        <v>0</v>
      </c>
      <c r="I56" s="37">
        <v>-3913</v>
      </c>
      <c r="J56" s="46" t="e">
        <v>#DIV/0!</v>
      </c>
      <c r="K56" s="46">
        <v>0.58497316636851515</v>
      </c>
      <c r="L56" s="51" t="e">
        <v>#DIV/0!</v>
      </c>
    </row>
    <row r="57" spans="1:12" x14ac:dyDescent="0.4">
      <c r="A57" s="124" t="s">
        <v>147</v>
      </c>
      <c r="B57" s="96">
        <v>0</v>
      </c>
      <c r="C57" s="94">
        <v>2462</v>
      </c>
      <c r="D57" s="44">
        <v>0</v>
      </c>
      <c r="E57" s="37">
        <v>-2462</v>
      </c>
      <c r="F57" s="96">
        <v>0</v>
      </c>
      <c r="G57" s="94">
        <v>3906</v>
      </c>
      <c r="H57" s="46">
        <v>0</v>
      </c>
      <c r="I57" s="37">
        <v>-3906</v>
      </c>
      <c r="J57" s="46" t="e">
        <v>#DIV/0!</v>
      </c>
      <c r="K57" s="46">
        <v>0.63031233998975933</v>
      </c>
      <c r="L57" s="51" t="e">
        <v>#DIV/0!</v>
      </c>
    </row>
    <row r="58" spans="1:12" x14ac:dyDescent="0.4">
      <c r="A58" s="123" t="s">
        <v>146</v>
      </c>
      <c r="B58" s="91">
        <v>0</v>
      </c>
      <c r="C58" s="91">
        <v>2209</v>
      </c>
      <c r="D58" s="90">
        <v>0</v>
      </c>
      <c r="E58" s="35">
        <v>-2209</v>
      </c>
      <c r="F58" s="91">
        <v>0</v>
      </c>
      <c r="G58" s="91">
        <v>3913</v>
      </c>
      <c r="H58" s="57">
        <v>0</v>
      </c>
      <c r="I58" s="35">
        <v>-3913</v>
      </c>
      <c r="J58" s="57" t="e">
        <v>#DIV/0!</v>
      </c>
      <c r="K58" s="57">
        <v>0.56452849476105293</v>
      </c>
      <c r="L58" s="56" t="e">
        <v>#DIV/0!</v>
      </c>
    </row>
    <row r="59" spans="1:12" x14ac:dyDescent="0.4">
      <c r="A59" s="122" t="s">
        <v>92</v>
      </c>
      <c r="B59" s="67">
        <v>9317</v>
      </c>
      <c r="C59" s="67">
        <v>0</v>
      </c>
      <c r="D59" s="39" t="e">
        <v>#DIV/0!</v>
      </c>
      <c r="E59" s="40">
        <v>9317</v>
      </c>
      <c r="F59" s="67">
        <v>17571</v>
      </c>
      <c r="G59" s="67">
        <v>0</v>
      </c>
      <c r="H59" s="39" t="e">
        <v>#DIV/0!</v>
      </c>
      <c r="I59" s="40">
        <v>17571</v>
      </c>
      <c r="J59" s="39">
        <v>0.53024870525297363</v>
      </c>
      <c r="K59" s="39" t="e">
        <v>#DIV/0!</v>
      </c>
      <c r="L59" s="52" t="e">
        <v>#DIV/0!</v>
      </c>
    </row>
    <row r="60" spans="1:12" x14ac:dyDescent="0.4">
      <c r="A60" s="121" t="s">
        <v>212</v>
      </c>
      <c r="B60" s="120">
        <v>9317</v>
      </c>
      <c r="C60" s="119">
        <v>0</v>
      </c>
      <c r="D60" s="50" t="e">
        <v>#DIV/0!</v>
      </c>
      <c r="E60" s="38">
        <v>9317</v>
      </c>
      <c r="F60" s="119">
        <v>17571</v>
      </c>
      <c r="G60" s="119">
        <v>0</v>
      </c>
      <c r="H60" s="50" t="e">
        <v>#DIV/0!</v>
      </c>
      <c r="I60" s="38">
        <v>17571</v>
      </c>
      <c r="J60" s="118">
        <v>0.53024870525297363</v>
      </c>
      <c r="K60" s="118" t="e">
        <v>#DIV/0!</v>
      </c>
      <c r="L60" s="117" t="e">
        <v>#DIV/0!</v>
      </c>
    </row>
    <row r="61" spans="1:12" x14ac:dyDescent="0.4">
      <c r="A61" s="13" t="s">
        <v>221</v>
      </c>
      <c r="C61" s="13"/>
      <c r="D61" s="32"/>
      <c r="E61" s="32"/>
      <c r="F61" s="13"/>
      <c r="G61" s="13"/>
      <c r="H61" s="32"/>
      <c r="I61" s="32"/>
      <c r="J61" s="13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  <row r="65" spans="3:11" x14ac:dyDescent="0.4">
      <c r="C65" s="13"/>
      <c r="E65" s="32"/>
      <c r="G65" s="13"/>
      <c r="I65" s="32"/>
      <c r="K65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&amp;L&amp;P&amp;C&amp;16 2006年12月航空旅客輸送実績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12月(上旬)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129</v>
      </c>
      <c r="C4" s="193" t="s">
        <v>249</v>
      </c>
      <c r="D4" s="190" t="s">
        <v>87</v>
      </c>
      <c r="E4" s="190"/>
      <c r="F4" s="187" t="s">
        <v>129</v>
      </c>
      <c r="G4" s="187" t="s">
        <v>249</v>
      </c>
      <c r="H4" s="190" t="s">
        <v>87</v>
      </c>
      <c r="I4" s="190"/>
      <c r="J4" s="187" t="s">
        <v>129</v>
      </c>
      <c r="K4" s="187" t="s">
        <v>249</v>
      </c>
      <c r="L4" s="188" t="s">
        <v>85</v>
      </c>
    </row>
    <row r="5" spans="1:12" s="34" customFormat="1" x14ac:dyDescent="0.4">
      <c r="A5" s="190"/>
      <c r="B5" s="191"/>
      <c r="C5" s="194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167064</v>
      </c>
      <c r="C6" s="67">
        <v>163088</v>
      </c>
      <c r="D6" s="39">
        <v>1.0243794761110565</v>
      </c>
      <c r="E6" s="40">
        <v>3976</v>
      </c>
      <c r="F6" s="67">
        <v>242879</v>
      </c>
      <c r="G6" s="67">
        <v>223229</v>
      </c>
      <c r="H6" s="39">
        <v>1.0880261973130732</v>
      </c>
      <c r="I6" s="40">
        <v>19650</v>
      </c>
      <c r="J6" s="39">
        <v>0.68784868185392722</v>
      </c>
      <c r="K6" s="39">
        <v>0.73058607976562184</v>
      </c>
      <c r="L6" s="52">
        <v>-4.2737397911694619E-2</v>
      </c>
    </row>
    <row r="7" spans="1:12" s="30" customFormat="1" x14ac:dyDescent="0.4">
      <c r="A7" s="122" t="s">
        <v>84</v>
      </c>
      <c r="B7" s="67">
        <v>83010</v>
      </c>
      <c r="C7" s="67">
        <v>78918</v>
      </c>
      <c r="D7" s="39">
        <v>1.0518512886793887</v>
      </c>
      <c r="E7" s="40">
        <v>4092</v>
      </c>
      <c r="F7" s="67">
        <v>119530</v>
      </c>
      <c r="G7" s="67">
        <v>103769</v>
      </c>
      <c r="H7" s="39">
        <v>1.1518854378475267</v>
      </c>
      <c r="I7" s="40">
        <v>15761</v>
      </c>
      <c r="J7" s="39">
        <v>0.69447000752949051</v>
      </c>
      <c r="K7" s="39">
        <v>0.7605161464406518</v>
      </c>
      <c r="L7" s="52">
        <v>-6.604613891116129E-2</v>
      </c>
    </row>
    <row r="8" spans="1:12" x14ac:dyDescent="0.4">
      <c r="A8" s="138" t="s">
        <v>91</v>
      </c>
      <c r="B8" s="73">
        <v>69081</v>
      </c>
      <c r="C8" s="73">
        <v>64989</v>
      </c>
      <c r="D8" s="50">
        <v>1.0629645016849005</v>
      </c>
      <c r="E8" s="38">
        <v>4092</v>
      </c>
      <c r="F8" s="73">
        <v>98890</v>
      </c>
      <c r="G8" s="73">
        <v>84728</v>
      </c>
      <c r="H8" s="50">
        <v>1.1671466339344727</v>
      </c>
      <c r="I8" s="38">
        <v>14162</v>
      </c>
      <c r="J8" s="50">
        <v>0.69856406107796543</v>
      </c>
      <c r="K8" s="50">
        <v>0.76703096969124729</v>
      </c>
      <c r="L8" s="49">
        <v>-6.8466908613281863E-2</v>
      </c>
    </row>
    <row r="9" spans="1:12" x14ac:dyDescent="0.4">
      <c r="A9" s="126" t="s">
        <v>82</v>
      </c>
      <c r="B9" s="100">
        <v>41964</v>
      </c>
      <c r="C9" s="100">
        <v>37691</v>
      </c>
      <c r="D9" s="44">
        <v>1.1133692393409567</v>
      </c>
      <c r="E9" s="45">
        <v>4273</v>
      </c>
      <c r="F9" s="100">
        <v>52135</v>
      </c>
      <c r="G9" s="100">
        <v>46508</v>
      </c>
      <c r="H9" s="44">
        <v>1.1209899372151029</v>
      </c>
      <c r="I9" s="45">
        <v>5627</v>
      </c>
      <c r="J9" s="44">
        <v>0.80491032895367798</v>
      </c>
      <c r="K9" s="44">
        <v>0.8104197127375935</v>
      </c>
      <c r="L9" s="43">
        <v>-5.5093837839155224E-3</v>
      </c>
    </row>
    <row r="10" spans="1:12" x14ac:dyDescent="0.4">
      <c r="A10" s="124" t="s">
        <v>83</v>
      </c>
      <c r="B10" s="94">
        <v>2893</v>
      </c>
      <c r="C10" s="94">
        <v>7166</v>
      </c>
      <c r="D10" s="46">
        <v>0.40371197320680996</v>
      </c>
      <c r="E10" s="37">
        <v>-4273</v>
      </c>
      <c r="F10" s="94">
        <v>3960</v>
      </c>
      <c r="G10" s="94">
        <v>9340</v>
      </c>
      <c r="H10" s="46">
        <v>0.42398286937901497</v>
      </c>
      <c r="I10" s="37">
        <v>-5380</v>
      </c>
      <c r="J10" s="46">
        <v>0.73055555555555551</v>
      </c>
      <c r="K10" s="46">
        <v>0.76723768736616704</v>
      </c>
      <c r="L10" s="51">
        <v>-3.6682131810611529E-2</v>
      </c>
    </row>
    <row r="11" spans="1:12" x14ac:dyDescent="0.4">
      <c r="A11" s="124" t="s">
        <v>97</v>
      </c>
      <c r="B11" s="94">
        <v>3737</v>
      </c>
      <c r="C11" s="94">
        <v>3505</v>
      </c>
      <c r="D11" s="46">
        <v>1.0661911554921542</v>
      </c>
      <c r="E11" s="37">
        <v>232</v>
      </c>
      <c r="F11" s="94">
        <v>6455</v>
      </c>
      <c r="G11" s="94">
        <v>6490</v>
      </c>
      <c r="H11" s="46">
        <v>0.99460708782742679</v>
      </c>
      <c r="I11" s="37">
        <v>-35</v>
      </c>
      <c r="J11" s="46">
        <v>0.57893106119287374</v>
      </c>
      <c r="K11" s="46">
        <v>0.54006163328197232</v>
      </c>
      <c r="L11" s="51">
        <v>3.8869427910901422E-2</v>
      </c>
    </row>
    <row r="12" spans="1:12" x14ac:dyDescent="0.4">
      <c r="A12" s="124" t="s">
        <v>80</v>
      </c>
      <c r="B12" s="94">
        <v>6653</v>
      </c>
      <c r="C12" s="94">
        <v>7424</v>
      </c>
      <c r="D12" s="46">
        <v>0.89614762931034486</v>
      </c>
      <c r="E12" s="37">
        <v>-771</v>
      </c>
      <c r="F12" s="94">
        <v>9440</v>
      </c>
      <c r="G12" s="94">
        <v>9330</v>
      </c>
      <c r="H12" s="46">
        <v>1.0117899249732047</v>
      </c>
      <c r="I12" s="37">
        <v>110</v>
      </c>
      <c r="J12" s="46">
        <v>0.70476694915254234</v>
      </c>
      <c r="K12" s="46">
        <v>0.7957127545551983</v>
      </c>
      <c r="L12" s="51">
        <v>-9.0945805402655955E-2</v>
      </c>
    </row>
    <row r="13" spans="1:12" x14ac:dyDescent="0.4">
      <c r="A13" s="124" t="s">
        <v>81</v>
      </c>
      <c r="B13" s="94">
        <v>2587</v>
      </c>
      <c r="C13" s="94">
        <v>6934</v>
      </c>
      <c r="D13" s="46">
        <v>0.37308912604557254</v>
      </c>
      <c r="E13" s="37">
        <v>-4347</v>
      </c>
      <c r="F13" s="94">
        <v>10920</v>
      </c>
      <c r="G13" s="94">
        <v>10450</v>
      </c>
      <c r="H13" s="46">
        <v>1.044976076555024</v>
      </c>
      <c r="I13" s="37">
        <v>470</v>
      </c>
      <c r="J13" s="46">
        <v>0.2369047619047619</v>
      </c>
      <c r="K13" s="46">
        <v>0.66354066985645932</v>
      </c>
      <c r="L13" s="51">
        <v>-0.42663590795169742</v>
      </c>
    </row>
    <row r="14" spans="1:12" x14ac:dyDescent="0.4">
      <c r="A14" s="124" t="s">
        <v>170</v>
      </c>
      <c r="B14" s="94">
        <v>6209</v>
      </c>
      <c r="C14" s="94">
        <v>2269</v>
      </c>
      <c r="D14" s="46">
        <v>2.736447774349934</v>
      </c>
      <c r="E14" s="37">
        <v>3940</v>
      </c>
      <c r="F14" s="94">
        <v>4069</v>
      </c>
      <c r="G14" s="94">
        <v>2610</v>
      </c>
      <c r="H14" s="46">
        <v>1.5590038314176244</v>
      </c>
      <c r="I14" s="37">
        <v>1459</v>
      </c>
      <c r="J14" s="46">
        <v>1.5259277463750307</v>
      </c>
      <c r="K14" s="46">
        <v>0.8693486590038314</v>
      </c>
      <c r="L14" s="51">
        <v>0.6565790873711993</v>
      </c>
    </row>
    <row r="15" spans="1:12" x14ac:dyDescent="0.4">
      <c r="A15" s="127" t="s">
        <v>193</v>
      </c>
      <c r="B15" s="94">
        <v>1189</v>
      </c>
      <c r="C15" s="94">
        <v>0</v>
      </c>
      <c r="D15" s="46" t="e">
        <v>#DIV/0!</v>
      </c>
      <c r="E15" s="47">
        <v>1189</v>
      </c>
      <c r="F15" s="94">
        <v>1400</v>
      </c>
      <c r="G15" s="105">
        <v>0</v>
      </c>
      <c r="H15" s="44" t="e">
        <v>#DIV/0!</v>
      </c>
      <c r="I15" s="45">
        <v>1400</v>
      </c>
      <c r="J15" s="48">
        <v>0.84928571428571431</v>
      </c>
      <c r="K15" s="46" t="e">
        <v>#DIV/0!</v>
      </c>
      <c r="L15" s="51" t="e">
        <v>#DIV/0!</v>
      </c>
    </row>
    <row r="16" spans="1:12" x14ac:dyDescent="0.4">
      <c r="A16" s="21" t="s">
        <v>192</v>
      </c>
      <c r="B16" s="101">
        <v>3301</v>
      </c>
      <c r="C16" s="101">
        <v>0</v>
      </c>
      <c r="D16" s="48" t="e">
        <v>#DIV/0!</v>
      </c>
      <c r="E16" s="37">
        <v>3301</v>
      </c>
      <c r="F16" s="101">
        <v>7760</v>
      </c>
      <c r="G16" s="95">
        <v>0</v>
      </c>
      <c r="H16" s="44" t="e">
        <v>#DIV/0!</v>
      </c>
      <c r="I16" s="45">
        <v>7760</v>
      </c>
      <c r="J16" s="48">
        <v>0.42538659793814432</v>
      </c>
      <c r="K16" s="46" t="e">
        <v>#DIV/0!</v>
      </c>
      <c r="L16" s="51" t="e">
        <v>#DIV/0!</v>
      </c>
    </row>
    <row r="17" spans="1:12" x14ac:dyDescent="0.4">
      <c r="A17" s="15" t="s">
        <v>191</v>
      </c>
      <c r="B17" s="106">
        <v>548</v>
      </c>
      <c r="C17" s="106">
        <v>0</v>
      </c>
      <c r="D17" s="57" t="e">
        <v>#DIV/0!</v>
      </c>
      <c r="E17" s="47">
        <v>548</v>
      </c>
      <c r="F17" s="106">
        <v>2751</v>
      </c>
      <c r="G17" s="106">
        <v>0</v>
      </c>
      <c r="H17" s="44" t="e">
        <v>#DIV/0!</v>
      </c>
      <c r="I17" s="45">
        <v>2751</v>
      </c>
      <c r="J17" s="48">
        <v>0.19920029080334423</v>
      </c>
      <c r="K17" s="46" t="e">
        <v>#DIV/0!</v>
      </c>
      <c r="L17" s="51" t="e">
        <v>#DIV/0!</v>
      </c>
    </row>
    <row r="18" spans="1:12" x14ac:dyDescent="0.4">
      <c r="A18" s="138" t="s">
        <v>90</v>
      </c>
      <c r="B18" s="73">
        <v>13438</v>
      </c>
      <c r="C18" s="73">
        <v>13394</v>
      </c>
      <c r="D18" s="50">
        <v>1.00328505300881</v>
      </c>
      <c r="E18" s="38">
        <v>44</v>
      </c>
      <c r="F18" s="73">
        <v>19860</v>
      </c>
      <c r="G18" s="73">
        <v>18300</v>
      </c>
      <c r="H18" s="50">
        <v>1.0852459016393443</v>
      </c>
      <c r="I18" s="38">
        <v>1560</v>
      </c>
      <c r="J18" s="50">
        <v>0.67663645518630411</v>
      </c>
      <c r="K18" s="50">
        <v>0.73191256830601092</v>
      </c>
      <c r="L18" s="49">
        <v>-5.5276113119706816E-2</v>
      </c>
    </row>
    <row r="19" spans="1:12" x14ac:dyDescent="0.4">
      <c r="A19" s="126" t="s">
        <v>242</v>
      </c>
      <c r="B19" s="100">
        <v>872</v>
      </c>
      <c r="C19" s="94">
        <v>1045</v>
      </c>
      <c r="D19" s="46">
        <v>0.83444976076555022</v>
      </c>
      <c r="E19" s="37">
        <v>-173</v>
      </c>
      <c r="F19" s="100">
        <v>1480</v>
      </c>
      <c r="G19" s="100">
        <v>1500</v>
      </c>
      <c r="H19" s="46">
        <v>0.98666666666666669</v>
      </c>
      <c r="I19" s="37">
        <v>-20</v>
      </c>
      <c r="J19" s="46">
        <v>0.58918918918918917</v>
      </c>
      <c r="K19" s="46">
        <v>0.69666666666666666</v>
      </c>
      <c r="L19" s="43">
        <v>-0.10747747747747749</v>
      </c>
    </row>
    <row r="20" spans="1:12" x14ac:dyDescent="0.4">
      <c r="A20" s="124" t="s">
        <v>151</v>
      </c>
      <c r="B20" s="94">
        <v>988</v>
      </c>
      <c r="C20" s="131">
        <v>1334</v>
      </c>
      <c r="D20" s="46">
        <v>0.74062968515742134</v>
      </c>
      <c r="E20" s="37">
        <v>-346</v>
      </c>
      <c r="F20" s="94">
        <v>1495</v>
      </c>
      <c r="G20" s="94">
        <v>1500</v>
      </c>
      <c r="H20" s="46">
        <v>0.9966666666666667</v>
      </c>
      <c r="I20" s="37">
        <v>-5</v>
      </c>
      <c r="J20" s="42">
        <v>0.66086956521739126</v>
      </c>
      <c r="K20" s="46">
        <v>0.88933333333333331</v>
      </c>
      <c r="L20" s="51">
        <v>-0.22846376811594205</v>
      </c>
    </row>
    <row r="21" spans="1:12" x14ac:dyDescent="0.4">
      <c r="A21" s="124" t="s">
        <v>241</v>
      </c>
      <c r="B21" s="94">
        <v>950</v>
      </c>
      <c r="C21" s="94">
        <v>1065</v>
      </c>
      <c r="D21" s="46">
        <v>0.892018779342723</v>
      </c>
      <c r="E21" s="37">
        <v>-115</v>
      </c>
      <c r="F21" s="94">
        <v>1450</v>
      </c>
      <c r="G21" s="94">
        <v>1500</v>
      </c>
      <c r="H21" s="42">
        <v>0.96666666666666667</v>
      </c>
      <c r="I21" s="37">
        <v>1350</v>
      </c>
      <c r="J21" s="46">
        <v>0.65517241379310343</v>
      </c>
      <c r="K21" s="46">
        <v>0.71</v>
      </c>
      <c r="L21" s="51">
        <v>-5.4827586206896539E-2</v>
      </c>
    </row>
    <row r="22" spans="1:12" x14ac:dyDescent="0.4">
      <c r="A22" s="124" t="s">
        <v>165</v>
      </c>
      <c r="B22" s="94">
        <v>2463</v>
      </c>
      <c r="C22" s="94">
        <v>2312</v>
      </c>
      <c r="D22" s="46">
        <v>1.0653114186851211</v>
      </c>
      <c r="E22" s="37">
        <v>151</v>
      </c>
      <c r="F22" s="94">
        <v>2995</v>
      </c>
      <c r="G22" s="94">
        <v>3000</v>
      </c>
      <c r="H22" s="46">
        <v>0.99833333333333329</v>
      </c>
      <c r="I22" s="37">
        <v>-5</v>
      </c>
      <c r="J22" s="46">
        <v>0.82237061769616027</v>
      </c>
      <c r="K22" s="46">
        <v>0.77066666666666672</v>
      </c>
      <c r="L22" s="51">
        <v>5.1703951029493544E-2</v>
      </c>
    </row>
    <row r="23" spans="1:12" x14ac:dyDescent="0.4">
      <c r="A23" s="124" t="s">
        <v>164</v>
      </c>
      <c r="B23" s="96">
        <v>1149</v>
      </c>
      <c r="C23" s="96">
        <v>1284</v>
      </c>
      <c r="D23" s="46">
        <v>0.89485981308411211</v>
      </c>
      <c r="E23" s="36">
        <v>-135</v>
      </c>
      <c r="F23" s="96">
        <v>1500</v>
      </c>
      <c r="G23" s="96">
        <v>1500</v>
      </c>
      <c r="H23" s="42">
        <v>1</v>
      </c>
      <c r="I23" s="36">
        <v>0</v>
      </c>
      <c r="J23" s="42">
        <v>0.76600000000000001</v>
      </c>
      <c r="K23" s="46">
        <v>0.85599999999999998</v>
      </c>
      <c r="L23" s="41">
        <v>-0.09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v>#DIV/0!</v>
      </c>
      <c r="E24" s="37">
        <v>0</v>
      </c>
      <c r="F24" s="94">
        <v>0</v>
      </c>
      <c r="G24" s="94">
        <v>0</v>
      </c>
      <c r="H24" s="46" t="e">
        <v>#DIV/0!</v>
      </c>
      <c r="I24" s="37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94">
        <v>779</v>
      </c>
      <c r="C25" s="94">
        <v>940</v>
      </c>
      <c r="D25" s="46">
        <v>0.8287234042553191</v>
      </c>
      <c r="E25" s="37">
        <v>-161</v>
      </c>
      <c r="F25" s="94">
        <v>1495</v>
      </c>
      <c r="G25" s="94">
        <v>1500</v>
      </c>
      <c r="H25" s="46">
        <v>0.9966666666666667</v>
      </c>
      <c r="I25" s="37">
        <v>-5</v>
      </c>
      <c r="J25" s="46">
        <v>0.52107023411371234</v>
      </c>
      <c r="K25" s="46">
        <v>0.62666666666666671</v>
      </c>
      <c r="L25" s="51">
        <v>-0.10559643255295437</v>
      </c>
    </row>
    <row r="26" spans="1:12" x14ac:dyDescent="0.4">
      <c r="A26" s="124" t="s">
        <v>161</v>
      </c>
      <c r="B26" s="94">
        <v>1170</v>
      </c>
      <c r="C26" s="94">
        <v>1034</v>
      </c>
      <c r="D26" s="46">
        <v>1.1315280464216635</v>
      </c>
      <c r="E26" s="37">
        <v>136</v>
      </c>
      <c r="F26" s="94">
        <v>1500</v>
      </c>
      <c r="G26" s="94">
        <v>1500</v>
      </c>
      <c r="H26" s="46">
        <v>1</v>
      </c>
      <c r="I26" s="37">
        <v>0</v>
      </c>
      <c r="J26" s="46">
        <v>0.78</v>
      </c>
      <c r="K26" s="46">
        <v>0.68933333333333335</v>
      </c>
      <c r="L26" s="51">
        <v>9.0666666666666673E-2</v>
      </c>
    </row>
    <row r="27" spans="1:12" x14ac:dyDescent="0.4">
      <c r="A27" s="124" t="s">
        <v>240</v>
      </c>
      <c r="B27" s="96">
        <v>364</v>
      </c>
      <c r="C27" s="96">
        <v>353</v>
      </c>
      <c r="D27" s="46">
        <v>1.0311614730878187</v>
      </c>
      <c r="E27" s="36">
        <v>11</v>
      </c>
      <c r="F27" s="96">
        <v>750</v>
      </c>
      <c r="G27" s="96">
        <v>750</v>
      </c>
      <c r="H27" s="42">
        <v>1</v>
      </c>
      <c r="I27" s="36">
        <v>0</v>
      </c>
      <c r="J27" s="42">
        <v>0.48533333333333334</v>
      </c>
      <c r="K27" s="46">
        <v>0.47066666666666668</v>
      </c>
      <c r="L27" s="41">
        <v>1.4666666666666661E-2</v>
      </c>
    </row>
    <row r="28" spans="1:12" x14ac:dyDescent="0.4">
      <c r="A28" s="125" t="s">
        <v>239</v>
      </c>
      <c r="B28" s="94">
        <v>250</v>
      </c>
      <c r="C28" s="94">
        <v>326</v>
      </c>
      <c r="D28" s="46">
        <v>0.76687116564417179</v>
      </c>
      <c r="E28" s="37">
        <v>-76</v>
      </c>
      <c r="F28" s="94">
        <v>600</v>
      </c>
      <c r="G28" s="94">
        <v>750</v>
      </c>
      <c r="H28" s="46">
        <v>0.8</v>
      </c>
      <c r="I28" s="37">
        <v>-150</v>
      </c>
      <c r="J28" s="46">
        <v>0.41666666666666669</v>
      </c>
      <c r="K28" s="46">
        <v>0.43466666666666665</v>
      </c>
      <c r="L28" s="51">
        <v>-1.799999999999996E-2</v>
      </c>
    </row>
    <row r="29" spans="1:12" x14ac:dyDescent="0.4">
      <c r="A29" s="124" t="s">
        <v>238</v>
      </c>
      <c r="B29" s="94">
        <v>1051</v>
      </c>
      <c r="C29" s="94">
        <v>1298</v>
      </c>
      <c r="D29" s="46">
        <v>0.8097072419106317</v>
      </c>
      <c r="E29" s="37">
        <v>-247</v>
      </c>
      <c r="F29" s="94">
        <v>1500</v>
      </c>
      <c r="G29" s="94">
        <v>1800</v>
      </c>
      <c r="H29" s="46">
        <v>0.83333333333333337</v>
      </c>
      <c r="I29" s="37">
        <v>-300</v>
      </c>
      <c r="J29" s="46">
        <v>0.70066666666666666</v>
      </c>
      <c r="K29" s="46">
        <v>0.72111111111111115</v>
      </c>
      <c r="L29" s="51">
        <v>-2.0444444444444487E-2</v>
      </c>
    </row>
    <row r="30" spans="1:12" x14ac:dyDescent="0.4">
      <c r="A30" s="125" t="s">
        <v>237</v>
      </c>
      <c r="B30" s="96">
        <v>1157</v>
      </c>
      <c r="C30" s="96">
        <v>1303</v>
      </c>
      <c r="D30" s="46">
        <v>0.88795088257866461</v>
      </c>
      <c r="E30" s="36">
        <v>-146</v>
      </c>
      <c r="F30" s="96">
        <v>1500</v>
      </c>
      <c r="G30" s="96">
        <v>1500</v>
      </c>
      <c r="H30" s="42">
        <v>1</v>
      </c>
      <c r="I30" s="36">
        <v>0</v>
      </c>
      <c r="J30" s="42">
        <v>0.77133333333333332</v>
      </c>
      <c r="K30" s="46">
        <v>0.8686666666666667</v>
      </c>
      <c r="L30" s="41">
        <v>-9.7333333333333383E-2</v>
      </c>
    </row>
    <row r="31" spans="1:12" x14ac:dyDescent="0.4">
      <c r="A31" s="125" t="s">
        <v>236</v>
      </c>
      <c r="B31" s="96">
        <v>1527</v>
      </c>
      <c r="C31" s="96">
        <v>1100</v>
      </c>
      <c r="D31" s="46">
        <v>1.3881818181818182</v>
      </c>
      <c r="E31" s="36">
        <v>427</v>
      </c>
      <c r="F31" s="96">
        <v>2100</v>
      </c>
      <c r="G31" s="96">
        <v>1500</v>
      </c>
      <c r="H31" s="42">
        <v>1.4</v>
      </c>
      <c r="I31" s="36">
        <v>600</v>
      </c>
      <c r="J31" s="42">
        <v>0.72714285714285709</v>
      </c>
      <c r="K31" s="46">
        <v>0.73333333333333328</v>
      </c>
      <c r="L31" s="41">
        <v>-6.1904761904761907E-3</v>
      </c>
    </row>
    <row r="32" spans="1:12" x14ac:dyDescent="0.4">
      <c r="A32" s="124" t="s">
        <v>235</v>
      </c>
      <c r="B32" s="94">
        <v>0</v>
      </c>
      <c r="C32" s="94">
        <v>0</v>
      </c>
      <c r="D32" s="46" t="e">
        <v>#DIV/0!</v>
      </c>
      <c r="E32" s="37">
        <v>0</v>
      </c>
      <c r="F32" s="94">
        <v>0</v>
      </c>
      <c r="G32" s="94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64" x14ac:dyDescent="0.4">
      <c r="A33" s="127" t="s">
        <v>234</v>
      </c>
      <c r="B33" s="105">
        <v>718</v>
      </c>
      <c r="C33" s="105"/>
      <c r="D33" s="46" t="e">
        <v>#DIV/0!</v>
      </c>
      <c r="E33" s="47">
        <v>718</v>
      </c>
      <c r="F33" s="105">
        <v>1495</v>
      </c>
      <c r="G33" s="105"/>
      <c r="H33" s="48" t="e">
        <v>#DIV/0!</v>
      </c>
      <c r="I33" s="47">
        <v>1495</v>
      </c>
      <c r="J33" s="48">
        <v>0.48026755852842812</v>
      </c>
      <c r="K33" s="60" t="e">
        <v>#DIV/0!</v>
      </c>
      <c r="L33" s="83" t="e">
        <v>#DIV/0!</v>
      </c>
    </row>
    <row r="34" spans="1:64" x14ac:dyDescent="0.4">
      <c r="A34" s="138" t="s">
        <v>89</v>
      </c>
      <c r="B34" s="73">
        <v>491</v>
      </c>
      <c r="C34" s="73">
        <v>535</v>
      </c>
      <c r="D34" s="50">
        <v>0.91775700934579441</v>
      </c>
      <c r="E34" s="38">
        <v>-44</v>
      </c>
      <c r="F34" s="73">
        <v>780</v>
      </c>
      <c r="G34" s="73">
        <v>741</v>
      </c>
      <c r="H34" s="50">
        <v>1.0526315789473684</v>
      </c>
      <c r="I34" s="38">
        <v>39</v>
      </c>
      <c r="J34" s="50">
        <v>0.62948717948717947</v>
      </c>
      <c r="K34" s="50">
        <v>0.72199730094466941</v>
      </c>
      <c r="L34" s="49">
        <v>-9.2510121457489936E-2</v>
      </c>
    </row>
    <row r="35" spans="1:64" x14ac:dyDescent="0.4">
      <c r="A35" s="126" t="s">
        <v>233</v>
      </c>
      <c r="B35" s="100">
        <v>284</v>
      </c>
      <c r="C35" s="100">
        <v>296</v>
      </c>
      <c r="D35" s="44">
        <v>0.95945945945945943</v>
      </c>
      <c r="E35" s="45">
        <v>-12</v>
      </c>
      <c r="F35" s="100">
        <v>390</v>
      </c>
      <c r="G35" s="100">
        <v>351</v>
      </c>
      <c r="H35" s="44">
        <v>1.1111111111111112</v>
      </c>
      <c r="I35" s="45">
        <v>39</v>
      </c>
      <c r="J35" s="44">
        <v>0.72820512820512817</v>
      </c>
      <c r="K35" s="44">
        <v>0.84330484330484334</v>
      </c>
      <c r="L35" s="43">
        <v>-0.11509971509971517</v>
      </c>
    </row>
    <row r="36" spans="1:64" x14ac:dyDescent="0.4">
      <c r="A36" s="124" t="s">
        <v>232</v>
      </c>
      <c r="B36" s="94">
        <v>207</v>
      </c>
      <c r="C36" s="94">
        <v>239</v>
      </c>
      <c r="D36" s="46">
        <v>0.86610878661087864</v>
      </c>
      <c r="E36" s="37">
        <v>-32</v>
      </c>
      <c r="F36" s="94">
        <v>390</v>
      </c>
      <c r="G36" s="94">
        <v>390</v>
      </c>
      <c r="H36" s="46">
        <v>1</v>
      </c>
      <c r="I36" s="37">
        <v>0</v>
      </c>
      <c r="J36" s="46">
        <v>0.53076923076923077</v>
      </c>
      <c r="K36" s="46">
        <v>0.61282051282051286</v>
      </c>
      <c r="L36" s="51">
        <v>-8.2051282051282093E-2</v>
      </c>
    </row>
    <row r="37" spans="1:64" s="30" customFormat="1" x14ac:dyDescent="0.4">
      <c r="A37" s="122" t="s">
        <v>94</v>
      </c>
      <c r="B37" s="67">
        <v>84054</v>
      </c>
      <c r="C37" s="67">
        <v>84170</v>
      </c>
      <c r="D37" s="39">
        <v>0.99862183675894023</v>
      </c>
      <c r="E37" s="40">
        <v>-116</v>
      </c>
      <c r="F37" s="67">
        <v>123349</v>
      </c>
      <c r="G37" s="67">
        <v>119460</v>
      </c>
      <c r="H37" s="39">
        <v>1.0325548300686422</v>
      </c>
      <c r="I37" s="40">
        <v>3889</v>
      </c>
      <c r="J37" s="39">
        <v>0.6814323585922869</v>
      </c>
      <c r="K37" s="39">
        <v>0.70458730955968529</v>
      </c>
      <c r="L37" s="52">
        <v>-2.3154950967398391E-2</v>
      </c>
    </row>
    <row r="38" spans="1:64" x14ac:dyDescent="0.4">
      <c r="A38" s="124" t="s">
        <v>82</v>
      </c>
      <c r="B38" s="99">
        <v>34420</v>
      </c>
      <c r="C38" s="99">
        <v>34377</v>
      </c>
      <c r="D38" s="60">
        <v>1.0012508363149781</v>
      </c>
      <c r="E38" s="36">
        <v>43</v>
      </c>
      <c r="F38" s="99">
        <v>44301</v>
      </c>
      <c r="G38" s="94">
        <v>47104</v>
      </c>
      <c r="H38" s="42">
        <v>0.94049337635869568</v>
      </c>
      <c r="I38" s="53">
        <v>-2803</v>
      </c>
      <c r="J38" s="46">
        <v>0.77695763075325608</v>
      </c>
      <c r="K38" s="46">
        <v>0.72981063179347827</v>
      </c>
      <c r="L38" s="128">
        <v>4.7146998959777808E-2</v>
      </c>
    </row>
    <row r="39" spans="1:64" x14ac:dyDescent="0.4">
      <c r="A39" s="124" t="s">
        <v>244</v>
      </c>
      <c r="B39" s="100">
        <v>757</v>
      </c>
      <c r="C39" s="108">
        <v>0</v>
      </c>
      <c r="D39" s="44" t="e">
        <v>#DIV/0!</v>
      </c>
      <c r="E39" s="36">
        <v>757</v>
      </c>
      <c r="F39" s="108">
        <v>1360</v>
      </c>
      <c r="G39" s="107">
        <v>0</v>
      </c>
      <c r="H39" s="81">
        <v>0</v>
      </c>
      <c r="I39" s="53">
        <v>1360</v>
      </c>
      <c r="J39" s="46">
        <v>0.55661764705882355</v>
      </c>
      <c r="K39" s="46" t="e">
        <v>#DIV/0!</v>
      </c>
      <c r="L39" s="128" t="e">
        <v>#DIV/0!</v>
      </c>
    </row>
    <row r="40" spans="1:64" x14ac:dyDescent="0.4">
      <c r="A40" s="124" t="s">
        <v>152</v>
      </c>
      <c r="B40" s="94">
        <v>3825</v>
      </c>
      <c r="C40" s="107">
        <v>6953</v>
      </c>
      <c r="D40" s="44">
        <v>0.55012224938875309</v>
      </c>
      <c r="E40" s="36">
        <v>-3128</v>
      </c>
      <c r="F40" s="107">
        <v>5240</v>
      </c>
      <c r="G40" s="107">
        <v>8619</v>
      </c>
      <c r="H40" s="81">
        <v>0.6079591599953591</v>
      </c>
      <c r="I40" s="53">
        <v>-3379</v>
      </c>
      <c r="J40" s="46">
        <v>0.72996183206106868</v>
      </c>
      <c r="K40" s="46">
        <v>0.8067061143984221</v>
      </c>
      <c r="L40" s="128">
        <v>-7.674428233735342E-2</v>
      </c>
    </row>
    <row r="41" spans="1:64" x14ac:dyDescent="0.4">
      <c r="A41" s="125" t="s">
        <v>151</v>
      </c>
      <c r="B41" s="94">
        <v>8096</v>
      </c>
      <c r="C41" s="107">
        <v>5418</v>
      </c>
      <c r="D41" s="78">
        <v>1.4942783314876338</v>
      </c>
      <c r="E41" s="53">
        <v>2678</v>
      </c>
      <c r="F41" s="130">
        <v>13803</v>
      </c>
      <c r="G41" s="130">
        <v>9094</v>
      </c>
      <c r="H41" s="81">
        <v>1.5178139432592919</v>
      </c>
      <c r="I41" s="59">
        <v>4709</v>
      </c>
      <c r="J41" s="78">
        <v>0.58653915815402446</v>
      </c>
      <c r="K41" s="78">
        <v>0.59577743567187158</v>
      </c>
      <c r="L41" s="129">
        <v>-9.2382775178471155E-3</v>
      </c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</row>
    <row r="42" spans="1:64" s="27" customFormat="1" x14ac:dyDescent="0.4">
      <c r="A42" s="21" t="s">
        <v>192</v>
      </c>
      <c r="B42" s="103">
        <v>2715</v>
      </c>
      <c r="C42" s="104">
        <v>0</v>
      </c>
      <c r="D42" s="78" t="e">
        <v>#DIV/0!</v>
      </c>
      <c r="E42" s="53">
        <v>2715</v>
      </c>
      <c r="F42" s="102">
        <v>7212</v>
      </c>
      <c r="G42" s="102">
        <v>0</v>
      </c>
      <c r="H42" s="25" t="e">
        <v>#DIV/0!</v>
      </c>
      <c r="I42" s="26">
        <v>7212</v>
      </c>
      <c r="J42" s="23">
        <v>0.37645590682196339</v>
      </c>
      <c r="K42" s="29" t="e">
        <v>#DIV/0!</v>
      </c>
      <c r="L42" s="28" t="e">
        <v>#DIV/0!</v>
      </c>
    </row>
    <row r="43" spans="1:64" x14ac:dyDescent="0.4">
      <c r="A43" s="124" t="s">
        <v>80</v>
      </c>
      <c r="B43" s="100">
        <v>12656</v>
      </c>
      <c r="C43" s="107">
        <v>12418</v>
      </c>
      <c r="D43" s="80">
        <v>1.0191657271702368</v>
      </c>
      <c r="E43" s="54">
        <v>238</v>
      </c>
      <c r="F43" s="108">
        <v>18985</v>
      </c>
      <c r="G43" s="108">
        <v>17069</v>
      </c>
      <c r="H43" s="78">
        <v>1.1122502782822661</v>
      </c>
      <c r="I43" s="53">
        <v>1916</v>
      </c>
      <c r="J43" s="80">
        <v>0.66663155122465101</v>
      </c>
      <c r="K43" s="78">
        <v>0.72751772218641986</v>
      </c>
      <c r="L43" s="128">
        <v>-6.0886170961768848E-2</v>
      </c>
    </row>
    <row r="44" spans="1:64" x14ac:dyDescent="0.4">
      <c r="A44" s="124" t="s">
        <v>81</v>
      </c>
      <c r="B44" s="94">
        <v>8096</v>
      </c>
      <c r="C44" s="107">
        <v>6690</v>
      </c>
      <c r="D44" s="80">
        <v>1.2101644245142003</v>
      </c>
      <c r="E44" s="59">
        <v>1406</v>
      </c>
      <c r="F44" s="107">
        <v>11160</v>
      </c>
      <c r="G44" s="107">
        <v>9864</v>
      </c>
      <c r="H44" s="78">
        <v>1.1313868613138687</v>
      </c>
      <c r="I44" s="53">
        <v>1296</v>
      </c>
      <c r="J44" s="78">
        <v>0.72544802867383518</v>
      </c>
      <c r="K44" s="78">
        <v>0.67822384428223847</v>
      </c>
      <c r="L44" s="128">
        <v>4.7224184391596702E-2</v>
      </c>
    </row>
    <row r="45" spans="1:64" x14ac:dyDescent="0.4">
      <c r="A45" s="124" t="s">
        <v>79</v>
      </c>
      <c r="B45" s="98">
        <v>2634</v>
      </c>
      <c r="C45" s="94">
        <v>2684</v>
      </c>
      <c r="D45" s="80">
        <v>0.98137108792846495</v>
      </c>
      <c r="E45" s="53">
        <v>-50</v>
      </c>
      <c r="F45" s="107">
        <v>2790</v>
      </c>
      <c r="G45" s="107">
        <v>2808</v>
      </c>
      <c r="H45" s="42">
        <v>0.99358974358974361</v>
      </c>
      <c r="I45" s="37">
        <v>-18</v>
      </c>
      <c r="J45" s="46">
        <v>0.94408602150537635</v>
      </c>
      <c r="K45" s="78">
        <v>0.95584045584045585</v>
      </c>
      <c r="L45" s="128">
        <v>-1.17544343350795E-2</v>
      </c>
    </row>
    <row r="46" spans="1:64" x14ac:dyDescent="0.4">
      <c r="A46" s="124" t="s">
        <v>150</v>
      </c>
      <c r="B46" s="97">
        <v>1636</v>
      </c>
      <c r="C46" s="100">
        <v>1633</v>
      </c>
      <c r="D46" s="44">
        <v>1.0018371096142069</v>
      </c>
      <c r="E46" s="36">
        <v>3</v>
      </c>
      <c r="F46" s="94">
        <v>1660</v>
      </c>
      <c r="G46" s="107">
        <v>1660</v>
      </c>
      <c r="H46" s="42">
        <v>1</v>
      </c>
      <c r="I46" s="37">
        <v>0</v>
      </c>
      <c r="J46" s="46">
        <v>0.98554216867469879</v>
      </c>
      <c r="K46" s="46">
        <v>0.98373493975903614</v>
      </c>
      <c r="L46" s="51">
        <v>1.8072289156626509E-3</v>
      </c>
    </row>
    <row r="47" spans="1:64" x14ac:dyDescent="0.4">
      <c r="A47" s="124" t="s">
        <v>78</v>
      </c>
      <c r="B47" s="94">
        <v>2342</v>
      </c>
      <c r="C47" s="94">
        <v>2429</v>
      </c>
      <c r="D47" s="44">
        <v>0.96418279127212847</v>
      </c>
      <c r="E47" s="36">
        <v>-87</v>
      </c>
      <c r="F47" s="94">
        <v>2790</v>
      </c>
      <c r="G47" s="94">
        <v>2790</v>
      </c>
      <c r="H47" s="42">
        <v>1</v>
      </c>
      <c r="I47" s="37">
        <v>0</v>
      </c>
      <c r="J47" s="46">
        <v>0.83942652329749101</v>
      </c>
      <c r="K47" s="46">
        <v>0.8706093189964158</v>
      </c>
      <c r="L47" s="51">
        <v>-3.1182795698924792E-2</v>
      </c>
    </row>
    <row r="48" spans="1:64" x14ac:dyDescent="0.4">
      <c r="A48" s="125" t="s">
        <v>77</v>
      </c>
      <c r="B48" s="96">
        <v>1617</v>
      </c>
      <c r="C48" s="96">
        <v>1226</v>
      </c>
      <c r="D48" s="44">
        <v>1.3189233278955954</v>
      </c>
      <c r="E48" s="36">
        <v>391</v>
      </c>
      <c r="F48" s="96">
        <v>2790</v>
      </c>
      <c r="G48" s="96">
        <v>2790</v>
      </c>
      <c r="H48" s="42">
        <v>1</v>
      </c>
      <c r="I48" s="37">
        <v>0</v>
      </c>
      <c r="J48" s="46">
        <v>0.5795698924731183</v>
      </c>
      <c r="K48" s="42">
        <v>0.43942652329749105</v>
      </c>
      <c r="L48" s="41">
        <v>0.14014336917562725</v>
      </c>
    </row>
    <row r="49" spans="1:12" x14ac:dyDescent="0.4">
      <c r="A49" s="124" t="s">
        <v>96</v>
      </c>
      <c r="B49" s="94">
        <v>573</v>
      </c>
      <c r="C49" s="94">
        <v>710</v>
      </c>
      <c r="D49" s="44">
        <v>0.8070422535211268</v>
      </c>
      <c r="E49" s="37">
        <v>-137</v>
      </c>
      <c r="F49" s="94">
        <v>1660</v>
      </c>
      <c r="G49" s="94">
        <v>1660</v>
      </c>
      <c r="H49" s="42">
        <v>1</v>
      </c>
      <c r="I49" s="37">
        <v>0</v>
      </c>
      <c r="J49" s="46">
        <v>0.34518072289156626</v>
      </c>
      <c r="K49" s="46">
        <v>0.42771084337349397</v>
      </c>
      <c r="L49" s="51">
        <v>-8.2530120481927705E-2</v>
      </c>
    </row>
    <row r="50" spans="1:12" x14ac:dyDescent="0.4">
      <c r="A50" s="124" t="s">
        <v>93</v>
      </c>
      <c r="B50" s="94">
        <v>1484</v>
      </c>
      <c r="C50" s="94">
        <v>1479</v>
      </c>
      <c r="D50" s="44">
        <v>1.0033806626098716</v>
      </c>
      <c r="E50" s="37">
        <v>5</v>
      </c>
      <c r="F50" s="94">
        <v>2788</v>
      </c>
      <c r="G50" s="94">
        <v>2995</v>
      </c>
      <c r="H50" s="46">
        <v>0.9308848080133556</v>
      </c>
      <c r="I50" s="37">
        <v>-207</v>
      </c>
      <c r="J50" s="46">
        <v>0.53228120516499278</v>
      </c>
      <c r="K50" s="46">
        <v>0.49382303839732888</v>
      </c>
      <c r="L50" s="51">
        <v>3.8458166767663893E-2</v>
      </c>
    </row>
    <row r="51" spans="1:12" x14ac:dyDescent="0.4">
      <c r="A51" s="124" t="s">
        <v>74</v>
      </c>
      <c r="B51" s="94">
        <v>2028</v>
      </c>
      <c r="C51" s="94">
        <v>2423</v>
      </c>
      <c r="D51" s="44">
        <v>0.83697895171275283</v>
      </c>
      <c r="E51" s="37">
        <v>-395</v>
      </c>
      <c r="F51" s="94">
        <v>3890</v>
      </c>
      <c r="G51" s="94">
        <v>3780</v>
      </c>
      <c r="H51" s="46">
        <v>1.0291005291005291</v>
      </c>
      <c r="I51" s="37">
        <v>110</v>
      </c>
      <c r="J51" s="46">
        <v>0.52133676092544989</v>
      </c>
      <c r="K51" s="46">
        <v>0.64100529100529102</v>
      </c>
      <c r="L51" s="51">
        <v>-0.11966853007984113</v>
      </c>
    </row>
    <row r="52" spans="1:12" x14ac:dyDescent="0.4">
      <c r="A52" s="124" t="s">
        <v>76</v>
      </c>
      <c r="B52" s="94">
        <v>569</v>
      </c>
      <c r="C52" s="94">
        <v>711</v>
      </c>
      <c r="D52" s="44">
        <v>0.80028129395218006</v>
      </c>
      <c r="E52" s="37">
        <v>-142</v>
      </c>
      <c r="F52" s="94">
        <v>1260</v>
      </c>
      <c r="G52" s="94">
        <v>1267</v>
      </c>
      <c r="H52" s="46">
        <v>0.99447513812154698</v>
      </c>
      <c r="I52" s="37">
        <v>-7</v>
      </c>
      <c r="J52" s="46">
        <v>0.45158730158730159</v>
      </c>
      <c r="K52" s="46">
        <v>0.56116811365430153</v>
      </c>
      <c r="L52" s="51">
        <v>-0.10958081206699993</v>
      </c>
    </row>
    <row r="53" spans="1:12" x14ac:dyDescent="0.4">
      <c r="A53" s="124" t="s">
        <v>75</v>
      </c>
      <c r="B53" s="94">
        <v>606</v>
      </c>
      <c r="C53" s="94">
        <v>850</v>
      </c>
      <c r="D53" s="44">
        <v>0.71294117647058819</v>
      </c>
      <c r="E53" s="37">
        <v>-244</v>
      </c>
      <c r="F53" s="94">
        <v>1660</v>
      </c>
      <c r="G53" s="94">
        <v>1260</v>
      </c>
      <c r="H53" s="46">
        <v>1.3174603174603174</v>
      </c>
      <c r="I53" s="37">
        <v>400</v>
      </c>
      <c r="J53" s="46">
        <v>0.36506024096385542</v>
      </c>
      <c r="K53" s="46">
        <v>0.67460317460317465</v>
      </c>
      <c r="L53" s="51">
        <v>-0.30954293363931923</v>
      </c>
    </row>
    <row r="54" spans="1:12" x14ac:dyDescent="0.4">
      <c r="A54" s="124" t="s">
        <v>149</v>
      </c>
      <c r="B54" s="94">
        <v>0</v>
      </c>
      <c r="C54" s="94">
        <v>861</v>
      </c>
      <c r="D54" s="44">
        <v>0</v>
      </c>
      <c r="E54" s="37">
        <v>-861</v>
      </c>
      <c r="F54" s="94">
        <v>0</v>
      </c>
      <c r="G54" s="94">
        <v>1660</v>
      </c>
      <c r="H54" s="46">
        <v>0</v>
      </c>
      <c r="I54" s="37">
        <v>-1660</v>
      </c>
      <c r="J54" s="46" t="e">
        <v>#DIV/0!</v>
      </c>
      <c r="K54" s="46">
        <v>0.51867469879518069</v>
      </c>
      <c r="L54" s="51" t="e">
        <v>#DIV/0!</v>
      </c>
    </row>
    <row r="55" spans="1:12" x14ac:dyDescent="0.4">
      <c r="A55" s="124" t="s">
        <v>132</v>
      </c>
      <c r="B55" s="94">
        <v>0</v>
      </c>
      <c r="C55" s="94">
        <v>1040</v>
      </c>
      <c r="D55" s="44">
        <v>0</v>
      </c>
      <c r="E55" s="37">
        <v>-1040</v>
      </c>
      <c r="F55" s="94">
        <v>0</v>
      </c>
      <c r="G55" s="94">
        <v>1260</v>
      </c>
      <c r="H55" s="46">
        <v>0</v>
      </c>
      <c r="I55" s="37">
        <v>-1260</v>
      </c>
      <c r="J55" s="46" t="e">
        <v>#DIV/0!</v>
      </c>
      <c r="K55" s="46">
        <v>0.82539682539682535</v>
      </c>
      <c r="L55" s="51" t="e">
        <v>#DIV/0!</v>
      </c>
    </row>
    <row r="56" spans="1:12" x14ac:dyDescent="0.4">
      <c r="A56" s="124" t="s">
        <v>148</v>
      </c>
      <c r="B56" s="94">
        <v>0</v>
      </c>
      <c r="C56" s="94">
        <v>716</v>
      </c>
      <c r="D56" s="44">
        <v>0</v>
      </c>
      <c r="E56" s="37">
        <v>-716</v>
      </c>
      <c r="F56" s="94">
        <v>0</v>
      </c>
      <c r="G56" s="94">
        <v>1260</v>
      </c>
      <c r="H56" s="46">
        <v>0</v>
      </c>
      <c r="I56" s="37">
        <v>-1260</v>
      </c>
      <c r="J56" s="46" t="e">
        <v>#DIV/0!</v>
      </c>
      <c r="K56" s="46">
        <v>0.56825396825396823</v>
      </c>
      <c r="L56" s="51" t="e">
        <v>#DIV/0!</v>
      </c>
    </row>
    <row r="57" spans="1:12" x14ac:dyDescent="0.4">
      <c r="A57" s="124" t="s">
        <v>147</v>
      </c>
      <c r="B57" s="94">
        <v>0</v>
      </c>
      <c r="C57" s="94">
        <v>797</v>
      </c>
      <c r="D57" s="44">
        <v>0</v>
      </c>
      <c r="E57" s="37">
        <v>-797</v>
      </c>
      <c r="F57" s="94">
        <v>0</v>
      </c>
      <c r="G57" s="94">
        <v>1260</v>
      </c>
      <c r="H57" s="46">
        <v>0</v>
      </c>
      <c r="I57" s="37">
        <v>-1260</v>
      </c>
      <c r="J57" s="46" t="e">
        <v>#DIV/0!</v>
      </c>
      <c r="K57" s="46">
        <v>0.63253968253968251</v>
      </c>
      <c r="L57" s="51" t="e">
        <v>#DIV/0!</v>
      </c>
    </row>
    <row r="58" spans="1:12" x14ac:dyDescent="0.4">
      <c r="A58" s="123" t="s">
        <v>146</v>
      </c>
      <c r="B58" s="91">
        <v>0</v>
      </c>
      <c r="C58" s="91">
        <v>755</v>
      </c>
      <c r="D58" s="90">
        <v>0</v>
      </c>
      <c r="E58" s="35">
        <v>-755</v>
      </c>
      <c r="F58" s="91">
        <v>0</v>
      </c>
      <c r="G58" s="91">
        <v>1260</v>
      </c>
      <c r="H58" s="57">
        <v>0</v>
      </c>
      <c r="I58" s="35">
        <v>-1260</v>
      </c>
      <c r="J58" s="57" t="e">
        <v>#DIV/0!</v>
      </c>
      <c r="K58" s="57">
        <v>0.59920634920634919</v>
      </c>
      <c r="L58" s="56" t="e">
        <v>#DIV/0!</v>
      </c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2006年12月上旬航空旅客輸送実績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12月(中旬)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130</v>
      </c>
      <c r="C4" s="187" t="s">
        <v>250</v>
      </c>
      <c r="D4" s="190" t="s">
        <v>87</v>
      </c>
      <c r="E4" s="190"/>
      <c r="F4" s="187" t="s">
        <v>130</v>
      </c>
      <c r="G4" s="187" t="s">
        <v>250</v>
      </c>
      <c r="H4" s="190" t="s">
        <v>87</v>
      </c>
      <c r="I4" s="190"/>
      <c r="J4" s="187" t="s">
        <v>130</v>
      </c>
      <c r="K4" s="187" t="s">
        <v>250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v>130512</v>
      </c>
      <c r="C6" s="67">
        <v>127289</v>
      </c>
      <c r="D6" s="39">
        <v>1.0253203340430046</v>
      </c>
      <c r="E6" s="40">
        <v>3223</v>
      </c>
      <c r="F6" s="67">
        <v>242129</v>
      </c>
      <c r="G6" s="67">
        <v>222354</v>
      </c>
      <c r="H6" s="39">
        <v>1.0889347616863201</v>
      </c>
      <c r="I6" s="40">
        <v>19775</v>
      </c>
      <c r="J6" s="39">
        <v>0.53901845710344487</v>
      </c>
      <c r="K6" s="39">
        <v>0.5724610306088489</v>
      </c>
      <c r="L6" s="52">
        <v>-3.3442573505404027E-2</v>
      </c>
    </row>
    <row r="7" spans="1:12" s="30" customFormat="1" x14ac:dyDescent="0.4">
      <c r="A7" s="122" t="s">
        <v>84</v>
      </c>
      <c r="B7" s="67">
        <v>64917</v>
      </c>
      <c r="C7" s="67">
        <v>60547</v>
      </c>
      <c r="D7" s="39">
        <v>1.0721753348638248</v>
      </c>
      <c r="E7" s="40">
        <v>4370</v>
      </c>
      <c r="F7" s="67">
        <v>119273</v>
      </c>
      <c r="G7" s="67">
        <v>102636</v>
      </c>
      <c r="H7" s="39">
        <v>1.1620971199189367</v>
      </c>
      <c r="I7" s="40">
        <v>16637</v>
      </c>
      <c r="J7" s="39">
        <v>0.54427238352351326</v>
      </c>
      <c r="K7" s="39">
        <v>0.58991971627888851</v>
      </c>
      <c r="L7" s="52">
        <v>-4.5647332755375247E-2</v>
      </c>
    </row>
    <row r="8" spans="1:12" x14ac:dyDescent="0.4">
      <c r="A8" s="138" t="s">
        <v>91</v>
      </c>
      <c r="B8" s="73">
        <v>54768</v>
      </c>
      <c r="C8" s="73">
        <v>50304</v>
      </c>
      <c r="D8" s="50">
        <v>1.0887404580152671</v>
      </c>
      <c r="E8" s="38">
        <v>4464</v>
      </c>
      <c r="F8" s="73">
        <v>98773</v>
      </c>
      <c r="G8" s="73">
        <v>83895</v>
      </c>
      <c r="H8" s="50">
        <v>1.1773407235234519</v>
      </c>
      <c r="I8" s="38">
        <v>14878</v>
      </c>
      <c r="J8" s="50">
        <v>0.55448351270083929</v>
      </c>
      <c r="K8" s="50">
        <v>0.59960665117110679</v>
      </c>
      <c r="L8" s="49">
        <v>-4.5123138470267499E-2</v>
      </c>
    </row>
    <row r="9" spans="1:12" x14ac:dyDescent="0.4">
      <c r="A9" s="126" t="s">
        <v>82</v>
      </c>
      <c r="B9" s="72">
        <v>32856</v>
      </c>
      <c r="C9" s="72">
        <v>29680</v>
      </c>
      <c r="D9" s="44">
        <v>1.1070080862533693</v>
      </c>
      <c r="E9" s="45">
        <v>3176</v>
      </c>
      <c r="F9" s="72">
        <v>52099</v>
      </c>
      <c r="G9" s="72">
        <v>46127</v>
      </c>
      <c r="H9" s="44">
        <v>1.1294686409261387</v>
      </c>
      <c r="I9" s="45">
        <v>5972</v>
      </c>
      <c r="J9" s="44">
        <v>0.63064550183304857</v>
      </c>
      <c r="K9" s="44">
        <v>0.64344093481041476</v>
      </c>
      <c r="L9" s="43">
        <v>-1.2795432977366183E-2</v>
      </c>
    </row>
    <row r="10" spans="1:12" x14ac:dyDescent="0.4">
      <c r="A10" s="124" t="s">
        <v>83</v>
      </c>
      <c r="B10" s="72">
        <v>2416</v>
      </c>
      <c r="C10" s="72">
        <v>5192</v>
      </c>
      <c r="D10" s="46">
        <v>0.46533127889060094</v>
      </c>
      <c r="E10" s="37">
        <v>-2776</v>
      </c>
      <c r="F10" s="72">
        <v>3965</v>
      </c>
      <c r="G10" s="72">
        <v>9648</v>
      </c>
      <c r="H10" s="46">
        <v>0.4109660033167496</v>
      </c>
      <c r="I10" s="37">
        <v>-5683</v>
      </c>
      <c r="J10" s="46">
        <v>0.60933165195460282</v>
      </c>
      <c r="K10" s="46">
        <v>0.53814262023217252</v>
      </c>
      <c r="L10" s="51">
        <v>7.1189031722430296E-2</v>
      </c>
    </row>
    <row r="11" spans="1:12" x14ac:dyDescent="0.4">
      <c r="A11" s="124" t="s">
        <v>97</v>
      </c>
      <c r="B11" s="72">
        <v>3154</v>
      </c>
      <c r="C11" s="72">
        <v>3251</v>
      </c>
      <c r="D11" s="46">
        <v>0.97016302676099664</v>
      </c>
      <c r="E11" s="37">
        <v>-97</v>
      </c>
      <c r="F11" s="72">
        <v>6560</v>
      </c>
      <c r="G11" s="72">
        <v>6363</v>
      </c>
      <c r="H11" s="46">
        <v>1.0309602388810311</v>
      </c>
      <c r="I11" s="37">
        <v>197</v>
      </c>
      <c r="J11" s="46">
        <v>0.48079268292682925</v>
      </c>
      <c r="K11" s="46">
        <v>0.51092252082351097</v>
      </c>
      <c r="L11" s="51">
        <v>-3.0129837896681722E-2</v>
      </c>
    </row>
    <row r="12" spans="1:12" x14ac:dyDescent="0.4">
      <c r="A12" s="124" t="s">
        <v>80</v>
      </c>
      <c r="B12" s="72">
        <v>5713</v>
      </c>
      <c r="C12" s="72">
        <v>5984</v>
      </c>
      <c r="D12" s="46">
        <v>0.95471256684491979</v>
      </c>
      <c r="E12" s="37">
        <v>-271</v>
      </c>
      <c r="F12" s="72">
        <v>9581</v>
      </c>
      <c r="G12" s="72">
        <v>9069</v>
      </c>
      <c r="H12" s="46">
        <v>1.0564560591024368</v>
      </c>
      <c r="I12" s="37">
        <v>512</v>
      </c>
      <c r="J12" s="46">
        <v>0.59628431270222315</v>
      </c>
      <c r="K12" s="46">
        <v>0.65983019075973093</v>
      </c>
      <c r="L12" s="51">
        <v>-6.3545878057507776E-2</v>
      </c>
    </row>
    <row r="13" spans="1:12" x14ac:dyDescent="0.4">
      <c r="A13" s="124" t="s">
        <v>81</v>
      </c>
      <c r="B13" s="72">
        <v>4762</v>
      </c>
      <c r="C13" s="72">
        <v>4422</v>
      </c>
      <c r="D13" s="46">
        <v>1.0768882858435098</v>
      </c>
      <c r="E13" s="37">
        <v>340</v>
      </c>
      <c r="F13" s="72">
        <v>10920</v>
      </c>
      <c r="G13" s="72">
        <v>10078</v>
      </c>
      <c r="H13" s="46">
        <v>1.0835483230799763</v>
      </c>
      <c r="I13" s="37">
        <v>842</v>
      </c>
      <c r="J13" s="46">
        <v>0.43608058608058609</v>
      </c>
      <c r="K13" s="46">
        <v>0.4387775352252431</v>
      </c>
      <c r="L13" s="51">
        <v>-2.6969491446570126E-3</v>
      </c>
    </row>
    <row r="14" spans="1:12" x14ac:dyDescent="0.4">
      <c r="A14" s="124" t="s">
        <v>170</v>
      </c>
      <c r="B14" s="72">
        <v>1733</v>
      </c>
      <c r="C14" s="72">
        <v>1775</v>
      </c>
      <c r="D14" s="46">
        <v>0.97633802816901405</v>
      </c>
      <c r="E14" s="37">
        <v>-42</v>
      </c>
      <c r="F14" s="72">
        <v>4069</v>
      </c>
      <c r="G14" s="72">
        <v>2610</v>
      </c>
      <c r="H14" s="46">
        <v>1.5590038314176244</v>
      </c>
      <c r="I14" s="37">
        <v>1459</v>
      </c>
      <c r="J14" s="46">
        <v>0.425903170312116</v>
      </c>
      <c r="K14" s="46">
        <v>0.68007662835249039</v>
      </c>
      <c r="L14" s="51">
        <v>-0.25417345804037439</v>
      </c>
    </row>
    <row r="15" spans="1:12" x14ac:dyDescent="0.4">
      <c r="A15" s="127" t="s">
        <v>169</v>
      </c>
      <c r="B15" s="72">
        <v>966</v>
      </c>
      <c r="C15" s="72">
        <v>0</v>
      </c>
      <c r="D15" s="46" t="e">
        <v>#DIV/0!</v>
      </c>
      <c r="E15" s="47">
        <v>966</v>
      </c>
      <c r="F15" s="72">
        <v>1400</v>
      </c>
      <c r="G15" s="72">
        <v>0</v>
      </c>
      <c r="H15" s="44" t="e">
        <v>#DIV/0!</v>
      </c>
      <c r="I15" s="45">
        <v>1400</v>
      </c>
      <c r="J15" s="46">
        <v>0.69</v>
      </c>
      <c r="K15" s="46" t="e">
        <v>#DIV/0!</v>
      </c>
      <c r="L15" s="83" t="e">
        <v>#DIV/0!</v>
      </c>
    </row>
    <row r="16" spans="1:12" x14ac:dyDescent="0.4">
      <c r="A16" s="19" t="s">
        <v>177</v>
      </c>
      <c r="B16" s="72">
        <v>2516</v>
      </c>
      <c r="C16" s="72">
        <v>0</v>
      </c>
      <c r="D16" s="46" t="e">
        <v>#DIV/0!</v>
      </c>
      <c r="E16" s="47">
        <v>2516</v>
      </c>
      <c r="F16" s="72">
        <v>7765</v>
      </c>
      <c r="G16" s="72">
        <v>0</v>
      </c>
      <c r="H16" s="44" t="e">
        <v>#DIV/0!</v>
      </c>
      <c r="I16" s="45">
        <v>7765</v>
      </c>
      <c r="J16" s="48">
        <v>0.32401802962009013</v>
      </c>
      <c r="K16" s="48" t="e">
        <v>#DIV/0!</v>
      </c>
      <c r="L16" s="41" t="e">
        <v>#DIV/0!</v>
      </c>
    </row>
    <row r="17" spans="1:12" x14ac:dyDescent="0.4">
      <c r="A17" s="61" t="s">
        <v>195</v>
      </c>
      <c r="B17" s="72">
        <v>652</v>
      </c>
      <c r="C17" s="72">
        <v>0</v>
      </c>
      <c r="D17" s="46" t="e">
        <v>#DIV/0!</v>
      </c>
      <c r="E17" s="47">
        <v>652</v>
      </c>
      <c r="F17" s="72">
        <v>2414</v>
      </c>
      <c r="G17" s="72">
        <v>0</v>
      </c>
      <c r="H17" s="44" t="e">
        <v>#DIV/0!</v>
      </c>
      <c r="I17" s="45">
        <v>2414</v>
      </c>
      <c r="J17" s="57">
        <v>0.27009113504556753</v>
      </c>
      <c r="K17" s="57" t="e">
        <v>#DIV/0!</v>
      </c>
      <c r="L17" s="56" t="e">
        <v>#DIV/0!</v>
      </c>
    </row>
    <row r="18" spans="1:12" x14ac:dyDescent="0.4">
      <c r="A18" s="138" t="s">
        <v>90</v>
      </c>
      <c r="B18" s="73">
        <v>9716</v>
      </c>
      <c r="C18" s="73">
        <v>9839</v>
      </c>
      <c r="D18" s="50">
        <v>0.98749872954568552</v>
      </c>
      <c r="E18" s="38">
        <v>-123</v>
      </c>
      <c r="F18" s="73">
        <v>19720</v>
      </c>
      <c r="G18" s="73">
        <v>18000</v>
      </c>
      <c r="H18" s="50">
        <v>1.0955555555555556</v>
      </c>
      <c r="I18" s="38">
        <v>1720</v>
      </c>
      <c r="J18" s="50">
        <v>0.49269776876267746</v>
      </c>
      <c r="K18" s="50">
        <v>0.54661111111111116</v>
      </c>
      <c r="L18" s="49">
        <v>-5.3913342348433702E-2</v>
      </c>
    </row>
    <row r="19" spans="1:12" x14ac:dyDescent="0.4">
      <c r="A19" s="126" t="s">
        <v>242</v>
      </c>
      <c r="B19" s="72">
        <v>705</v>
      </c>
      <c r="C19" s="72">
        <v>976</v>
      </c>
      <c r="D19" s="44">
        <v>0.7223360655737705</v>
      </c>
      <c r="E19" s="45">
        <v>-271</v>
      </c>
      <c r="F19" s="72">
        <v>1475</v>
      </c>
      <c r="G19" s="72">
        <v>1500</v>
      </c>
      <c r="H19" s="44">
        <v>0.98333333333333328</v>
      </c>
      <c r="I19" s="45">
        <v>-25</v>
      </c>
      <c r="J19" s="44">
        <v>0.47796610169491527</v>
      </c>
      <c r="K19" s="44">
        <v>0.65066666666666662</v>
      </c>
      <c r="L19" s="43">
        <v>-0.17270056497175135</v>
      </c>
    </row>
    <row r="20" spans="1:12" x14ac:dyDescent="0.4">
      <c r="A20" s="124" t="s">
        <v>151</v>
      </c>
      <c r="B20" s="72">
        <v>1057</v>
      </c>
      <c r="C20" s="72">
        <v>1259</v>
      </c>
      <c r="D20" s="46">
        <v>0.8395552025416998</v>
      </c>
      <c r="E20" s="37">
        <v>-202</v>
      </c>
      <c r="F20" s="72">
        <v>1500</v>
      </c>
      <c r="G20" s="72">
        <v>1500</v>
      </c>
      <c r="H20" s="46">
        <v>1</v>
      </c>
      <c r="I20" s="37">
        <v>0</v>
      </c>
      <c r="J20" s="46">
        <v>0.70466666666666666</v>
      </c>
      <c r="K20" s="46">
        <v>0.83933333333333338</v>
      </c>
      <c r="L20" s="51">
        <v>-0.13466666666666671</v>
      </c>
    </row>
    <row r="21" spans="1:12" x14ac:dyDescent="0.4">
      <c r="A21" s="124" t="s">
        <v>241</v>
      </c>
      <c r="B21" s="72">
        <v>997</v>
      </c>
      <c r="C21" s="72">
        <v>1010</v>
      </c>
      <c r="D21" s="46">
        <v>0.98712871287128712</v>
      </c>
      <c r="E21" s="37">
        <v>-13</v>
      </c>
      <c r="F21" s="72">
        <v>1750</v>
      </c>
      <c r="G21" s="72">
        <v>1500</v>
      </c>
      <c r="H21" s="46">
        <v>1.1666666666666667</v>
      </c>
      <c r="I21" s="37">
        <v>250</v>
      </c>
      <c r="J21" s="46">
        <v>0.56971428571428573</v>
      </c>
      <c r="K21" s="46">
        <v>0.67333333333333334</v>
      </c>
      <c r="L21" s="51">
        <v>-0.10361904761904761</v>
      </c>
    </row>
    <row r="22" spans="1:12" x14ac:dyDescent="0.4">
      <c r="A22" s="124" t="s">
        <v>165</v>
      </c>
      <c r="B22" s="72">
        <v>1773</v>
      </c>
      <c r="C22" s="72">
        <v>1584</v>
      </c>
      <c r="D22" s="46">
        <v>1.1193181818181819</v>
      </c>
      <c r="E22" s="37">
        <v>189</v>
      </c>
      <c r="F22" s="72">
        <v>3000</v>
      </c>
      <c r="G22" s="72">
        <v>3000</v>
      </c>
      <c r="H22" s="46">
        <v>1</v>
      </c>
      <c r="I22" s="37">
        <v>0</v>
      </c>
      <c r="J22" s="46">
        <v>0.59099999999999997</v>
      </c>
      <c r="K22" s="46">
        <v>0.52800000000000002</v>
      </c>
      <c r="L22" s="51">
        <v>6.2999999999999945E-2</v>
      </c>
    </row>
    <row r="23" spans="1:12" x14ac:dyDescent="0.4">
      <c r="A23" s="124" t="s">
        <v>164</v>
      </c>
      <c r="B23" s="72">
        <v>852</v>
      </c>
      <c r="C23" s="72">
        <v>1085</v>
      </c>
      <c r="D23" s="42">
        <v>0.78525345622119813</v>
      </c>
      <c r="E23" s="36">
        <v>-233</v>
      </c>
      <c r="F23" s="72">
        <v>1500</v>
      </c>
      <c r="G23" s="72">
        <v>1500</v>
      </c>
      <c r="H23" s="42">
        <v>1</v>
      </c>
      <c r="I23" s="36">
        <v>0</v>
      </c>
      <c r="J23" s="42">
        <v>0.56799999999999995</v>
      </c>
      <c r="K23" s="42">
        <v>0.72333333333333338</v>
      </c>
      <c r="L23" s="41">
        <v>-0.15533333333333343</v>
      </c>
    </row>
    <row r="24" spans="1:12" x14ac:dyDescent="0.4">
      <c r="A24" s="125" t="s">
        <v>163</v>
      </c>
      <c r="B24" s="72">
        <v>0</v>
      </c>
      <c r="C24" s="72">
        <v>0</v>
      </c>
      <c r="D24" s="46" t="e">
        <v>#DIV/0!</v>
      </c>
      <c r="E24" s="37">
        <v>0</v>
      </c>
      <c r="F24" s="72">
        <v>0</v>
      </c>
      <c r="G24" s="72">
        <v>0</v>
      </c>
      <c r="H24" s="46" t="e">
        <v>#DIV/0!</v>
      </c>
      <c r="I24" s="37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72">
        <v>610</v>
      </c>
      <c r="C25" s="72">
        <v>504</v>
      </c>
      <c r="D25" s="46">
        <v>1.2103174603174602</v>
      </c>
      <c r="E25" s="37">
        <v>106</v>
      </c>
      <c r="F25" s="72">
        <v>1500</v>
      </c>
      <c r="G25" s="72">
        <v>1500</v>
      </c>
      <c r="H25" s="46">
        <v>1</v>
      </c>
      <c r="I25" s="37">
        <v>0</v>
      </c>
      <c r="J25" s="46">
        <v>0.40666666666666668</v>
      </c>
      <c r="K25" s="46">
        <v>0.33600000000000002</v>
      </c>
      <c r="L25" s="51">
        <v>7.0666666666666655E-2</v>
      </c>
    </row>
    <row r="26" spans="1:12" x14ac:dyDescent="0.4">
      <c r="A26" s="124" t="s">
        <v>161</v>
      </c>
      <c r="B26" s="72">
        <v>922</v>
      </c>
      <c r="C26" s="72">
        <v>603</v>
      </c>
      <c r="D26" s="46">
        <v>1.5290215588723051</v>
      </c>
      <c r="E26" s="37">
        <v>319</v>
      </c>
      <c r="F26" s="72">
        <v>1500</v>
      </c>
      <c r="G26" s="72">
        <v>1500</v>
      </c>
      <c r="H26" s="46">
        <v>1</v>
      </c>
      <c r="I26" s="37">
        <v>0</v>
      </c>
      <c r="J26" s="46">
        <v>0.61466666666666669</v>
      </c>
      <c r="K26" s="46">
        <v>0.40200000000000002</v>
      </c>
      <c r="L26" s="51">
        <v>0.21266666666666667</v>
      </c>
    </row>
    <row r="27" spans="1:12" x14ac:dyDescent="0.4">
      <c r="A27" s="124" t="s">
        <v>240</v>
      </c>
      <c r="B27" s="72">
        <v>273</v>
      </c>
      <c r="C27" s="72">
        <v>408</v>
      </c>
      <c r="D27" s="42">
        <v>0.66911764705882348</v>
      </c>
      <c r="E27" s="36">
        <v>-135</v>
      </c>
      <c r="F27" s="72">
        <v>900</v>
      </c>
      <c r="G27" s="72">
        <v>900</v>
      </c>
      <c r="H27" s="42">
        <v>1</v>
      </c>
      <c r="I27" s="36">
        <v>0</v>
      </c>
      <c r="J27" s="42">
        <v>0.30333333333333334</v>
      </c>
      <c r="K27" s="42">
        <v>0.45333333333333331</v>
      </c>
      <c r="L27" s="41">
        <v>-0.15</v>
      </c>
    </row>
    <row r="28" spans="1:12" x14ac:dyDescent="0.4">
      <c r="A28" s="125" t="s">
        <v>239</v>
      </c>
      <c r="B28" s="72">
        <v>114</v>
      </c>
      <c r="C28" s="72">
        <v>195</v>
      </c>
      <c r="D28" s="46">
        <v>0.58461538461538465</v>
      </c>
      <c r="E28" s="37">
        <v>-81</v>
      </c>
      <c r="F28" s="72">
        <v>600</v>
      </c>
      <c r="G28" s="72">
        <v>600</v>
      </c>
      <c r="H28" s="46">
        <v>1</v>
      </c>
      <c r="I28" s="37">
        <v>0</v>
      </c>
      <c r="J28" s="46">
        <v>0.19</v>
      </c>
      <c r="K28" s="46">
        <v>0.32500000000000001</v>
      </c>
      <c r="L28" s="51">
        <v>-0.13500000000000001</v>
      </c>
    </row>
    <row r="29" spans="1:12" x14ac:dyDescent="0.4">
      <c r="A29" s="124" t="s">
        <v>238</v>
      </c>
      <c r="B29" s="72">
        <v>699</v>
      </c>
      <c r="C29" s="72">
        <v>787</v>
      </c>
      <c r="D29" s="46">
        <v>0.8881829733163914</v>
      </c>
      <c r="E29" s="37">
        <v>-88</v>
      </c>
      <c r="F29" s="72">
        <v>1495</v>
      </c>
      <c r="G29" s="72">
        <v>1500</v>
      </c>
      <c r="H29" s="46">
        <v>0.9966666666666667</v>
      </c>
      <c r="I29" s="37">
        <v>-5</v>
      </c>
      <c r="J29" s="46">
        <v>0.46755852842809364</v>
      </c>
      <c r="K29" s="46">
        <v>0.52466666666666661</v>
      </c>
      <c r="L29" s="51">
        <v>-5.710813823857297E-2</v>
      </c>
    </row>
    <row r="30" spans="1:12" x14ac:dyDescent="0.4">
      <c r="A30" s="125" t="s">
        <v>237</v>
      </c>
      <c r="B30" s="72">
        <v>531</v>
      </c>
      <c r="C30" s="72">
        <v>661</v>
      </c>
      <c r="D30" s="42">
        <v>0.80332829046898635</v>
      </c>
      <c r="E30" s="36">
        <v>-130</v>
      </c>
      <c r="F30" s="72">
        <v>1500</v>
      </c>
      <c r="G30" s="72">
        <v>1500</v>
      </c>
      <c r="H30" s="42">
        <v>1</v>
      </c>
      <c r="I30" s="36">
        <v>0</v>
      </c>
      <c r="J30" s="42">
        <v>0.35399999999999998</v>
      </c>
      <c r="K30" s="42">
        <v>0.44066666666666665</v>
      </c>
      <c r="L30" s="41">
        <v>-8.666666666666667E-2</v>
      </c>
    </row>
    <row r="31" spans="1:12" x14ac:dyDescent="0.4">
      <c r="A31" s="125" t="s">
        <v>236</v>
      </c>
      <c r="B31" s="72">
        <v>630</v>
      </c>
      <c r="C31" s="72">
        <v>767</v>
      </c>
      <c r="D31" s="42">
        <v>0.82138200782268578</v>
      </c>
      <c r="E31" s="36">
        <v>-137</v>
      </c>
      <c r="F31" s="72">
        <v>1500</v>
      </c>
      <c r="G31" s="72">
        <v>1500</v>
      </c>
      <c r="H31" s="42">
        <v>1</v>
      </c>
      <c r="I31" s="36">
        <v>0</v>
      </c>
      <c r="J31" s="42">
        <v>0.42</v>
      </c>
      <c r="K31" s="42">
        <v>0.51133333333333331</v>
      </c>
      <c r="L31" s="41">
        <v>-9.1333333333333322E-2</v>
      </c>
    </row>
    <row r="32" spans="1:12" x14ac:dyDescent="0.4">
      <c r="A32" s="124" t="s">
        <v>235</v>
      </c>
      <c r="B32" s="72">
        <v>0</v>
      </c>
      <c r="C32" s="72">
        <v>0</v>
      </c>
      <c r="D32" s="46" t="e">
        <v>#DIV/0!</v>
      </c>
      <c r="E32" s="37">
        <v>0</v>
      </c>
      <c r="F32" s="72">
        <v>0</v>
      </c>
      <c r="G32" s="72">
        <v>0</v>
      </c>
      <c r="H32" s="46" t="e">
        <v>#DIV/0!</v>
      </c>
      <c r="I32" s="37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234</v>
      </c>
      <c r="B33" s="72">
        <v>553</v>
      </c>
      <c r="C33" s="72">
        <v>0</v>
      </c>
      <c r="D33" s="46" t="e">
        <v>#DIV/0!</v>
      </c>
      <c r="E33" s="37">
        <v>553</v>
      </c>
      <c r="F33" s="72">
        <v>1500</v>
      </c>
      <c r="G33" s="72">
        <v>0</v>
      </c>
      <c r="H33" s="46" t="e">
        <v>#DIV/0!</v>
      </c>
      <c r="I33" s="37">
        <v>1500</v>
      </c>
      <c r="J33" s="46">
        <v>0.36866666666666664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73">
        <v>433</v>
      </c>
      <c r="C34" s="73">
        <v>404</v>
      </c>
      <c r="D34" s="50">
        <v>1.0717821782178218</v>
      </c>
      <c r="E34" s="38">
        <v>29</v>
      </c>
      <c r="F34" s="73">
        <v>780</v>
      </c>
      <c r="G34" s="73">
        <v>741</v>
      </c>
      <c r="H34" s="50">
        <v>1.0526315789473684</v>
      </c>
      <c r="I34" s="38">
        <v>39</v>
      </c>
      <c r="J34" s="50">
        <v>0.55512820512820515</v>
      </c>
      <c r="K34" s="50">
        <v>0.54520917678812419</v>
      </c>
      <c r="L34" s="49">
        <v>9.9190283400809598E-3</v>
      </c>
    </row>
    <row r="35" spans="1:12" x14ac:dyDescent="0.4">
      <c r="A35" s="126" t="s">
        <v>233</v>
      </c>
      <c r="B35" s="72">
        <v>197</v>
      </c>
      <c r="C35" s="72">
        <v>216</v>
      </c>
      <c r="D35" s="44">
        <v>0.91203703703703709</v>
      </c>
      <c r="E35" s="45">
        <v>-19</v>
      </c>
      <c r="F35" s="72">
        <v>390</v>
      </c>
      <c r="G35" s="72">
        <v>390</v>
      </c>
      <c r="H35" s="44">
        <v>1</v>
      </c>
      <c r="I35" s="45">
        <v>0</v>
      </c>
      <c r="J35" s="44">
        <v>0.50512820512820511</v>
      </c>
      <c r="K35" s="44">
        <v>0.55384615384615388</v>
      </c>
      <c r="L35" s="43">
        <v>-4.8717948717948767E-2</v>
      </c>
    </row>
    <row r="36" spans="1:12" x14ac:dyDescent="0.4">
      <c r="A36" s="124" t="s">
        <v>232</v>
      </c>
      <c r="B36" s="72">
        <v>236</v>
      </c>
      <c r="C36" s="72">
        <v>188</v>
      </c>
      <c r="D36" s="46">
        <v>1.2553191489361701</v>
      </c>
      <c r="E36" s="37">
        <v>48</v>
      </c>
      <c r="F36" s="72">
        <v>390</v>
      </c>
      <c r="G36" s="72">
        <v>351</v>
      </c>
      <c r="H36" s="46">
        <v>1.1111111111111112</v>
      </c>
      <c r="I36" s="37">
        <v>39</v>
      </c>
      <c r="J36" s="46">
        <v>0.60512820512820509</v>
      </c>
      <c r="K36" s="46">
        <v>0.53561253561253563</v>
      </c>
      <c r="L36" s="51">
        <v>6.9515669515669454E-2</v>
      </c>
    </row>
    <row r="37" spans="1:12" s="30" customFormat="1" x14ac:dyDescent="0.4">
      <c r="A37" s="122" t="s">
        <v>94</v>
      </c>
      <c r="B37" s="67">
        <v>65595</v>
      </c>
      <c r="C37" s="67">
        <v>66742</v>
      </c>
      <c r="D37" s="39">
        <v>0.98281441970573247</v>
      </c>
      <c r="E37" s="40">
        <v>-1147</v>
      </c>
      <c r="F37" s="67">
        <v>122856</v>
      </c>
      <c r="G37" s="67">
        <v>119718</v>
      </c>
      <c r="H37" s="39">
        <v>1.0262115972535459</v>
      </c>
      <c r="I37" s="40">
        <v>3138</v>
      </c>
      <c r="J37" s="39">
        <v>0.53391775737448721</v>
      </c>
      <c r="K37" s="39">
        <v>0.55749344292420522</v>
      </c>
      <c r="L37" s="52">
        <v>-2.3575685549718006E-2</v>
      </c>
    </row>
    <row r="38" spans="1:12" x14ac:dyDescent="0.4">
      <c r="A38" s="124" t="s">
        <v>82</v>
      </c>
      <c r="B38" s="66">
        <v>25949</v>
      </c>
      <c r="C38" s="66">
        <v>25220</v>
      </c>
      <c r="D38" s="65">
        <v>1.0289056304520221</v>
      </c>
      <c r="E38" s="36">
        <v>729</v>
      </c>
      <c r="F38" s="66">
        <v>44023</v>
      </c>
      <c r="G38" s="66">
        <v>47250</v>
      </c>
      <c r="H38" s="42">
        <v>0.9317037037037037</v>
      </c>
      <c r="I38" s="36">
        <v>-3227</v>
      </c>
      <c r="J38" s="42">
        <v>0.58944188265224995</v>
      </c>
      <c r="K38" s="42">
        <v>0.53375661375661376</v>
      </c>
      <c r="L38" s="41">
        <v>5.5685268895636186E-2</v>
      </c>
    </row>
    <row r="39" spans="1:12" x14ac:dyDescent="0.4">
      <c r="A39" s="124" t="s">
        <v>231</v>
      </c>
      <c r="B39" s="68">
        <v>736</v>
      </c>
      <c r="C39" s="68">
        <v>0</v>
      </c>
      <c r="D39" s="46" t="e">
        <v>#DIV/0!</v>
      </c>
      <c r="E39" s="37">
        <v>736</v>
      </c>
      <c r="F39" s="75">
        <v>1359</v>
      </c>
      <c r="G39" s="68">
        <v>0</v>
      </c>
      <c r="H39" s="46" t="e">
        <v>#DIV/0!</v>
      </c>
      <c r="I39" s="37">
        <v>1359</v>
      </c>
      <c r="J39" s="46">
        <v>0.54157468727005154</v>
      </c>
      <c r="K39" s="46" t="e">
        <v>#DIV/0!</v>
      </c>
      <c r="L39" s="51" t="e">
        <v>#DIV/0!</v>
      </c>
    </row>
    <row r="40" spans="1:12" x14ac:dyDescent="0.4">
      <c r="A40" s="124" t="s">
        <v>152</v>
      </c>
      <c r="B40" s="68">
        <v>3011</v>
      </c>
      <c r="C40" s="68">
        <v>5423</v>
      </c>
      <c r="D40" s="46">
        <v>0.55522773372671952</v>
      </c>
      <c r="E40" s="37">
        <v>-2412</v>
      </c>
      <c r="F40" s="75">
        <v>5240</v>
      </c>
      <c r="G40" s="68">
        <v>8480</v>
      </c>
      <c r="H40" s="81">
        <v>0.61792452830188682</v>
      </c>
      <c r="I40" s="37">
        <v>-3240</v>
      </c>
      <c r="J40" s="46">
        <v>0.57461832061068707</v>
      </c>
      <c r="K40" s="46">
        <v>0.63950471698113209</v>
      </c>
      <c r="L40" s="51">
        <v>-6.4886396370445021E-2</v>
      </c>
    </row>
    <row r="41" spans="1:12" x14ac:dyDescent="0.4">
      <c r="A41" s="124" t="s">
        <v>151</v>
      </c>
      <c r="B41" s="68">
        <v>5681</v>
      </c>
      <c r="C41" s="68">
        <v>5566</v>
      </c>
      <c r="D41" s="80">
        <v>1.0206611570247934</v>
      </c>
      <c r="E41" s="53">
        <v>115</v>
      </c>
      <c r="F41" s="68">
        <v>13771</v>
      </c>
      <c r="G41" s="68">
        <v>9400</v>
      </c>
      <c r="H41" s="81">
        <v>1.4650000000000001</v>
      </c>
      <c r="I41" s="37">
        <v>4371</v>
      </c>
      <c r="J41" s="46">
        <v>0.41253358507007482</v>
      </c>
      <c r="K41" s="46">
        <v>0.59212765957446811</v>
      </c>
      <c r="L41" s="51">
        <v>-0.1795940745043933</v>
      </c>
    </row>
    <row r="42" spans="1:12" x14ac:dyDescent="0.4">
      <c r="A42" s="124" t="s">
        <v>177</v>
      </c>
      <c r="B42" s="68">
        <v>1831</v>
      </c>
      <c r="C42" s="68">
        <v>0</v>
      </c>
      <c r="D42" s="80" t="e">
        <v>#DIV/0!</v>
      </c>
      <c r="E42" s="53">
        <v>1831</v>
      </c>
      <c r="F42" s="68">
        <v>6940</v>
      </c>
      <c r="G42" s="68">
        <v>0</v>
      </c>
      <c r="H42" s="81" t="e">
        <v>#DIV/0!</v>
      </c>
      <c r="I42" s="37">
        <v>6940</v>
      </c>
      <c r="J42" s="46">
        <v>0.26383285302593662</v>
      </c>
      <c r="K42" s="46" t="e">
        <v>#DIV/0!</v>
      </c>
      <c r="L42" s="51" t="e">
        <v>#DIV/0!</v>
      </c>
    </row>
    <row r="43" spans="1:12" x14ac:dyDescent="0.4">
      <c r="A43" s="124" t="s">
        <v>80</v>
      </c>
      <c r="B43" s="68">
        <v>11243</v>
      </c>
      <c r="C43" s="68">
        <v>10460</v>
      </c>
      <c r="D43" s="80">
        <v>1.0748565965583174</v>
      </c>
      <c r="E43" s="53">
        <v>783</v>
      </c>
      <c r="F43" s="72">
        <v>19202</v>
      </c>
      <c r="G43" s="72">
        <v>17376</v>
      </c>
      <c r="H43" s="81">
        <v>1.1050874769797421</v>
      </c>
      <c r="I43" s="37">
        <v>1826</v>
      </c>
      <c r="J43" s="46">
        <v>0.58551192584105827</v>
      </c>
      <c r="K43" s="46">
        <v>0.60197974217311234</v>
      </c>
      <c r="L43" s="51">
        <v>-1.6467816332054075E-2</v>
      </c>
    </row>
    <row r="44" spans="1:12" x14ac:dyDescent="0.4">
      <c r="A44" s="124" t="s">
        <v>81</v>
      </c>
      <c r="B44" s="68">
        <v>5689</v>
      </c>
      <c r="C44" s="68">
        <v>5282</v>
      </c>
      <c r="D44" s="80">
        <v>1.0770541461567589</v>
      </c>
      <c r="E44" s="36">
        <v>407</v>
      </c>
      <c r="F44" s="75">
        <v>11160</v>
      </c>
      <c r="G44" s="68">
        <v>9750</v>
      </c>
      <c r="H44" s="81">
        <v>1.1446153846153846</v>
      </c>
      <c r="I44" s="37">
        <v>1410</v>
      </c>
      <c r="J44" s="46">
        <v>0.5097670250896057</v>
      </c>
      <c r="K44" s="46">
        <v>0.54174358974358972</v>
      </c>
      <c r="L44" s="51">
        <v>-3.1976564653984019E-2</v>
      </c>
    </row>
    <row r="45" spans="1:12" x14ac:dyDescent="0.4">
      <c r="A45" s="124" t="s">
        <v>79</v>
      </c>
      <c r="B45" s="68">
        <v>2220</v>
      </c>
      <c r="C45" s="68">
        <v>2595</v>
      </c>
      <c r="D45" s="80">
        <v>0.8554913294797688</v>
      </c>
      <c r="E45" s="36">
        <v>-375</v>
      </c>
      <c r="F45" s="77">
        <v>2790</v>
      </c>
      <c r="G45" s="76">
        <v>2790</v>
      </c>
      <c r="H45" s="78">
        <v>1</v>
      </c>
      <c r="I45" s="37">
        <v>0</v>
      </c>
      <c r="J45" s="46">
        <v>0.79569892473118276</v>
      </c>
      <c r="K45" s="46">
        <v>0.93010752688172038</v>
      </c>
      <c r="L45" s="51">
        <v>-0.13440860215053763</v>
      </c>
    </row>
    <row r="46" spans="1:12" x14ac:dyDescent="0.4">
      <c r="A46" s="124" t="s">
        <v>150</v>
      </c>
      <c r="B46" s="68">
        <v>1270</v>
      </c>
      <c r="C46" s="68">
        <v>1173</v>
      </c>
      <c r="D46" s="80">
        <v>1.0826939471440751</v>
      </c>
      <c r="E46" s="36">
        <v>97</v>
      </c>
      <c r="F46" s="75">
        <v>1660</v>
      </c>
      <c r="G46" s="68">
        <v>1660</v>
      </c>
      <c r="H46" s="82">
        <v>1</v>
      </c>
      <c r="I46" s="37">
        <v>0</v>
      </c>
      <c r="J46" s="46">
        <v>0.76506024096385539</v>
      </c>
      <c r="K46" s="46">
        <v>0.70662650602409638</v>
      </c>
      <c r="L46" s="51">
        <v>5.8433734939759008E-2</v>
      </c>
    </row>
    <row r="47" spans="1:12" x14ac:dyDescent="0.4">
      <c r="A47" s="124" t="s">
        <v>78</v>
      </c>
      <c r="B47" s="68">
        <v>2233</v>
      </c>
      <c r="C47" s="68">
        <v>1774</v>
      </c>
      <c r="D47" s="80">
        <v>1.2587373167981961</v>
      </c>
      <c r="E47" s="36">
        <v>459</v>
      </c>
      <c r="F47" s="75">
        <v>2790</v>
      </c>
      <c r="G47" s="68">
        <v>2790</v>
      </c>
      <c r="H47" s="81">
        <v>1</v>
      </c>
      <c r="I47" s="37">
        <v>0</v>
      </c>
      <c r="J47" s="46">
        <v>0.80035842293906811</v>
      </c>
      <c r="K47" s="46">
        <v>0.63584229390681002</v>
      </c>
      <c r="L47" s="51">
        <v>0.1645161290322581</v>
      </c>
    </row>
    <row r="48" spans="1:12" x14ac:dyDescent="0.4">
      <c r="A48" s="125" t="s">
        <v>77</v>
      </c>
      <c r="B48" s="68">
        <v>1406</v>
      </c>
      <c r="C48" s="68">
        <v>1628</v>
      </c>
      <c r="D48" s="80">
        <v>0.86363636363636365</v>
      </c>
      <c r="E48" s="36">
        <v>-222</v>
      </c>
      <c r="F48" s="77">
        <v>2790</v>
      </c>
      <c r="G48" s="76">
        <v>2790</v>
      </c>
      <c r="H48" s="81">
        <v>1</v>
      </c>
      <c r="I48" s="37">
        <v>0</v>
      </c>
      <c r="J48" s="46">
        <v>0.50394265232974911</v>
      </c>
      <c r="K48" s="42">
        <v>0.58351254480286741</v>
      </c>
      <c r="L48" s="41">
        <v>-7.9569892473118298E-2</v>
      </c>
    </row>
    <row r="49" spans="1:12" x14ac:dyDescent="0.4">
      <c r="A49" s="132" t="s">
        <v>96</v>
      </c>
      <c r="B49" s="68">
        <v>507</v>
      </c>
      <c r="C49" s="68">
        <v>365</v>
      </c>
      <c r="D49" s="80">
        <v>1.3890410958904109</v>
      </c>
      <c r="E49" s="37">
        <v>142</v>
      </c>
      <c r="F49" s="75">
        <v>1660</v>
      </c>
      <c r="G49" s="68">
        <v>1660</v>
      </c>
      <c r="H49" s="81">
        <v>1</v>
      </c>
      <c r="I49" s="37">
        <v>0</v>
      </c>
      <c r="J49" s="46">
        <v>0.30542168674698794</v>
      </c>
      <c r="K49" s="46">
        <v>0.21987951807228914</v>
      </c>
      <c r="L49" s="51">
        <v>8.5542168674698799E-2</v>
      </c>
    </row>
    <row r="50" spans="1:12" x14ac:dyDescent="0.4">
      <c r="A50" s="124" t="s">
        <v>93</v>
      </c>
      <c r="B50" s="68">
        <v>1190</v>
      </c>
      <c r="C50" s="68">
        <v>1276</v>
      </c>
      <c r="D50" s="80">
        <v>0.93260188087774298</v>
      </c>
      <c r="E50" s="37">
        <v>-86</v>
      </c>
      <c r="F50" s="75">
        <v>2790</v>
      </c>
      <c r="G50" s="76">
        <v>2790</v>
      </c>
      <c r="H50" s="78">
        <v>1</v>
      </c>
      <c r="I50" s="37">
        <v>0</v>
      </c>
      <c r="J50" s="46">
        <v>0.4265232974910394</v>
      </c>
      <c r="K50" s="46">
        <v>0.45734767025089607</v>
      </c>
      <c r="L50" s="51">
        <v>-3.0824372759856666E-2</v>
      </c>
    </row>
    <row r="51" spans="1:12" x14ac:dyDescent="0.4">
      <c r="A51" s="124" t="s">
        <v>74</v>
      </c>
      <c r="B51" s="68">
        <v>1573</v>
      </c>
      <c r="C51" s="68">
        <v>1902</v>
      </c>
      <c r="D51" s="80">
        <v>0.82702418506834907</v>
      </c>
      <c r="E51" s="37">
        <v>-329</v>
      </c>
      <c r="F51" s="79">
        <v>3754</v>
      </c>
      <c r="G51" s="68">
        <v>3780</v>
      </c>
      <c r="H51" s="78">
        <v>0.99312169312169307</v>
      </c>
      <c r="I51" s="37">
        <v>-26</v>
      </c>
      <c r="J51" s="46">
        <v>0.41901971230687268</v>
      </c>
      <c r="K51" s="46">
        <v>0.50317460317460316</v>
      </c>
      <c r="L51" s="51">
        <v>-8.4154890867730481E-2</v>
      </c>
    </row>
    <row r="52" spans="1:12" x14ac:dyDescent="0.4">
      <c r="A52" s="124" t="s">
        <v>76</v>
      </c>
      <c r="B52" s="68">
        <v>560</v>
      </c>
      <c r="C52" s="68">
        <v>516</v>
      </c>
      <c r="D52" s="44">
        <v>1.0852713178294573</v>
      </c>
      <c r="E52" s="37">
        <v>44</v>
      </c>
      <c r="F52" s="77">
        <v>1267</v>
      </c>
      <c r="G52" s="76">
        <v>1242</v>
      </c>
      <c r="H52" s="46">
        <v>1.0201288244766507</v>
      </c>
      <c r="I52" s="37">
        <v>25</v>
      </c>
      <c r="J52" s="46">
        <v>0.44198895027624308</v>
      </c>
      <c r="K52" s="46">
        <v>0.41545893719806765</v>
      </c>
      <c r="L52" s="51">
        <v>2.653001307817543E-2</v>
      </c>
    </row>
    <row r="53" spans="1:12" x14ac:dyDescent="0.4">
      <c r="A53" s="124" t="s">
        <v>75</v>
      </c>
      <c r="B53" s="68">
        <v>496</v>
      </c>
      <c r="C53" s="68">
        <v>726</v>
      </c>
      <c r="D53" s="44">
        <v>0.6831955922865014</v>
      </c>
      <c r="E53" s="37">
        <v>-230</v>
      </c>
      <c r="F53" s="75">
        <v>1660</v>
      </c>
      <c r="G53" s="68">
        <v>1260</v>
      </c>
      <c r="H53" s="46">
        <v>1.3174603174603174</v>
      </c>
      <c r="I53" s="37">
        <v>400</v>
      </c>
      <c r="J53" s="46">
        <v>0.29879518072289157</v>
      </c>
      <c r="K53" s="46">
        <v>0.57619047619047614</v>
      </c>
      <c r="L53" s="51">
        <v>-0.27739529546758457</v>
      </c>
    </row>
    <row r="54" spans="1:12" x14ac:dyDescent="0.4">
      <c r="A54" s="124" t="s">
        <v>149</v>
      </c>
      <c r="B54" s="68">
        <v>0</v>
      </c>
      <c r="C54" s="68">
        <v>389</v>
      </c>
      <c r="D54" s="44">
        <v>0</v>
      </c>
      <c r="E54" s="37">
        <v>-389</v>
      </c>
      <c r="F54" s="76">
        <v>0</v>
      </c>
      <c r="G54" s="76">
        <v>1660</v>
      </c>
      <c r="H54" s="46">
        <v>0</v>
      </c>
      <c r="I54" s="37">
        <v>-1660</v>
      </c>
      <c r="J54" s="46" t="e">
        <v>#DIV/0!</v>
      </c>
      <c r="K54" s="46">
        <v>0.23433734939759035</v>
      </c>
      <c r="L54" s="51" t="e">
        <v>#DIV/0!</v>
      </c>
    </row>
    <row r="55" spans="1:12" x14ac:dyDescent="0.4">
      <c r="A55" s="124" t="s">
        <v>132</v>
      </c>
      <c r="B55" s="68">
        <v>0</v>
      </c>
      <c r="C55" s="68">
        <v>764</v>
      </c>
      <c r="D55" s="44">
        <v>0</v>
      </c>
      <c r="E55" s="37">
        <v>-764</v>
      </c>
      <c r="F55" s="68">
        <v>0</v>
      </c>
      <c r="G55" s="69">
        <v>1260</v>
      </c>
      <c r="H55" s="46">
        <v>0</v>
      </c>
      <c r="I55" s="37">
        <v>-1260</v>
      </c>
      <c r="J55" s="46" t="e">
        <v>#DIV/0!</v>
      </c>
      <c r="K55" s="46">
        <v>0.6063492063492063</v>
      </c>
      <c r="L55" s="51" t="e">
        <v>#DIV/0!</v>
      </c>
    </row>
    <row r="56" spans="1:12" x14ac:dyDescent="0.4">
      <c r="A56" s="124" t="s">
        <v>148</v>
      </c>
      <c r="B56" s="68">
        <v>0</v>
      </c>
      <c r="C56" s="68">
        <v>577</v>
      </c>
      <c r="D56" s="44">
        <v>0</v>
      </c>
      <c r="E56" s="37">
        <v>-577</v>
      </c>
      <c r="F56" s="76">
        <v>0</v>
      </c>
      <c r="G56" s="69">
        <v>1260</v>
      </c>
      <c r="H56" s="46">
        <v>0</v>
      </c>
      <c r="I56" s="37">
        <v>-1260</v>
      </c>
      <c r="J56" s="46" t="e">
        <v>#DIV/0!</v>
      </c>
      <c r="K56" s="46">
        <v>0.45793650793650792</v>
      </c>
      <c r="L56" s="51" t="e">
        <v>#DIV/0!</v>
      </c>
    </row>
    <row r="57" spans="1:12" x14ac:dyDescent="0.4">
      <c r="A57" s="124" t="s">
        <v>147</v>
      </c>
      <c r="B57" s="68">
        <v>0</v>
      </c>
      <c r="C57" s="68">
        <v>613</v>
      </c>
      <c r="D57" s="44">
        <v>0</v>
      </c>
      <c r="E57" s="37">
        <v>-613</v>
      </c>
      <c r="F57" s="69">
        <v>0</v>
      </c>
      <c r="G57" s="69">
        <v>1260</v>
      </c>
      <c r="H57" s="46">
        <v>0</v>
      </c>
      <c r="I57" s="37">
        <v>-1260</v>
      </c>
      <c r="J57" s="46" t="e">
        <v>#DIV/0!</v>
      </c>
      <c r="K57" s="46">
        <v>0.4865079365079365</v>
      </c>
      <c r="L57" s="51" t="e">
        <v>#DIV/0!</v>
      </c>
    </row>
    <row r="58" spans="1:12" x14ac:dyDescent="0.4">
      <c r="A58" s="123" t="s">
        <v>146</v>
      </c>
      <c r="B58" s="63">
        <v>0</v>
      </c>
      <c r="C58" s="63">
        <v>493</v>
      </c>
      <c r="D58" s="90">
        <v>0</v>
      </c>
      <c r="E58" s="35">
        <v>-493</v>
      </c>
      <c r="F58" s="63">
        <v>0</v>
      </c>
      <c r="G58" s="63">
        <v>1260</v>
      </c>
      <c r="H58" s="57">
        <v>0</v>
      </c>
      <c r="I58" s="35">
        <v>-1260</v>
      </c>
      <c r="J58" s="57" t="e">
        <v>#DIV/0!</v>
      </c>
      <c r="K58" s="57">
        <v>0.39126984126984127</v>
      </c>
      <c r="L58" s="56" t="e">
        <v>#DIV/0!</v>
      </c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2006年12月中旬航空旅客輸送実績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12月(下旬)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131</v>
      </c>
      <c r="C4" s="187" t="s">
        <v>251</v>
      </c>
      <c r="D4" s="190" t="s">
        <v>87</v>
      </c>
      <c r="E4" s="190"/>
      <c r="F4" s="187" t="s">
        <v>131</v>
      </c>
      <c r="G4" s="187" t="s">
        <v>251</v>
      </c>
      <c r="H4" s="190" t="s">
        <v>87</v>
      </c>
      <c r="I4" s="190"/>
      <c r="J4" s="187" t="s">
        <v>131</v>
      </c>
      <c r="K4" s="187" t="s">
        <v>251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v>186170</v>
      </c>
      <c r="C6" s="67">
        <v>185305</v>
      </c>
      <c r="D6" s="39">
        <v>1.0046679798170584</v>
      </c>
      <c r="E6" s="40">
        <v>865</v>
      </c>
      <c r="F6" s="67">
        <v>274280</v>
      </c>
      <c r="G6" s="67">
        <v>252980</v>
      </c>
      <c r="H6" s="39">
        <v>1.0841963791604079</v>
      </c>
      <c r="I6" s="87">
        <v>21300</v>
      </c>
      <c r="J6" s="39">
        <v>0.67875893247775998</v>
      </c>
      <c r="K6" s="39">
        <v>0.73248873428729544</v>
      </c>
      <c r="L6" s="52">
        <v>-5.372980180953546E-2</v>
      </c>
    </row>
    <row r="7" spans="1:12" s="30" customFormat="1" x14ac:dyDescent="0.4">
      <c r="A7" s="122" t="s">
        <v>84</v>
      </c>
      <c r="B7" s="88">
        <v>94183</v>
      </c>
      <c r="C7" s="67">
        <v>93460</v>
      </c>
      <c r="D7" s="39">
        <v>1.0077359298095443</v>
      </c>
      <c r="E7" s="40">
        <v>723</v>
      </c>
      <c r="F7" s="67">
        <v>135688</v>
      </c>
      <c r="G7" s="67">
        <v>121792</v>
      </c>
      <c r="H7" s="39">
        <v>1.1140961639516553</v>
      </c>
      <c r="I7" s="87">
        <v>13896</v>
      </c>
      <c r="J7" s="39">
        <v>0.69411443900713399</v>
      </c>
      <c r="K7" s="39">
        <v>0.76737388334209145</v>
      </c>
      <c r="L7" s="52">
        <v>-7.3259444334957458E-2</v>
      </c>
    </row>
    <row r="8" spans="1:12" x14ac:dyDescent="0.4">
      <c r="A8" s="138" t="s">
        <v>91</v>
      </c>
      <c r="B8" s="89">
        <v>78350</v>
      </c>
      <c r="C8" s="73">
        <v>77921</v>
      </c>
      <c r="D8" s="50">
        <v>1.0055055761604703</v>
      </c>
      <c r="E8" s="55">
        <v>429</v>
      </c>
      <c r="F8" s="73">
        <v>113522</v>
      </c>
      <c r="G8" s="73">
        <v>100939</v>
      </c>
      <c r="H8" s="50">
        <v>1.124659447785296</v>
      </c>
      <c r="I8" s="55">
        <v>12583</v>
      </c>
      <c r="J8" s="50">
        <v>0.69017459170909601</v>
      </c>
      <c r="K8" s="50">
        <v>0.77196128354748905</v>
      </c>
      <c r="L8" s="49">
        <v>-8.1786691838393044E-2</v>
      </c>
    </row>
    <row r="9" spans="1:12" x14ac:dyDescent="0.4">
      <c r="A9" s="126" t="s">
        <v>82</v>
      </c>
      <c r="B9" s="79">
        <v>43108</v>
      </c>
      <c r="C9" s="72">
        <v>43371</v>
      </c>
      <c r="D9" s="44">
        <v>0.99393604021120108</v>
      </c>
      <c r="E9" s="54">
        <v>-263</v>
      </c>
      <c r="F9" s="72">
        <v>57754</v>
      </c>
      <c r="G9" s="72">
        <v>52920</v>
      </c>
      <c r="H9" s="44">
        <v>1.0913454270597127</v>
      </c>
      <c r="I9" s="54">
        <v>4834</v>
      </c>
      <c r="J9" s="44">
        <v>0.74640717526058797</v>
      </c>
      <c r="K9" s="44">
        <v>0.81955782312925174</v>
      </c>
      <c r="L9" s="43">
        <v>-7.3150647868663765E-2</v>
      </c>
    </row>
    <row r="10" spans="1:12" x14ac:dyDescent="0.4">
      <c r="A10" s="124" t="s">
        <v>83</v>
      </c>
      <c r="B10" s="79">
        <v>4878</v>
      </c>
      <c r="C10" s="72">
        <v>9410</v>
      </c>
      <c r="D10" s="46">
        <v>0.518384697130712</v>
      </c>
      <c r="E10" s="53">
        <v>-4532</v>
      </c>
      <c r="F10" s="72">
        <v>7887</v>
      </c>
      <c r="G10" s="72">
        <v>12591</v>
      </c>
      <c r="H10" s="46">
        <v>0.62639980938765782</v>
      </c>
      <c r="I10" s="53">
        <v>-4704</v>
      </c>
      <c r="J10" s="46">
        <v>0.61848611639406614</v>
      </c>
      <c r="K10" s="46">
        <v>0.74735922484314188</v>
      </c>
      <c r="L10" s="51">
        <v>-0.12887310844907574</v>
      </c>
    </row>
    <row r="11" spans="1:12" x14ac:dyDescent="0.4">
      <c r="A11" s="124" t="s">
        <v>97</v>
      </c>
      <c r="B11" s="79">
        <v>5454</v>
      </c>
      <c r="C11" s="72">
        <v>5075</v>
      </c>
      <c r="D11" s="46">
        <v>1.074679802955665</v>
      </c>
      <c r="E11" s="53">
        <v>379</v>
      </c>
      <c r="F11" s="72">
        <v>7423</v>
      </c>
      <c r="G11" s="72">
        <v>7012</v>
      </c>
      <c r="H11" s="46">
        <v>1.0586138049058755</v>
      </c>
      <c r="I11" s="53">
        <v>411</v>
      </c>
      <c r="J11" s="46">
        <v>0.73474336521621986</v>
      </c>
      <c r="K11" s="46">
        <v>0.7237592698231603</v>
      </c>
      <c r="L11" s="51">
        <v>1.0984095393059556E-2</v>
      </c>
    </row>
    <row r="12" spans="1:12" x14ac:dyDescent="0.4">
      <c r="A12" s="124" t="s">
        <v>80</v>
      </c>
      <c r="B12" s="79">
        <v>6435</v>
      </c>
      <c r="C12" s="72">
        <v>7599</v>
      </c>
      <c r="D12" s="46">
        <v>0.84682195025661267</v>
      </c>
      <c r="E12" s="53">
        <v>-1164</v>
      </c>
      <c r="F12" s="72">
        <v>9948</v>
      </c>
      <c r="G12" s="72">
        <v>10002</v>
      </c>
      <c r="H12" s="46">
        <v>0.99460107978404322</v>
      </c>
      <c r="I12" s="53">
        <v>-54</v>
      </c>
      <c r="J12" s="46">
        <v>0.64686369119420994</v>
      </c>
      <c r="K12" s="46">
        <v>0.75974805038992199</v>
      </c>
      <c r="L12" s="51">
        <v>-0.11288435919571205</v>
      </c>
    </row>
    <row r="13" spans="1:12" x14ac:dyDescent="0.4">
      <c r="A13" s="124" t="s">
        <v>81</v>
      </c>
      <c r="B13" s="79">
        <v>12875</v>
      </c>
      <c r="C13" s="72">
        <v>8613</v>
      </c>
      <c r="D13" s="46">
        <v>1.4948333913851155</v>
      </c>
      <c r="E13" s="53">
        <v>4262</v>
      </c>
      <c r="F13" s="72">
        <v>12426</v>
      </c>
      <c r="G13" s="72">
        <v>12949</v>
      </c>
      <c r="H13" s="46">
        <v>0.95961078075527073</v>
      </c>
      <c r="I13" s="53">
        <v>-523</v>
      </c>
      <c r="J13" s="46">
        <v>1.0361339127635603</v>
      </c>
      <c r="K13" s="46">
        <v>0.665147887867789</v>
      </c>
      <c r="L13" s="51">
        <v>0.37098602489577126</v>
      </c>
    </row>
    <row r="14" spans="1:12" x14ac:dyDescent="0.4">
      <c r="A14" s="124" t="s">
        <v>170</v>
      </c>
      <c r="B14" s="79">
        <v>-895</v>
      </c>
      <c r="C14" s="72">
        <v>2861</v>
      </c>
      <c r="D14" s="46">
        <v>-0.31282768262845156</v>
      </c>
      <c r="E14" s="53">
        <v>-3756</v>
      </c>
      <c r="F14" s="72">
        <v>4433</v>
      </c>
      <c r="G14" s="72">
        <v>3998</v>
      </c>
      <c r="H14" s="46">
        <v>1.1088044022011005</v>
      </c>
      <c r="I14" s="53">
        <v>435</v>
      </c>
      <c r="J14" s="46">
        <v>-0.20189487931423417</v>
      </c>
      <c r="K14" s="46">
        <v>0.715607803901951</v>
      </c>
      <c r="L14" s="51">
        <v>-0.91750268321618522</v>
      </c>
    </row>
    <row r="15" spans="1:12" x14ac:dyDescent="0.4">
      <c r="A15" s="127" t="s">
        <v>169</v>
      </c>
      <c r="B15" s="79">
        <v>998</v>
      </c>
      <c r="C15" s="72">
        <v>992</v>
      </c>
      <c r="D15" s="17">
        <v>1.0060483870967742</v>
      </c>
      <c r="E15" s="24">
        <v>6</v>
      </c>
      <c r="F15" s="72">
        <v>1540</v>
      </c>
      <c r="G15" s="72">
        <v>1467</v>
      </c>
      <c r="H15" s="46">
        <v>1.0497614178595773</v>
      </c>
      <c r="I15" s="53">
        <v>73</v>
      </c>
      <c r="J15" s="46">
        <v>0.6480519480519481</v>
      </c>
      <c r="K15" s="46">
        <v>0.67620995228357195</v>
      </c>
      <c r="L15" s="51">
        <v>-2.8158004231623845E-2</v>
      </c>
    </row>
    <row r="16" spans="1:12" s="12" customFormat="1" x14ac:dyDescent="0.4">
      <c r="A16" s="19" t="s">
        <v>177</v>
      </c>
      <c r="B16" s="79">
        <v>4893</v>
      </c>
      <c r="C16" s="72">
        <v>0</v>
      </c>
      <c r="D16" s="46" t="e">
        <v>#DIV/0!</v>
      </c>
      <c r="E16" s="53">
        <v>4893</v>
      </c>
      <c r="F16" s="72">
        <v>9338</v>
      </c>
      <c r="G16" s="72">
        <v>0</v>
      </c>
      <c r="H16" s="17" t="e">
        <v>#DIV/0!</v>
      </c>
      <c r="I16" s="24">
        <v>9338</v>
      </c>
      <c r="J16" s="17">
        <v>0.52398800599700146</v>
      </c>
      <c r="K16" s="17" t="e">
        <v>#DIV/0!</v>
      </c>
      <c r="L16" s="16" t="e">
        <v>#DIV/0!</v>
      </c>
    </row>
    <row r="17" spans="1:12" s="12" customFormat="1" x14ac:dyDescent="0.4">
      <c r="A17" s="61" t="s">
        <v>195</v>
      </c>
      <c r="B17" s="79">
        <v>604</v>
      </c>
      <c r="C17" s="72">
        <v>0</v>
      </c>
      <c r="D17" s="17" t="e">
        <v>#DIV/0!</v>
      </c>
      <c r="E17" s="24">
        <v>604</v>
      </c>
      <c r="F17" s="72">
        <v>2773</v>
      </c>
      <c r="G17" s="72">
        <v>0</v>
      </c>
      <c r="H17" s="22" t="e">
        <v>#DIV/0!</v>
      </c>
      <c r="I17" s="24">
        <v>2773</v>
      </c>
      <c r="J17" s="17">
        <v>0.21781464118283447</v>
      </c>
      <c r="K17" s="17" t="e">
        <v>#DIV/0!</v>
      </c>
      <c r="L17" s="16" t="e">
        <v>#DIV/0!</v>
      </c>
    </row>
    <row r="18" spans="1:12" x14ac:dyDescent="0.4">
      <c r="A18" s="138" t="s">
        <v>90</v>
      </c>
      <c r="B18" s="89">
        <v>15340</v>
      </c>
      <c r="C18" s="89">
        <v>15024</v>
      </c>
      <c r="D18" s="50">
        <v>1.0210330138445154</v>
      </c>
      <c r="E18" s="55">
        <v>316</v>
      </c>
      <c r="F18" s="73">
        <v>21230</v>
      </c>
      <c r="G18" s="73">
        <v>19800</v>
      </c>
      <c r="H18" s="50">
        <v>1.0722222222222222</v>
      </c>
      <c r="I18" s="55">
        <v>1430</v>
      </c>
      <c r="J18" s="50">
        <v>0.72256241168158264</v>
      </c>
      <c r="K18" s="50">
        <v>0.75878787878787879</v>
      </c>
      <c r="L18" s="49">
        <v>-3.622546710629615E-2</v>
      </c>
    </row>
    <row r="19" spans="1:12" x14ac:dyDescent="0.4">
      <c r="A19" s="126" t="s">
        <v>242</v>
      </c>
      <c r="B19" s="79">
        <v>1229</v>
      </c>
      <c r="C19" s="72">
        <v>1377</v>
      </c>
      <c r="D19" s="44">
        <v>0.8925199709513435</v>
      </c>
      <c r="E19" s="54">
        <v>-148</v>
      </c>
      <c r="F19" s="72">
        <v>1640</v>
      </c>
      <c r="G19" s="72">
        <v>1650</v>
      </c>
      <c r="H19" s="44">
        <v>0.9939393939393939</v>
      </c>
      <c r="I19" s="54">
        <v>-10</v>
      </c>
      <c r="J19" s="44">
        <v>0.74939024390243902</v>
      </c>
      <c r="K19" s="44">
        <v>0.83454545454545459</v>
      </c>
      <c r="L19" s="43">
        <v>-8.5155210643015566E-2</v>
      </c>
    </row>
    <row r="20" spans="1:12" x14ac:dyDescent="0.4">
      <c r="A20" s="124" t="s">
        <v>151</v>
      </c>
      <c r="B20" s="79">
        <v>1128</v>
      </c>
      <c r="C20" s="72">
        <v>1486</v>
      </c>
      <c r="D20" s="46">
        <v>0.75908479138627183</v>
      </c>
      <c r="E20" s="53">
        <v>-358</v>
      </c>
      <c r="F20" s="72">
        <v>1650</v>
      </c>
      <c r="G20" s="72">
        <v>1650</v>
      </c>
      <c r="H20" s="46">
        <v>1</v>
      </c>
      <c r="I20" s="53">
        <v>0</v>
      </c>
      <c r="J20" s="46">
        <v>0.6836363636363636</v>
      </c>
      <c r="K20" s="46">
        <v>0.90060606060606063</v>
      </c>
      <c r="L20" s="51">
        <v>-0.21696969696969703</v>
      </c>
    </row>
    <row r="21" spans="1:12" x14ac:dyDescent="0.4">
      <c r="A21" s="124" t="s">
        <v>241</v>
      </c>
      <c r="B21" s="79">
        <v>812</v>
      </c>
      <c r="C21" s="72">
        <v>1010</v>
      </c>
      <c r="D21" s="46">
        <v>0.80396039603960401</v>
      </c>
      <c r="E21" s="53">
        <v>-198</v>
      </c>
      <c r="F21" s="72">
        <v>1595</v>
      </c>
      <c r="G21" s="72">
        <v>1650</v>
      </c>
      <c r="H21" s="46">
        <v>0.96666666666666667</v>
      </c>
      <c r="I21" s="53">
        <v>-55</v>
      </c>
      <c r="J21" s="46">
        <v>0.50909090909090904</v>
      </c>
      <c r="K21" s="46">
        <v>0.61212121212121207</v>
      </c>
      <c r="L21" s="51">
        <v>-0.10303030303030303</v>
      </c>
    </row>
    <row r="22" spans="1:12" x14ac:dyDescent="0.4">
      <c r="A22" s="124" t="s">
        <v>165</v>
      </c>
      <c r="B22" s="79">
        <v>2895</v>
      </c>
      <c r="C22" s="72">
        <v>2847</v>
      </c>
      <c r="D22" s="46">
        <v>1.0168598524762908</v>
      </c>
      <c r="E22" s="53">
        <v>48</v>
      </c>
      <c r="F22" s="72">
        <v>3295</v>
      </c>
      <c r="G22" s="72">
        <v>3300</v>
      </c>
      <c r="H22" s="46">
        <v>0.99848484848484853</v>
      </c>
      <c r="I22" s="53">
        <v>-5</v>
      </c>
      <c r="J22" s="46">
        <v>0.87860394537177544</v>
      </c>
      <c r="K22" s="46">
        <v>0.86272727272727268</v>
      </c>
      <c r="L22" s="51">
        <v>1.5876672644502765E-2</v>
      </c>
    </row>
    <row r="23" spans="1:12" x14ac:dyDescent="0.4">
      <c r="A23" s="124" t="s">
        <v>164</v>
      </c>
      <c r="B23" s="79">
        <v>1425</v>
      </c>
      <c r="C23" s="72">
        <v>1515</v>
      </c>
      <c r="D23" s="42">
        <v>0.94059405940594054</v>
      </c>
      <c r="E23" s="59">
        <v>-90</v>
      </c>
      <c r="F23" s="72">
        <v>1650</v>
      </c>
      <c r="G23" s="72">
        <v>1650</v>
      </c>
      <c r="H23" s="42">
        <v>1</v>
      </c>
      <c r="I23" s="59">
        <v>0</v>
      </c>
      <c r="J23" s="42">
        <v>0.86363636363636365</v>
      </c>
      <c r="K23" s="42">
        <v>0.91818181818181821</v>
      </c>
      <c r="L23" s="41">
        <v>-5.4545454545454564E-2</v>
      </c>
    </row>
    <row r="24" spans="1:12" x14ac:dyDescent="0.4">
      <c r="A24" s="125" t="s">
        <v>163</v>
      </c>
      <c r="B24" s="79">
        <v>0</v>
      </c>
      <c r="C24" s="72">
        <v>0</v>
      </c>
      <c r="D24" s="46" t="e">
        <v>#DIV/0!</v>
      </c>
      <c r="E24" s="53">
        <v>0</v>
      </c>
      <c r="F24" s="72">
        <v>0</v>
      </c>
      <c r="G24" s="72">
        <v>0</v>
      </c>
      <c r="H24" s="46" t="e">
        <v>#DIV/0!</v>
      </c>
      <c r="I24" s="53">
        <v>0</v>
      </c>
      <c r="J24" s="46" t="e">
        <v>#DIV/0!</v>
      </c>
      <c r="K24" s="46" t="e">
        <v>#DIV/0!</v>
      </c>
      <c r="L24" s="51" t="e">
        <v>#DIV/0!</v>
      </c>
    </row>
    <row r="25" spans="1:12" x14ac:dyDescent="0.4">
      <c r="A25" s="125" t="s">
        <v>162</v>
      </c>
      <c r="B25" s="79">
        <v>907</v>
      </c>
      <c r="C25" s="72">
        <v>870</v>
      </c>
      <c r="D25" s="46">
        <v>1.042528735632184</v>
      </c>
      <c r="E25" s="53">
        <v>37</v>
      </c>
      <c r="F25" s="72">
        <v>1650</v>
      </c>
      <c r="G25" s="72">
        <v>1650</v>
      </c>
      <c r="H25" s="46">
        <v>1</v>
      </c>
      <c r="I25" s="53">
        <v>0</v>
      </c>
      <c r="J25" s="46">
        <v>0.54969696969696968</v>
      </c>
      <c r="K25" s="46">
        <v>0.52727272727272723</v>
      </c>
      <c r="L25" s="51">
        <v>2.2424242424242458E-2</v>
      </c>
    </row>
    <row r="26" spans="1:12" x14ac:dyDescent="0.4">
      <c r="A26" s="124" t="s">
        <v>161</v>
      </c>
      <c r="B26" s="79">
        <v>1246</v>
      </c>
      <c r="C26" s="72">
        <v>1173</v>
      </c>
      <c r="D26" s="46">
        <v>1.062233589087809</v>
      </c>
      <c r="E26" s="53">
        <v>73</v>
      </c>
      <c r="F26" s="72">
        <v>1650</v>
      </c>
      <c r="G26" s="72">
        <v>1650</v>
      </c>
      <c r="H26" s="46">
        <v>1</v>
      </c>
      <c r="I26" s="53">
        <v>0</v>
      </c>
      <c r="J26" s="46">
        <v>0.75515151515151513</v>
      </c>
      <c r="K26" s="46">
        <v>0.71090909090909093</v>
      </c>
      <c r="L26" s="51">
        <v>4.4242424242424194E-2</v>
      </c>
    </row>
    <row r="27" spans="1:12" x14ac:dyDescent="0.4">
      <c r="A27" s="124" t="s">
        <v>240</v>
      </c>
      <c r="B27" s="79">
        <v>610</v>
      </c>
      <c r="C27" s="72">
        <v>667</v>
      </c>
      <c r="D27" s="42">
        <v>0.9145427286356822</v>
      </c>
      <c r="E27" s="59">
        <v>-57</v>
      </c>
      <c r="F27" s="72">
        <v>900</v>
      </c>
      <c r="G27" s="72">
        <v>900</v>
      </c>
      <c r="H27" s="42">
        <v>1</v>
      </c>
      <c r="I27" s="59">
        <v>0</v>
      </c>
      <c r="J27" s="42">
        <v>0.67777777777777781</v>
      </c>
      <c r="K27" s="42">
        <v>0.74111111111111116</v>
      </c>
      <c r="L27" s="41">
        <v>-6.3333333333333353E-2</v>
      </c>
    </row>
    <row r="28" spans="1:12" x14ac:dyDescent="0.4">
      <c r="A28" s="125" t="s">
        <v>239</v>
      </c>
      <c r="B28" s="79">
        <v>455</v>
      </c>
      <c r="C28" s="72">
        <v>463</v>
      </c>
      <c r="D28" s="46">
        <v>0.98272138228941686</v>
      </c>
      <c r="E28" s="53">
        <v>-8</v>
      </c>
      <c r="F28" s="72">
        <v>750</v>
      </c>
      <c r="G28" s="72">
        <v>750</v>
      </c>
      <c r="H28" s="46">
        <v>1</v>
      </c>
      <c r="I28" s="53">
        <v>0</v>
      </c>
      <c r="J28" s="46">
        <v>0.60666666666666669</v>
      </c>
      <c r="K28" s="46">
        <v>0.61733333333333329</v>
      </c>
      <c r="L28" s="51">
        <v>-1.0666666666666602E-2</v>
      </c>
    </row>
    <row r="29" spans="1:12" x14ac:dyDescent="0.4">
      <c r="A29" s="124" t="s">
        <v>238</v>
      </c>
      <c r="B29" s="79">
        <v>1377</v>
      </c>
      <c r="C29" s="72">
        <v>1381</v>
      </c>
      <c r="D29" s="46">
        <v>0.99710354815351199</v>
      </c>
      <c r="E29" s="53">
        <v>-4</v>
      </c>
      <c r="F29" s="72">
        <v>1650</v>
      </c>
      <c r="G29" s="72">
        <v>1650</v>
      </c>
      <c r="H29" s="46">
        <v>1</v>
      </c>
      <c r="I29" s="53">
        <v>0</v>
      </c>
      <c r="J29" s="46">
        <v>0.83454545454545459</v>
      </c>
      <c r="K29" s="46">
        <v>0.83696969696969692</v>
      </c>
      <c r="L29" s="51">
        <v>-2.4242424242423288E-3</v>
      </c>
    </row>
    <row r="30" spans="1:12" x14ac:dyDescent="0.4">
      <c r="A30" s="125" t="s">
        <v>237</v>
      </c>
      <c r="B30" s="79">
        <v>1071</v>
      </c>
      <c r="C30" s="72">
        <v>1024</v>
      </c>
      <c r="D30" s="42">
        <v>1.0458984375</v>
      </c>
      <c r="E30" s="59">
        <v>47</v>
      </c>
      <c r="F30" s="72">
        <v>1650</v>
      </c>
      <c r="G30" s="72">
        <v>1650</v>
      </c>
      <c r="H30" s="42">
        <v>1</v>
      </c>
      <c r="I30" s="59">
        <v>0</v>
      </c>
      <c r="J30" s="42">
        <v>0.64909090909090905</v>
      </c>
      <c r="K30" s="42">
        <v>0.62060606060606061</v>
      </c>
      <c r="L30" s="41">
        <v>2.8484848484848446E-2</v>
      </c>
    </row>
    <row r="31" spans="1:12" x14ac:dyDescent="0.4">
      <c r="A31" s="125" t="s">
        <v>236</v>
      </c>
      <c r="B31" s="79">
        <v>1218</v>
      </c>
      <c r="C31" s="72">
        <v>1211</v>
      </c>
      <c r="D31" s="42">
        <v>1.0057803468208093</v>
      </c>
      <c r="E31" s="59">
        <v>7</v>
      </c>
      <c r="F31" s="72">
        <v>1500</v>
      </c>
      <c r="G31" s="72">
        <v>1650</v>
      </c>
      <c r="H31" s="42">
        <v>0.90909090909090906</v>
      </c>
      <c r="I31" s="59">
        <v>-150</v>
      </c>
      <c r="J31" s="42">
        <v>0.81200000000000006</v>
      </c>
      <c r="K31" s="42">
        <v>0.73393939393939389</v>
      </c>
      <c r="L31" s="41">
        <v>7.8060606060606164E-2</v>
      </c>
    </row>
    <row r="32" spans="1:12" x14ac:dyDescent="0.4">
      <c r="A32" s="124" t="s">
        <v>235</v>
      </c>
      <c r="B32" s="79">
        <v>0</v>
      </c>
      <c r="C32" s="72">
        <v>0</v>
      </c>
      <c r="D32" s="46" t="e">
        <v>#DIV/0!</v>
      </c>
      <c r="E32" s="53">
        <v>0</v>
      </c>
      <c r="F32" s="72">
        <v>0</v>
      </c>
      <c r="G32" s="72">
        <v>0</v>
      </c>
      <c r="H32" s="46" t="e">
        <v>#DIV/0!</v>
      </c>
      <c r="I32" s="53">
        <v>0</v>
      </c>
      <c r="J32" s="46" t="e">
        <v>#DIV/0!</v>
      </c>
      <c r="K32" s="46" t="e">
        <v>#DIV/0!</v>
      </c>
      <c r="L32" s="51" t="e">
        <v>#DIV/0!</v>
      </c>
    </row>
    <row r="33" spans="1:12" x14ac:dyDescent="0.4">
      <c r="A33" s="127" t="s">
        <v>234</v>
      </c>
      <c r="B33" s="79">
        <v>967</v>
      </c>
      <c r="C33" s="72">
        <v>0</v>
      </c>
      <c r="D33" s="46" t="e">
        <v>#DIV/0!</v>
      </c>
      <c r="E33" s="53">
        <v>967</v>
      </c>
      <c r="F33" s="72">
        <v>1650</v>
      </c>
      <c r="G33" s="72">
        <v>0</v>
      </c>
      <c r="H33" s="46" t="e">
        <v>#DIV/0!</v>
      </c>
      <c r="I33" s="53">
        <v>1650</v>
      </c>
      <c r="J33" s="46">
        <v>0.58606060606060606</v>
      </c>
      <c r="K33" s="46" t="e">
        <v>#DIV/0!</v>
      </c>
      <c r="L33" s="51" t="e">
        <v>#DIV/0!</v>
      </c>
    </row>
    <row r="34" spans="1:12" x14ac:dyDescent="0.4">
      <c r="A34" s="138" t="s">
        <v>89</v>
      </c>
      <c r="B34" s="89">
        <v>493</v>
      </c>
      <c r="C34" s="73">
        <v>515</v>
      </c>
      <c r="D34" s="50">
        <v>0.9572815533980582</v>
      </c>
      <c r="E34" s="55">
        <v>-22</v>
      </c>
      <c r="F34" s="73">
        <v>936</v>
      </c>
      <c r="G34" s="73">
        <v>1053</v>
      </c>
      <c r="H34" s="50">
        <v>0.88888888888888884</v>
      </c>
      <c r="I34" s="55">
        <v>-117</v>
      </c>
      <c r="J34" s="50">
        <v>0.52670940170940173</v>
      </c>
      <c r="K34" s="50">
        <v>0.48907882241215572</v>
      </c>
      <c r="L34" s="49">
        <v>3.7630579297246003E-2</v>
      </c>
    </row>
    <row r="35" spans="1:12" x14ac:dyDescent="0.4">
      <c r="A35" s="126" t="s">
        <v>233</v>
      </c>
      <c r="B35" s="79">
        <v>273</v>
      </c>
      <c r="C35" s="72">
        <v>264</v>
      </c>
      <c r="D35" s="44">
        <v>1.0340909090909092</v>
      </c>
      <c r="E35" s="54">
        <v>9</v>
      </c>
      <c r="F35" s="72">
        <v>546</v>
      </c>
      <c r="G35" s="72">
        <v>663</v>
      </c>
      <c r="H35" s="44">
        <v>0.82352941176470584</v>
      </c>
      <c r="I35" s="54">
        <v>-117</v>
      </c>
      <c r="J35" s="44">
        <v>0.5</v>
      </c>
      <c r="K35" s="44">
        <v>0.39819004524886875</v>
      </c>
      <c r="L35" s="43">
        <v>0.10180995475113125</v>
      </c>
    </row>
    <row r="36" spans="1:12" x14ac:dyDescent="0.4">
      <c r="A36" s="124" t="s">
        <v>232</v>
      </c>
      <c r="B36" s="79">
        <v>220</v>
      </c>
      <c r="C36" s="72">
        <v>251</v>
      </c>
      <c r="D36" s="46">
        <v>0.87649402390438247</v>
      </c>
      <c r="E36" s="53">
        <v>-31</v>
      </c>
      <c r="F36" s="72">
        <v>390</v>
      </c>
      <c r="G36" s="72">
        <v>390</v>
      </c>
      <c r="H36" s="46">
        <v>1</v>
      </c>
      <c r="I36" s="53">
        <v>0</v>
      </c>
      <c r="J36" s="46">
        <v>0.5641025641025641</v>
      </c>
      <c r="K36" s="46">
        <v>0.64358974358974363</v>
      </c>
      <c r="L36" s="51">
        <v>-7.9487179487179538E-2</v>
      </c>
    </row>
    <row r="37" spans="1:12" s="30" customFormat="1" x14ac:dyDescent="0.4">
      <c r="A37" s="122" t="s">
        <v>94</v>
      </c>
      <c r="B37" s="88">
        <v>91987</v>
      </c>
      <c r="C37" s="67">
        <v>91845</v>
      </c>
      <c r="D37" s="39">
        <v>1.0015460830747456</v>
      </c>
      <c r="E37" s="87">
        <v>142</v>
      </c>
      <c r="F37" s="88">
        <v>138592</v>
      </c>
      <c r="G37" s="67">
        <v>131188</v>
      </c>
      <c r="H37" s="39">
        <v>1.0564380888495899</v>
      </c>
      <c r="I37" s="87">
        <v>7404</v>
      </c>
      <c r="J37" s="39">
        <v>0.66372517894250749</v>
      </c>
      <c r="K37" s="39">
        <v>0.70010214348873367</v>
      </c>
      <c r="L37" s="52">
        <v>-3.6376964546226187E-2</v>
      </c>
    </row>
    <row r="38" spans="1:12" x14ac:dyDescent="0.4">
      <c r="A38" s="124" t="s">
        <v>82</v>
      </c>
      <c r="B38" s="86">
        <v>35793</v>
      </c>
      <c r="C38" s="71">
        <v>36709</v>
      </c>
      <c r="D38" s="60">
        <v>0.97504699120106786</v>
      </c>
      <c r="E38" s="59">
        <v>-916</v>
      </c>
      <c r="F38" s="85">
        <v>49190</v>
      </c>
      <c r="G38" s="85">
        <v>51549</v>
      </c>
      <c r="H38" s="42">
        <v>0.95423771557159209</v>
      </c>
      <c r="I38" s="53">
        <v>-2359</v>
      </c>
      <c r="J38" s="46">
        <v>0.72764789591380363</v>
      </c>
      <c r="K38" s="46">
        <v>0.71211856680051988</v>
      </c>
      <c r="L38" s="51">
        <v>1.5529329113283752E-2</v>
      </c>
    </row>
    <row r="39" spans="1:12" x14ac:dyDescent="0.4">
      <c r="A39" s="124" t="s">
        <v>231</v>
      </c>
      <c r="B39" s="75">
        <v>824</v>
      </c>
      <c r="C39" s="68">
        <v>0</v>
      </c>
      <c r="D39" s="44" t="e">
        <v>#DIV/0!</v>
      </c>
      <c r="E39" s="59">
        <v>824</v>
      </c>
      <c r="F39" s="75">
        <v>1495</v>
      </c>
      <c r="G39" s="75">
        <v>0</v>
      </c>
      <c r="H39" s="42" t="e">
        <v>#DIV/0!</v>
      </c>
      <c r="I39" s="53">
        <v>1495</v>
      </c>
      <c r="J39" s="46">
        <v>0.55117056856187296</v>
      </c>
      <c r="K39" s="46" t="e">
        <v>#DIV/0!</v>
      </c>
      <c r="L39" s="51" t="e">
        <v>#DIV/0!</v>
      </c>
    </row>
    <row r="40" spans="1:12" x14ac:dyDescent="0.4">
      <c r="A40" s="124" t="s">
        <v>152</v>
      </c>
      <c r="B40" s="75">
        <v>5855</v>
      </c>
      <c r="C40" s="68">
        <v>8014</v>
      </c>
      <c r="D40" s="44">
        <v>0.73059645620164715</v>
      </c>
      <c r="E40" s="59">
        <v>-2159</v>
      </c>
      <c r="F40" s="75">
        <v>8554</v>
      </c>
      <c r="G40" s="75">
        <v>10822</v>
      </c>
      <c r="H40" s="42">
        <v>0.79042690815006467</v>
      </c>
      <c r="I40" s="53">
        <v>-2268</v>
      </c>
      <c r="J40" s="46">
        <v>0.68447509936871642</v>
      </c>
      <c r="K40" s="46">
        <v>0.74052855294769915</v>
      </c>
      <c r="L40" s="51">
        <v>-5.6053453578982726E-2</v>
      </c>
    </row>
    <row r="41" spans="1:12" x14ac:dyDescent="0.4">
      <c r="A41" s="124" t="s">
        <v>151</v>
      </c>
      <c r="B41" s="75">
        <v>9013</v>
      </c>
      <c r="C41" s="68">
        <v>6494</v>
      </c>
      <c r="D41" s="44">
        <v>1.3878965198644904</v>
      </c>
      <c r="E41" s="59">
        <v>2519</v>
      </c>
      <c r="F41" s="77">
        <v>15158</v>
      </c>
      <c r="G41" s="77">
        <v>9413</v>
      </c>
      <c r="H41" s="42">
        <v>1.6103261446935089</v>
      </c>
      <c r="I41" s="53">
        <v>5745</v>
      </c>
      <c r="J41" s="46">
        <v>0.59460350969784936</v>
      </c>
      <c r="K41" s="46">
        <v>0.6898969510251779</v>
      </c>
      <c r="L41" s="51">
        <v>-9.5293441327328532E-2</v>
      </c>
    </row>
    <row r="42" spans="1:12" x14ac:dyDescent="0.4">
      <c r="A42" s="124" t="s">
        <v>177</v>
      </c>
      <c r="B42" s="77">
        <v>3560</v>
      </c>
      <c r="C42" s="76">
        <v>0</v>
      </c>
      <c r="D42" s="44" t="e">
        <v>#DIV/0!</v>
      </c>
      <c r="E42" s="59">
        <v>3560</v>
      </c>
      <c r="F42" s="84">
        <v>7634</v>
      </c>
      <c r="G42" s="84">
        <v>0</v>
      </c>
      <c r="H42" s="42" t="e">
        <v>#DIV/0!</v>
      </c>
      <c r="I42" s="53">
        <v>7634</v>
      </c>
      <c r="J42" s="46">
        <v>0.46633481791983233</v>
      </c>
      <c r="K42" s="46" t="e">
        <v>#DIV/0!</v>
      </c>
      <c r="L42" s="51" t="e">
        <v>#DIV/0!</v>
      </c>
    </row>
    <row r="43" spans="1:12" x14ac:dyDescent="0.4">
      <c r="A43" s="124" t="s">
        <v>80</v>
      </c>
      <c r="B43" s="75">
        <v>13785</v>
      </c>
      <c r="C43" s="68">
        <v>13222</v>
      </c>
      <c r="D43" s="44">
        <v>1.0425805475722281</v>
      </c>
      <c r="E43" s="59">
        <v>563</v>
      </c>
      <c r="F43" s="75">
        <v>21704</v>
      </c>
      <c r="G43" s="75">
        <v>19506</v>
      </c>
      <c r="H43" s="42">
        <v>1.1126832769404287</v>
      </c>
      <c r="I43" s="53">
        <v>2198</v>
      </c>
      <c r="J43" s="46">
        <v>0.63513638039071141</v>
      </c>
      <c r="K43" s="46">
        <v>0.6778427150620322</v>
      </c>
      <c r="L43" s="51">
        <v>-4.2706334671320789E-2</v>
      </c>
    </row>
    <row r="44" spans="1:12" x14ac:dyDescent="0.4">
      <c r="A44" s="124" t="s">
        <v>81</v>
      </c>
      <c r="B44" s="77">
        <v>9222</v>
      </c>
      <c r="C44" s="76">
        <v>8086</v>
      </c>
      <c r="D44" s="48">
        <v>1.1404897353450407</v>
      </c>
      <c r="E44" s="59">
        <v>1136</v>
      </c>
      <c r="F44" s="75">
        <v>11439</v>
      </c>
      <c r="G44" s="75">
        <v>10196</v>
      </c>
      <c r="H44" s="42">
        <v>1.1219105531581013</v>
      </c>
      <c r="I44" s="53">
        <v>1243</v>
      </c>
      <c r="J44" s="46">
        <v>0.80618935221610277</v>
      </c>
      <c r="K44" s="46">
        <v>0.79305610043154173</v>
      </c>
      <c r="L44" s="51">
        <v>1.313325178456104E-2</v>
      </c>
    </row>
    <row r="45" spans="1:12" x14ac:dyDescent="0.4">
      <c r="A45" s="124" t="s">
        <v>79</v>
      </c>
      <c r="B45" s="75">
        <v>1914</v>
      </c>
      <c r="C45" s="68">
        <v>2024</v>
      </c>
      <c r="D45" s="46">
        <v>0.94565217391304346</v>
      </c>
      <c r="E45" s="59">
        <v>-110</v>
      </c>
      <c r="F45" s="79">
        <v>3069</v>
      </c>
      <c r="G45" s="79">
        <v>3067</v>
      </c>
      <c r="H45" s="42">
        <v>1.000652103032279</v>
      </c>
      <c r="I45" s="53">
        <v>2</v>
      </c>
      <c r="J45" s="46">
        <v>0.62365591397849462</v>
      </c>
      <c r="K45" s="46">
        <v>0.65992826866644927</v>
      </c>
      <c r="L45" s="51">
        <v>-3.6272354687954644E-2</v>
      </c>
    </row>
    <row r="46" spans="1:12" x14ac:dyDescent="0.4">
      <c r="A46" s="124" t="s">
        <v>150</v>
      </c>
      <c r="B46" s="77">
        <v>856</v>
      </c>
      <c r="C46" s="76">
        <v>852</v>
      </c>
      <c r="D46" s="44">
        <v>1.0046948356807512</v>
      </c>
      <c r="E46" s="59">
        <v>4</v>
      </c>
      <c r="F46" s="77">
        <v>1826</v>
      </c>
      <c r="G46" s="75">
        <v>1660</v>
      </c>
      <c r="H46" s="42">
        <v>1.1000000000000001</v>
      </c>
      <c r="I46" s="53">
        <v>166</v>
      </c>
      <c r="J46" s="46">
        <v>0.46878422782037238</v>
      </c>
      <c r="K46" s="46">
        <v>0.51325301204819274</v>
      </c>
      <c r="L46" s="51">
        <v>-4.4468784227820357E-2</v>
      </c>
    </row>
    <row r="47" spans="1:12" x14ac:dyDescent="0.4">
      <c r="A47" s="124" t="s">
        <v>78</v>
      </c>
      <c r="B47" s="75">
        <v>2315</v>
      </c>
      <c r="C47" s="68">
        <v>2155</v>
      </c>
      <c r="D47" s="44">
        <v>1.074245939675174</v>
      </c>
      <c r="E47" s="59">
        <v>160</v>
      </c>
      <c r="F47" s="75">
        <v>3069</v>
      </c>
      <c r="G47" s="75">
        <v>3069</v>
      </c>
      <c r="H47" s="42">
        <v>1</v>
      </c>
      <c r="I47" s="53">
        <v>0</v>
      </c>
      <c r="J47" s="46">
        <v>0.75431736722059306</v>
      </c>
      <c r="K47" s="46">
        <v>0.70218312153796025</v>
      </c>
      <c r="L47" s="51">
        <v>5.2134245682632807E-2</v>
      </c>
    </row>
    <row r="48" spans="1:12" x14ac:dyDescent="0.4">
      <c r="A48" s="125" t="s">
        <v>77</v>
      </c>
      <c r="B48" s="77">
        <v>1533</v>
      </c>
      <c r="C48" s="76">
        <v>1518</v>
      </c>
      <c r="D48" s="44">
        <v>1.0098814229249011</v>
      </c>
      <c r="E48" s="59">
        <v>15</v>
      </c>
      <c r="F48" s="75">
        <v>3069</v>
      </c>
      <c r="G48" s="75">
        <v>3069</v>
      </c>
      <c r="H48" s="42">
        <v>1</v>
      </c>
      <c r="I48" s="53">
        <v>0</v>
      </c>
      <c r="J48" s="46">
        <v>0.49951124144672532</v>
      </c>
      <c r="K48" s="42">
        <v>0.4946236559139785</v>
      </c>
      <c r="L48" s="41">
        <v>4.8875855327468187E-3</v>
      </c>
    </row>
    <row r="49" spans="1:12" x14ac:dyDescent="0.4">
      <c r="A49" s="124" t="s">
        <v>96</v>
      </c>
      <c r="B49" s="75">
        <v>1082</v>
      </c>
      <c r="C49" s="68">
        <v>1060</v>
      </c>
      <c r="D49" s="44">
        <v>1.0207547169811322</v>
      </c>
      <c r="E49" s="53">
        <v>22</v>
      </c>
      <c r="F49" s="79">
        <v>1826</v>
      </c>
      <c r="G49" s="79">
        <v>1826</v>
      </c>
      <c r="H49" s="42">
        <v>1</v>
      </c>
      <c r="I49" s="53">
        <v>0</v>
      </c>
      <c r="J49" s="46">
        <v>0.59255202628696602</v>
      </c>
      <c r="K49" s="46">
        <v>0.58050383351588175</v>
      </c>
      <c r="L49" s="51">
        <v>1.2048192771084265E-2</v>
      </c>
    </row>
    <row r="50" spans="1:12" x14ac:dyDescent="0.4">
      <c r="A50" s="124" t="s">
        <v>93</v>
      </c>
      <c r="B50" s="77">
        <v>2042</v>
      </c>
      <c r="C50" s="76">
        <v>2072</v>
      </c>
      <c r="D50" s="44">
        <v>0.98552123552123549</v>
      </c>
      <c r="E50" s="53">
        <v>-30</v>
      </c>
      <c r="F50" s="77">
        <v>3069</v>
      </c>
      <c r="G50" s="77">
        <v>3068</v>
      </c>
      <c r="H50" s="46">
        <v>1.0003259452411994</v>
      </c>
      <c r="I50" s="53">
        <v>1</v>
      </c>
      <c r="J50" s="46">
        <v>0.66536331052460085</v>
      </c>
      <c r="K50" s="46">
        <v>0.67535853976531945</v>
      </c>
      <c r="L50" s="51">
        <v>-9.9952292407186061E-3</v>
      </c>
    </row>
    <row r="51" spans="1:12" x14ac:dyDescent="0.4">
      <c r="A51" s="124" t="s">
        <v>74</v>
      </c>
      <c r="B51" s="75">
        <v>2482</v>
      </c>
      <c r="C51" s="68">
        <v>2746</v>
      </c>
      <c r="D51" s="44">
        <v>0.90386016023306626</v>
      </c>
      <c r="E51" s="53">
        <v>-264</v>
      </c>
      <c r="F51" s="75">
        <v>4278</v>
      </c>
      <c r="G51" s="75">
        <v>4032</v>
      </c>
      <c r="H51" s="46">
        <v>1.0610119047619047</v>
      </c>
      <c r="I51" s="53">
        <v>246</v>
      </c>
      <c r="J51" s="46">
        <v>0.58017765310892944</v>
      </c>
      <c r="K51" s="46">
        <v>0.68105158730158732</v>
      </c>
      <c r="L51" s="51">
        <v>-0.10087393419265789</v>
      </c>
    </row>
    <row r="52" spans="1:12" x14ac:dyDescent="0.4">
      <c r="A52" s="124" t="s">
        <v>76</v>
      </c>
      <c r="B52" s="77">
        <v>881</v>
      </c>
      <c r="C52" s="76">
        <v>854</v>
      </c>
      <c r="D52" s="44">
        <v>1.0316159250585479</v>
      </c>
      <c r="E52" s="53">
        <v>27</v>
      </c>
      <c r="F52" s="75">
        <v>1386</v>
      </c>
      <c r="G52" s="75">
        <v>1267</v>
      </c>
      <c r="H52" s="46">
        <v>1.0939226519337018</v>
      </c>
      <c r="I52" s="53">
        <v>119</v>
      </c>
      <c r="J52" s="46">
        <v>0.63564213564213567</v>
      </c>
      <c r="K52" s="46">
        <v>0.67403314917127077</v>
      </c>
      <c r="L52" s="51">
        <v>-3.8391013529135098E-2</v>
      </c>
    </row>
    <row r="53" spans="1:12" x14ac:dyDescent="0.4">
      <c r="A53" s="124" t="s">
        <v>75</v>
      </c>
      <c r="B53" s="75">
        <v>830</v>
      </c>
      <c r="C53" s="68">
        <v>969</v>
      </c>
      <c r="D53" s="44">
        <v>0.85655314757481937</v>
      </c>
      <c r="E53" s="53">
        <v>-139</v>
      </c>
      <c r="F53" s="77">
        <v>1826</v>
      </c>
      <c r="G53" s="77">
        <v>1386</v>
      </c>
      <c r="H53" s="46">
        <v>1.3174603174603174</v>
      </c>
      <c r="I53" s="53">
        <v>440</v>
      </c>
      <c r="J53" s="46">
        <v>0.45454545454545453</v>
      </c>
      <c r="K53" s="46">
        <v>0.69913419913419916</v>
      </c>
      <c r="L53" s="51">
        <v>-0.24458874458874463</v>
      </c>
    </row>
    <row r="54" spans="1:12" x14ac:dyDescent="0.4">
      <c r="A54" s="124" t="s">
        <v>149</v>
      </c>
      <c r="B54" s="77">
        <v>0</v>
      </c>
      <c r="C54" s="76">
        <v>980</v>
      </c>
      <c r="D54" s="44">
        <v>0</v>
      </c>
      <c r="E54" s="53">
        <v>-980</v>
      </c>
      <c r="F54" s="75">
        <v>0</v>
      </c>
      <c r="G54" s="75">
        <v>1826</v>
      </c>
      <c r="H54" s="46">
        <v>0</v>
      </c>
      <c r="I54" s="53">
        <v>-1826</v>
      </c>
      <c r="J54" s="46" t="e">
        <v>#DIV/0!</v>
      </c>
      <c r="K54" s="46">
        <v>0.53669222343921141</v>
      </c>
      <c r="L54" s="51" t="e">
        <v>#DIV/0!</v>
      </c>
    </row>
    <row r="55" spans="1:12" x14ac:dyDescent="0.4">
      <c r="A55" s="124" t="s">
        <v>132</v>
      </c>
      <c r="B55" s="75">
        <v>0</v>
      </c>
      <c r="C55" s="68">
        <v>1081</v>
      </c>
      <c r="D55" s="44">
        <v>0</v>
      </c>
      <c r="E55" s="53">
        <v>-1081</v>
      </c>
      <c r="F55" s="75">
        <v>0</v>
      </c>
      <c r="G55" s="75">
        <v>1260</v>
      </c>
      <c r="H55" s="46">
        <v>0</v>
      </c>
      <c r="I55" s="53">
        <v>-1260</v>
      </c>
      <c r="J55" s="46" t="e">
        <v>#DIV/0!</v>
      </c>
      <c r="K55" s="46">
        <v>0.85793650793650789</v>
      </c>
      <c r="L55" s="51" t="e">
        <v>#DIV/0!</v>
      </c>
    </row>
    <row r="56" spans="1:12" x14ac:dyDescent="0.4">
      <c r="A56" s="124" t="s">
        <v>148</v>
      </c>
      <c r="B56" s="75">
        <v>0</v>
      </c>
      <c r="C56" s="68">
        <v>996</v>
      </c>
      <c r="D56" s="44">
        <v>0</v>
      </c>
      <c r="E56" s="53">
        <v>-996</v>
      </c>
      <c r="F56" s="79">
        <v>0</v>
      </c>
      <c r="G56" s="79">
        <v>1393</v>
      </c>
      <c r="H56" s="46">
        <v>0</v>
      </c>
      <c r="I56" s="53">
        <v>-1393</v>
      </c>
      <c r="J56" s="46" t="e">
        <v>#DIV/0!</v>
      </c>
      <c r="K56" s="46">
        <v>0.71500358937544872</v>
      </c>
      <c r="L56" s="51" t="e">
        <v>#DIV/0!</v>
      </c>
    </row>
    <row r="57" spans="1:12" x14ac:dyDescent="0.4">
      <c r="A57" s="124" t="s">
        <v>147</v>
      </c>
      <c r="B57" s="75">
        <v>0</v>
      </c>
      <c r="C57" s="68">
        <v>1052</v>
      </c>
      <c r="D57" s="44">
        <v>0</v>
      </c>
      <c r="E57" s="53">
        <v>-1052</v>
      </c>
      <c r="F57" s="75">
        <v>0</v>
      </c>
      <c r="G57" s="75">
        <v>1386</v>
      </c>
      <c r="H57" s="44">
        <v>0</v>
      </c>
      <c r="I57" s="53">
        <v>-1386</v>
      </c>
      <c r="J57" s="46" t="e">
        <v>#DIV/0!</v>
      </c>
      <c r="K57" s="46">
        <v>0.75901875901875904</v>
      </c>
      <c r="L57" s="51" t="e">
        <v>#DIV/0!</v>
      </c>
    </row>
    <row r="58" spans="1:12" x14ac:dyDescent="0.4">
      <c r="A58" s="123" t="s">
        <v>146</v>
      </c>
      <c r="B58" s="133">
        <v>0</v>
      </c>
      <c r="C58" s="134">
        <v>961</v>
      </c>
      <c r="D58" s="90">
        <v>0</v>
      </c>
      <c r="E58" s="58">
        <v>-961</v>
      </c>
      <c r="F58" s="133">
        <v>0</v>
      </c>
      <c r="G58" s="133">
        <v>1393</v>
      </c>
      <c r="H58" s="57">
        <v>0</v>
      </c>
      <c r="I58" s="58">
        <v>-1393</v>
      </c>
      <c r="J58" s="57" t="e">
        <v>#DIV/0!</v>
      </c>
      <c r="K58" s="57">
        <v>0.68987796123474521</v>
      </c>
      <c r="L58" s="56" t="e">
        <v>#DIV/0!</v>
      </c>
    </row>
    <row r="59" spans="1:12" x14ac:dyDescent="0.4">
      <c r="C59" s="13"/>
      <c r="D59" s="32"/>
      <c r="E59" s="32"/>
      <c r="F59" s="13"/>
      <c r="G59" s="13"/>
      <c r="H59" s="32"/>
      <c r="I59" s="32"/>
      <c r="J59" s="13"/>
      <c r="K59" s="13"/>
    </row>
    <row r="60" spans="1:12" x14ac:dyDescent="0.4">
      <c r="C60" s="13"/>
      <c r="D60" s="32"/>
      <c r="E60" s="32"/>
      <c r="F60" s="13"/>
      <c r="G60" s="13"/>
      <c r="H60" s="32"/>
      <c r="I60" s="32"/>
      <c r="J60" s="13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  <row r="63" spans="1:12" x14ac:dyDescent="0.4">
      <c r="C63" s="13"/>
      <c r="E63" s="32"/>
      <c r="G63" s="13"/>
      <c r="I63" s="32"/>
      <c r="K63" s="13"/>
    </row>
    <row r="64" spans="1:12" x14ac:dyDescent="0.4">
      <c r="C64" s="13"/>
      <c r="E64" s="32"/>
      <c r="G64" s="13"/>
      <c r="I64" s="32"/>
      <c r="K64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2006年12月下旬航空旅客輸送実績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１月(下旬)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136</v>
      </c>
      <c r="C4" s="191" t="s">
        <v>176</v>
      </c>
      <c r="D4" s="190" t="s">
        <v>87</v>
      </c>
      <c r="E4" s="190"/>
      <c r="F4" s="187" t="str">
        <f>+B4</f>
        <v>(06'1/21～31)</v>
      </c>
      <c r="G4" s="187" t="str">
        <f>+C4</f>
        <v>(05'1/21～31)</v>
      </c>
      <c r="H4" s="190" t="s">
        <v>87</v>
      </c>
      <c r="I4" s="190"/>
      <c r="J4" s="187" t="str">
        <f>+B4</f>
        <v>(06'1/21～31)</v>
      </c>
      <c r="K4" s="187" t="str">
        <f>+C4</f>
        <v>(05'1/21～31)</v>
      </c>
      <c r="L4" s="188" t="s">
        <v>85</v>
      </c>
    </row>
    <row r="5" spans="1:12" s="34" customFormat="1" x14ac:dyDescent="0.4">
      <c r="A5" s="190"/>
      <c r="B5" s="191"/>
      <c r="C5" s="191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+B7+B34</f>
        <v>171803</v>
      </c>
      <c r="C6" s="67">
        <f>+C7+C34</f>
        <v>164291</v>
      </c>
      <c r="D6" s="39">
        <f t="shared" ref="D6:D53" si="0">+B6/C6</f>
        <v>1.0457237462794675</v>
      </c>
      <c r="E6" s="40">
        <f t="shared" ref="E6:E53" si="1">+B6-C6</f>
        <v>7512</v>
      </c>
      <c r="F6" s="67">
        <f>+F7+F34</f>
        <v>244415</v>
      </c>
      <c r="G6" s="67">
        <f>+G7+G34</f>
        <v>235690</v>
      </c>
      <c r="H6" s="39">
        <f t="shared" ref="H6:H53" si="2">+F6/G6</f>
        <v>1.0370189655903941</v>
      </c>
      <c r="I6" s="40">
        <f t="shared" ref="I6:I53" si="3">+F6-G6</f>
        <v>8725</v>
      </c>
      <c r="J6" s="39">
        <f t="shared" ref="J6:J53" si="4">+B6/F6</f>
        <v>0.70291512386719313</v>
      </c>
      <c r="K6" s="39">
        <f t="shared" ref="K6:K53" si="5">+C6/G6</f>
        <v>0.69706393992108273</v>
      </c>
      <c r="L6" s="52">
        <f t="shared" ref="L6:L53" si="6">+J6-K6</f>
        <v>5.8511839461103943E-3</v>
      </c>
    </row>
    <row r="7" spans="1:12" s="30" customFormat="1" x14ac:dyDescent="0.4">
      <c r="A7" s="122" t="s">
        <v>84</v>
      </c>
      <c r="B7" s="67">
        <f>+B8+B16+B31</f>
        <v>84591</v>
      </c>
      <c r="C7" s="67">
        <f>+C8+C16+C31</f>
        <v>80711</v>
      </c>
      <c r="D7" s="39">
        <f t="shared" si="0"/>
        <v>1.048072753404121</v>
      </c>
      <c r="E7" s="40">
        <f t="shared" si="1"/>
        <v>3880</v>
      </c>
      <c r="F7" s="67">
        <f>+F8+F16+F31</f>
        <v>113173</v>
      </c>
      <c r="G7" s="67">
        <f>+G8+G16+G31</f>
        <v>109325</v>
      </c>
      <c r="H7" s="39">
        <f t="shared" si="2"/>
        <v>1.0351978047107249</v>
      </c>
      <c r="I7" s="40">
        <f t="shared" si="3"/>
        <v>3848</v>
      </c>
      <c r="J7" s="39">
        <f t="shared" si="4"/>
        <v>0.74744859639666705</v>
      </c>
      <c r="K7" s="39">
        <f t="shared" si="5"/>
        <v>0.73826663617653787</v>
      </c>
      <c r="L7" s="52">
        <f t="shared" si="6"/>
        <v>9.1819602201291817E-3</v>
      </c>
    </row>
    <row r="8" spans="1:12" x14ac:dyDescent="0.4">
      <c r="A8" s="153" t="s">
        <v>91</v>
      </c>
      <c r="B8" s="71">
        <f>SUM(B9:B15)</f>
        <v>70305</v>
      </c>
      <c r="C8" s="71">
        <f>SUM(C9:C15)</f>
        <v>66233</v>
      </c>
      <c r="D8" s="60">
        <f t="shared" si="0"/>
        <v>1.0614799269246449</v>
      </c>
      <c r="E8" s="152">
        <f t="shared" si="1"/>
        <v>4072</v>
      </c>
      <c r="F8" s="71">
        <f>SUM(F9:F15)</f>
        <v>92815</v>
      </c>
      <c r="G8" s="71">
        <f>SUM(G9:G15)</f>
        <v>88517</v>
      </c>
      <c r="H8" s="60">
        <f t="shared" si="2"/>
        <v>1.0485556446784234</v>
      </c>
      <c r="I8" s="152">
        <f t="shared" si="3"/>
        <v>4298</v>
      </c>
      <c r="J8" s="60">
        <f t="shared" si="4"/>
        <v>0.75747454614017129</v>
      </c>
      <c r="K8" s="60">
        <f t="shared" si="5"/>
        <v>0.74825174825174823</v>
      </c>
      <c r="L8" s="151">
        <f t="shared" si="6"/>
        <v>9.2227978884230621E-3</v>
      </c>
    </row>
    <row r="9" spans="1:12" x14ac:dyDescent="0.4">
      <c r="A9" s="126" t="s">
        <v>82</v>
      </c>
      <c r="B9" s="100">
        <f>'1月(月間)'!B9-'[1]1月動向(20)'!B8</f>
        <v>37903</v>
      </c>
      <c r="C9" s="100">
        <f>'1月(月間)'!C9-'[1]1月動向(20)'!C8</f>
        <v>37805</v>
      </c>
      <c r="D9" s="44">
        <f t="shared" si="0"/>
        <v>1.0025922497024202</v>
      </c>
      <c r="E9" s="45">
        <f t="shared" si="1"/>
        <v>98</v>
      </c>
      <c r="F9" s="100">
        <f>'1月(月間)'!F9-'[1]1月動向(20)'!F8</f>
        <v>50630</v>
      </c>
      <c r="G9" s="100">
        <f>'1月(月間)'!G9-'[1]1月動向(20)'!G8</f>
        <v>52481</v>
      </c>
      <c r="H9" s="44">
        <f t="shared" si="2"/>
        <v>0.96473009279548794</v>
      </c>
      <c r="I9" s="45">
        <f t="shared" si="3"/>
        <v>-1851</v>
      </c>
      <c r="J9" s="44">
        <f t="shared" si="4"/>
        <v>0.74862729606952405</v>
      </c>
      <c r="K9" s="44">
        <f t="shared" si="5"/>
        <v>0.72035593833958955</v>
      </c>
      <c r="L9" s="43">
        <f t="shared" si="6"/>
        <v>2.8271357729934499E-2</v>
      </c>
    </row>
    <row r="10" spans="1:12" x14ac:dyDescent="0.4">
      <c r="A10" s="124" t="s">
        <v>83</v>
      </c>
      <c r="B10" s="100">
        <f>'1月(月間)'!B10-'[1]1月動向(20)'!B9</f>
        <v>7163</v>
      </c>
      <c r="C10" s="100">
        <f>'1月(月間)'!C10-'[1]1月動向(20)'!C9</f>
        <v>9669</v>
      </c>
      <c r="D10" s="46">
        <f t="shared" si="0"/>
        <v>0.74082118109421868</v>
      </c>
      <c r="E10" s="37">
        <f t="shared" si="1"/>
        <v>-2506</v>
      </c>
      <c r="F10" s="100">
        <f>'1月(月間)'!F10-'[1]1月動向(20)'!F9</f>
        <v>8996</v>
      </c>
      <c r="G10" s="100">
        <f>'1月(月間)'!G10-'[1]1月動向(20)'!G9</f>
        <v>11946</v>
      </c>
      <c r="H10" s="46">
        <f t="shared" si="2"/>
        <v>0.75305541603884141</v>
      </c>
      <c r="I10" s="37">
        <f t="shared" si="3"/>
        <v>-2950</v>
      </c>
      <c r="J10" s="46">
        <f t="shared" si="4"/>
        <v>0.79624277456647397</v>
      </c>
      <c r="K10" s="46">
        <f t="shared" si="5"/>
        <v>0.80939226519337015</v>
      </c>
      <c r="L10" s="51">
        <f t="shared" si="6"/>
        <v>-1.3149490626896188E-2</v>
      </c>
    </row>
    <row r="11" spans="1:12" x14ac:dyDescent="0.4">
      <c r="A11" s="124" t="s">
        <v>97</v>
      </c>
      <c r="B11" s="100">
        <f>'1月(月間)'!B11-'[1]1月動向(20)'!B10</f>
        <v>4784</v>
      </c>
      <c r="C11" s="100">
        <f>'1月(月間)'!C11-'[1]1月動向(20)'!C10</f>
        <v>2095</v>
      </c>
      <c r="D11" s="46">
        <f t="shared" si="0"/>
        <v>2.2835322195704055</v>
      </c>
      <c r="E11" s="37">
        <f t="shared" si="1"/>
        <v>2689</v>
      </c>
      <c r="F11" s="100">
        <f>'1月(月間)'!F11-'[1]1月動向(20)'!F10</f>
        <v>7139</v>
      </c>
      <c r="G11" s="100">
        <f>'1月(月間)'!G11-'[1]1月動向(20)'!G10</f>
        <v>2970</v>
      </c>
      <c r="H11" s="46">
        <f t="shared" si="2"/>
        <v>2.4037037037037039</v>
      </c>
      <c r="I11" s="37">
        <f t="shared" si="3"/>
        <v>4169</v>
      </c>
      <c r="J11" s="46">
        <f t="shared" si="4"/>
        <v>0.67012186580753608</v>
      </c>
      <c r="K11" s="46">
        <f t="shared" si="5"/>
        <v>0.70538720538720534</v>
      </c>
      <c r="L11" s="51">
        <f t="shared" si="6"/>
        <v>-3.5265339579669264E-2</v>
      </c>
    </row>
    <row r="12" spans="1:12" x14ac:dyDescent="0.4">
      <c r="A12" s="124" t="s">
        <v>80</v>
      </c>
      <c r="B12" s="100">
        <f>'1月(月間)'!B12-'[1]1月動向(20)'!B11</f>
        <v>8511</v>
      </c>
      <c r="C12" s="100">
        <f>'1月(月間)'!C12-'[1]1月動向(20)'!C11</f>
        <v>8361</v>
      </c>
      <c r="D12" s="46">
        <f t="shared" si="0"/>
        <v>1.017940437746681</v>
      </c>
      <c r="E12" s="37">
        <f t="shared" si="1"/>
        <v>150</v>
      </c>
      <c r="F12" s="100">
        <f>'1月(月間)'!F12-'[1]1月動向(20)'!F11</f>
        <v>10019</v>
      </c>
      <c r="G12" s="100">
        <f>'1月(月間)'!G12-'[1]1月動向(20)'!G11</f>
        <v>10560</v>
      </c>
      <c r="H12" s="46">
        <f t="shared" si="2"/>
        <v>0.94876893939393936</v>
      </c>
      <c r="I12" s="37">
        <f t="shared" si="3"/>
        <v>-541</v>
      </c>
      <c r="J12" s="46">
        <f t="shared" si="4"/>
        <v>0.84948597664437564</v>
      </c>
      <c r="K12" s="46">
        <f t="shared" si="5"/>
        <v>0.79176136363636362</v>
      </c>
      <c r="L12" s="51">
        <f t="shared" si="6"/>
        <v>5.7724613008012016E-2</v>
      </c>
    </row>
    <row r="13" spans="1:12" x14ac:dyDescent="0.4">
      <c r="A13" s="124" t="s">
        <v>81</v>
      </c>
      <c r="B13" s="100">
        <f>'1月(月間)'!B13-'[1]1月動向(20)'!B12</f>
        <v>8002</v>
      </c>
      <c r="C13" s="100">
        <f>'1月(月間)'!C13-'[1]1月動向(20)'!C12</f>
        <v>5842</v>
      </c>
      <c r="D13" s="46">
        <f t="shared" si="0"/>
        <v>1.3697363916466962</v>
      </c>
      <c r="E13" s="37">
        <f t="shared" si="1"/>
        <v>2160</v>
      </c>
      <c r="F13" s="100">
        <f>'1月(月間)'!F13-'[1]1月動向(20)'!F12</f>
        <v>11510</v>
      </c>
      <c r="G13" s="100">
        <f>'1月(月間)'!G13-'[1]1月動向(20)'!G12</f>
        <v>7590</v>
      </c>
      <c r="H13" s="46">
        <f t="shared" si="2"/>
        <v>1.5164690382081687</v>
      </c>
      <c r="I13" s="37">
        <f t="shared" si="3"/>
        <v>3920</v>
      </c>
      <c r="J13" s="46">
        <f t="shared" si="4"/>
        <v>0.69522154648132062</v>
      </c>
      <c r="K13" s="46">
        <f t="shared" si="5"/>
        <v>0.76969696969696966</v>
      </c>
      <c r="L13" s="51">
        <f t="shared" si="6"/>
        <v>-7.4475423215649039E-2</v>
      </c>
    </row>
    <row r="14" spans="1:12" x14ac:dyDescent="0.4">
      <c r="A14" s="124" t="s">
        <v>170</v>
      </c>
      <c r="B14" s="100">
        <f>'1月(月間)'!B14-'[1]1月動向(20)'!B13</f>
        <v>2529</v>
      </c>
      <c r="C14" s="100">
        <f>'1月(月間)'!C14-'[1]1月動向(20)'!C13</f>
        <v>2461</v>
      </c>
      <c r="D14" s="46">
        <f t="shared" si="0"/>
        <v>1.0276310442909387</v>
      </c>
      <c r="E14" s="37">
        <f t="shared" si="1"/>
        <v>68</v>
      </c>
      <c r="F14" s="100">
        <f>'1月(月間)'!F14-'[1]1月動向(20)'!F13</f>
        <v>2871</v>
      </c>
      <c r="G14" s="100">
        <f>'1月(月間)'!G14-'[1]1月動向(20)'!G13</f>
        <v>2970</v>
      </c>
      <c r="H14" s="46">
        <f t="shared" si="2"/>
        <v>0.96666666666666667</v>
      </c>
      <c r="I14" s="37">
        <f t="shared" si="3"/>
        <v>-99</v>
      </c>
      <c r="J14" s="46">
        <f t="shared" si="4"/>
        <v>0.88087774294670851</v>
      </c>
      <c r="K14" s="46">
        <f t="shared" si="5"/>
        <v>0.82861952861952859</v>
      </c>
      <c r="L14" s="51">
        <f t="shared" si="6"/>
        <v>5.2258214327179919E-2</v>
      </c>
    </row>
    <row r="15" spans="1:12" x14ac:dyDescent="0.4">
      <c r="A15" s="127" t="s">
        <v>169</v>
      </c>
      <c r="B15" s="100">
        <f>'1月(月間)'!B15-'[1]1月動向(20)'!B14</f>
        <v>1413</v>
      </c>
      <c r="C15" s="100">
        <f>'1月(月間)'!C15-'[1]1月動向(20)'!C14</f>
        <v>0</v>
      </c>
      <c r="D15" s="46" t="e">
        <f t="shared" si="0"/>
        <v>#DIV/0!</v>
      </c>
      <c r="E15" s="37">
        <f t="shared" si="1"/>
        <v>1413</v>
      </c>
      <c r="F15" s="100">
        <f>'1月(月間)'!F15-'[1]1月動向(20)'!F14</f>
        <v>1650</v>
      </c>
      <c r="G15" s="100">
        <f>'1月(月間)'!G15-'[1]1月動向(20)'!G14</f>
        <v>0</v>
      </c>
      <c r="H15" s="46" t="e">
        <f t="shared" si="2"/>
        <v>#DIV/0!</v>
      </c>
      <c r="I15" s="37">
        <f t="shared" si="3"/>
        <v>1650</v>
      </c>
      <c r="J15" s="46">
        <f t="shared" si="4"/>
        <v>0.85636363636363633</v>
      </c>
      <c r="K15" s="46" t="e">
        <f t="shared" si="5"/>
        <v>#DIV/0!</v>
      </c>
      <c r="L15" s="51" t="e">
        <f t="shared" si="6"/>
        <v>#DIV/0!</v>
      </c>
    </row>
    <row r="16" spans="1:12" x14ac:dyDescent="0.4">
      <c r="A16" s="138" t="s">
        <v>90</v>
      </c>
      <c r="B16" s="73">
        <f>SUM(B17:B30)</f>
        <v>13739</v>
      </c>
      <c r="C16" s="73">
        <f>SUM(C17:C30)</f>
        <v>13936</v>
      </c>
      <c r="D16" s="50">
        <f t="shared" si="0"/>
        <v>0.98586394948335243</v>
      </c>
      <c r="E16" s="38">
        <f t="shared" si="1"/>
        <v>-197</v>
      </c>
      <c r="F16" s="73">
        <f>SUM(F17:F30)</f>
        <v>19500</v>
      </c>
      <c r="G16" s="73">
        <f>SUM(G17:G30)</f>
        <v>19950</v>
      </c>
      <c r="H16" s="50">
        <f t="shared" si="2"/>
        <v>0.97744360902255634</v>
      </c>
      <c r="I16" s="38">
        <f t="shared" si="3"/>
        <v>-450</v>
      </c>
      <c r="J16" s="50">
        <f t="shared" si="4"/>
        <v>0.70456410256410251</v>
      </c>
      <c r="K16" s="50">
        <f t="shared" si="5"/>
        <v>0.69854636591478692</v>
      </c>
      <c r="L16" s="49">
        <f t="shared" si="6"/>
        <v>6.017736649315597E-3</v>
      </c>
    </row>
    <row r="17" spans="1:12" x14ac:dyDescent="0.4">
      <c r="A17" s="126" t="s">
        <v>168</v>
      </c>
      <c r="B17" s="100">
        <f>'1月(月間)'!B17-'[1]1月動向(20)'!B16</f>
        <v>860</v>
      </c>
      <c r="C17" s="100">
        <f>'1月(月間)'!C17-'[1]1月動向(20)'!C16</f>
        <v>1026</v>
      </c>
      <c r="D17" s="44">
        <f t="shared" si="0"/>
        <v>0.83820662768031184</v>
      </c>
      <c r="E17" s="45">
        <f t="shared" si="1"/>
        <v>-166</v>
      </c>
      <c r="F17" s="100">
        <f>'1月(月間)'!F17-'[1]1月動向(20)'!F16</f>
        <v>1650</v>
      </c>
      <c r="G17" s="100">
        <f>'1月(月間)'!G17-'[1]1月動向(20)'!G16</f>
        <v>1650</v>
      </c>
      <c r="H17" s="44">
        <f t="shared" si="2"/>
        <v>1</v>
      </c>
      <c r="I17" s="45">
        <f t="shared" si="3"/>
        <v>0</v>
      </c>
      <c r="J17" s="44">
        <f t="shared" si="4"/>
        <v>0.52121212121212124</v>
      </c>
      <c r="K17" s="44">
        <f t="shared" si="5"/>
        <v>0.62181818181818183</v>
      </c>
      <c r="L17" s="43">
        <f t="shared" si="6"/>
        <v>-0.10060606060606059</v>
      </c>
    </row>
    <row r="18" spans="1:12" x14ac:dyDescent="0.4">
      <c r="A18" s="124" t="s">
        <v>167</v>
      </c>
      <c r="B18" s="100">
        <f>'1月(月間)'!B18-'[1]1月動向(20)'!B17</f>
        <v>1219</v>
      </c>
      <c r="C18" s="100">
        <f>'1月(月間)'!C18-'[1]1月動向(20)'!C17</f>
        <v>1173</v>
      </c>
      <c r="D18" s="46">
        <f t="shared" si="0"/>
        <v>1.0392156862745099</v>
      </c>
      <c r="E18" s="37">
        <f t="shared" si="1"/>
        <v>46</v>
      </c>
      <c r="F18" s="100">
        <f>'1月(月間)'!F18-'[1]1月動向(20)'!F17</f>
        <v>1650</v>
      </c>
      <c r="G18" s="100">
        <f>'1月(月間)'!G18-'[1]1月動向(20)'!G17</f>
        <v>1650</v>
      </c>
      <c r="H18" s="46">
        <f t="shared" si="2"/>
        <v>1</v>
      </c>
      <c r="I18" s="37">
        <f t="shared" si="3"/>
        <v>0</v>
      </c>
      <c r="J18" s="46">
        <f t="shared" si="4"/>
        <v>0.73878787878787877</v>
      </c>
      <c r="K18" s="46">
        <f t="shared" si="5"/>
        <v>0.71090909090909093</v>
      </c>
      <c r="L18" s="51">
        <f t="shared" si="6"/>
        <v>2.7878787878787836E-2</v>
      </c>
    </row>
    <row r="19" spans="1:12" x14ac:dyDescent="0.4">
      <c r="A19" s="124" t="s">
        <v>166</v>
      </c>
      <c r="B19" s="100">
        <f>'1月(月間)'!B19-'[1]1月動向(20)'!B18</f>
        <v>1130</v>
      </c>
      <c r="C19" s="100">
        <f>'1月(月間)'!C19-'[1]1月動向(20)'!C18</f>
        <v>1322</v>
      </c>
      <c r="D19" s="46">
        <f t="shared" si="0"/>
        <v>0.85476550680786689</v>
      </c>
      <c r="E19" s="37">
        <f t="shared" si="1"/>
        <v>-192</v>
      </c>
      <c r="F19" s="100">
        <f>'1月(月間)'!F19-'[1]1月動向(20)'!F18</f>
        <v>1650</v>
      </c>
      <c r="G19" s="100">
        <f>'1月(月間)'!G19-'[1]1月動向(20)'!G18</f>
        <v>1800</v>
      </c>
      <c r="H19" s="46">
        <f t="shared" si="2"/>
        <v>0.91666666666666663</v>
      </c>
      <c r="I19" s="37">
        <f t="shared" si="3"/>
        <v>-150</v>
      </c>
      <c r="J19" s="46">
        <f t="shared" si="4"/>
        <v>0.68484848484848482</v>
      </c>
      <c r="K19" s="46">
        <f t="shared" si="5"/>
        <v>0.73444444444444446</v>
      </c>
      <c r="L19" s="51">
        <f t="shared" si="6"/>
        <v>-4.9595959595959638E-2</v>
      </c>
    </row>
    <row r="20" spans="1:12" x14ac:dyDescent="0.4">
      <c r="A20" s="124" t="s">
        <v>165</v>
      </c>
      <c r="B20" s="100">
        <f>'1月(月間)'!B20-'[1]1月動向(20)'!B19</f>
        <v>2439</v>
      </c>
      <c r="C20" s="100">
        <f>'1月(月間)'!C20-'[1]1月動向(20)'!C19</f>
        <v>2541</v>
      </c>
      <c r="D20" s="46">
        <f t="shared" si="0"/>
        <v>0.95985832349468714</v>
      </c>
      <c r="E20" s="37">
        <f t="shared" si="1"/>
        <v>-102</v>
      </c>
      <c r="F20" s="100">
        <f>'1月(月間)'!F20-'[1]1月動向(20)'!F19</f>
        <v>3150</v>
      </c>
      <c r="G20" s="100">
        <f>'1月(月間)'!G20-'[1]1月動向(20)'!G19</f>
        <v>3300</v>
      </c>
      <c r="H20" s="46">
        <f t="shared" si="2"/>
        <v>0.95454545454545459</v>
      </c>
      <c r="I20" s="37">
        <f t="shared" si="3"/>
        <v>-150</v>
      </c>
      <c r="J20" s="46">
        <f t="shared" si="4"/>
        <v>0.77428571428571424</v>
      </c>
      <c r="K20" s="46">
        <f t="shared" si="5"/>
        <v>0.77</v>
      </c>
      <c r="L20" s="51">
        <f t="shared" si="6"/>
        <v>4.2857142857142261E-3</v>
      </c>
    </row>
    <row r="21" spans="1:12" x14ac:dyDescent="0.4">
      <c r="A21" s="124" t="s">
        <v>164</v>
      </c>
      <c r="B21" s="100">
        <f>'1月(月間)'!B21-'[1]1月動向(20)'!B20</f>
        <v>1387</v>
      </c>
      <c r="C21" s="100">
        <f>'1月(月間)'!C21-'[1]1月動向(20)'!C20</f>
        <v>1372</v>
      </c>
      <c r="D21" s="42">
        <f t="shared" si="0"/>
        <v>1.0109329446064139</v>
      </c>
      <c r="E21" s="36">
        <f t="shared" si="1"/>
        <v>15</v>
      </c>
      <c r="F21" s="100">
        <f>'1月(月間)'!F21-'[1]1月動向(20)'!F20</f>
        <v>1500</v>
      </c>
      <c r="G21" s="100">
        <f>'1月(月間)'!G21-'[1]1月動向(20)'!G20</f>
        <v>1650</v>
      </c>
      <c r="H21" s="42">
        <f t="shared" si="2"/>
        <v>0.90909090909090906</v>
      </c>
      <c r="I21" s="36">
        <f t="shared" si="3"/>
        <v>-150</v>
      </c>
      <c r="J21" s="42">
        <f t="shared" si="4"/>
        <v>0.92466666666666664</v>
      </c>
      <c r="K21" s="42">
        <f t="shared" si="5"/>
        <v>0.83151515151515154</v>
      </c>
      <c r="L21" s="41">
        <f t="shared" si="6"/>
        <v>9.3151515151515096E-2</v>
      </c>
    </row>
    <row r="22" spans="1:12" x14ac:dyDescent="0.4">
      <c r="A22" s="125" t="s">
        <v>163</v>
      </c>
      <c r="B22" s="100">
        <f>'1月(月間)'!B22-'[1]1月動向(20)'!B21</f>
        <v>0</v>
      </c>
      <c r="C22" s="100">
        <f>'1月(月間)'!C22-'[1]1月動向(20)'!C21</f>
        <v>0</v>
      </c>
      <c r="D22" s="46" t="e">
        <f t="shared" si="0"/>
        <v>#DIV/0!</v>
      </c>
      <c r="E22" s="37">
        <f t="shared" si="1"/>
        <v>0</v>
      </c>
      <c r="F22" s="100">
        <f>'1月(月間)'!F22-'[1]1月動向(20)'!F21</f>
        <v>0</v>
      </c>
      <c r="G22" s="100">
        <f>'1月(月間)'!G22-'[1]1月動向(20)'!G21</f>
        <v>0</v>
      </c>
      <c r="H22" s="46" t="e">
        <f t="shared" si="2"/>
        <v>#DIV/0!</v>
      </c>
      <c r="I22" s="37">
        <f t="shared" si="3"/>
        <v>0</v>
      </c>
      <c r="J22" s="46" t="e">
        <f t="shared" si="4"/>
        <v>#DIV/0!</v>
      </c>
      <c r="K22" s="46" t="e">
        <f t="shared" si="5"/>
        <v>#DIV/0!</v>
      </c>
      <c r="L22" s="51" t="e">
        <f t="shared" si="6"/>
        <v>#DIV/0!</v>
      </c>
    </row>
    <row r="23" spans="1:12" x14ac:dyDescent="0.4">
      <c r="A23" s="125" t="s">
        <v>162</v>
      </c>
      <c r="B23" s="100">
        <f>'1月(月間)'!B23-'[1]1月動向(20)'!B22</f>
        <v>1148</v>
      </c>
      <c r="C23" s="100">
        <f>'1月(月間)'!C23-'[1]1月動向(20)'!C22</f>
        <v>1147</v>
      </c>
      <c r="D23" s="46">
        <f t="shared" si="0"/>
        <v>1.000871839581517</v>
      </c>
      <c r="E23" s="37">
        <f t="shared" si="1"/>
        <v>1</v>
      </c>
      <c r="F23" s="100">
        <f>'1月(月間)'!F23-'[1]1月動向(20)'!F22</f>
        <v>1650</v>
      </c>
      <c r="G23" s="100">
        <f>'1月(月間)'!G23-'[1]1月動向(20)'!G22</f>
        <v>1650</v>
      </c>
      <c r="H23" s="46">
        <f t="shared" si="2"/>
        <v>1</v>
      </c>
      <c r="I23" s="37">
        <f t="shared" si="3"/>
        <v>0</v>
      </c>
      <c r="J23" s="46">
        <f t="shared" si="4"/>
        <v>0.6957575757575758</v>
      </c>
      <c r="K23" s="46">
        <f t="shared" si="5"/>
        <v>0.69515151515151519</v>
      </c>
      <c r="L23" s="51">
        <f t="shared" si="6"/>
        <v>6.0606060606060996E-4</v>
      </c>
    </row>
    <row r="24" spans="1:12" x14ac:dyDescent="0.4">
      <c r="A24" s="124" t="s">
        <v>161</v>
      </c>
      <c r="B24" s="100">
        <f>'1月(月間)'!B24-'[1]1月動向(20)'!B23</f>
        <v>1002</v>
      </c>
      <c r="C24" s="100">
        <f>'1月(月間)'!C24-'[1]1月動向(20)'!C23</f>
        <v>909</v>
      </c>
      <c r="D24" s="46">
        <f t="shared" si="0"/>
        <v>1.1023102310231023</v>
      </c>
      <c r="E24" s="37">
        <f t="shared" si="1"/>
        <v>93</v>
      </c>
      <c r="F24" s="100">
        <f>'1月(月間)'!F24-'[1]1月動向(20)'!F23</f>
        <v>1650</v>
      </c>
      <c r="G24" s="100">
        <f>'1月(月間)'!G24-'[1]1月動向(20)'!G23</f>
        <v>1650</v>
      </c>
      <c r="H24" s="46">
        <f t="shared" si="2"/>
        <v>1</v>
      </c>
      <c r="I24" s="37">
        <f t="shared" si="3"/>
        <v>0</v>
      </c>
      <c r="J24" s="46">
        <f t="shared" si="4"/>
        <v>0.6072727272727273</v>
      </c>
      <c r="K24" s="46">
        <f t="shared" si="5"/>
        <v>0.5509090909090909</v>
      </c>
      <c r="L24" s="51">
        <f t="shared" si="6"/>
        <v>5.6363636363636394E-2</v>
      </c>
    </row>
    <row r="25" spans="1:12" x14ac:dyDescent="0.4">
      <c r="A25" s="124" t="s">
        <v>160</v>
      </c>
      <c r="B25" s="100">
        <f>'1月(月間)'!B25-'[1]1月動向(20)'!B24</f>
        <v>637</v>
      </c>
      <c r="C25" s="100">
        <f>'1月(月間)'!C25-'[1]1月動向(20)'!C24</f>
        <v>553</v>
      </c>
      <c r="D25" s="42">
        <f t="shared" si="0"/>
        <v>1.1518987341772151</v>
      </c>
      <c r="E25" s="36">
        <f t="shared" si="1"/>
        <v>84</v>
      </c>
      <c r="F25" s="100">
        <f>'1月(月間)'!F25-'[1]1月動向(20)'!F24</f>
        <v>900</v>
      </c>
      <c r="G25" s="100">
        <f>'1月(月間)'!G25-'[1]1月動向(20)'!G24</f>
        <v>900</v>
      </c>
      <c r="H25" s="42">
        <f t="shared" si="2"/>
        <v>1</v>
      </c>
      <c r="I25" s="36">
        <f t="shared" si="3"/>
        <v>0</v>
      </c>
      <c r="J25" s="42">
        <f t="shared" si="4"/>
        <v>0.70777777777777773</v>
      </c>
      <c r="K25" s="42">
        <f t="shared" si="5"/>
        <v>0.61444444444444446</v>
      </c>
      <c r="L25" s="41">
        <f t="shared" si="6"/>
        <v>9.3333333333333268E-2</v>
      </c>
    </row>
    <row r="26" spans="1:12" x14ac:dyDescent="0.4">
      <c r="A26" s="125" t="s">
        <v>159</v>
      </c>
      <c r="B26" s="100">
        <f>'1月(月間)'!B26-'[1]1月動向(20)'!B25</f>
        <v>362</v>
      </c>
      <c r="C26" s="100">
        <f>'1月(月間)'!C26-'[1]1月動向(20)'!C25</f>
        <v>421</v>
      </c>
      <c r="D26" s="46">
        <f t="shared" si="0"/>
        <v>0.85985748218527314</v>
      </c>
      <c r="E26" s="37">
        <f t="shared" si="1"/>
        <v>-59</v>
      </c>
      <c r="F26" s="100">
        <f>'1月(月間)'!F26-'[1]1月動向(20)'!F25</f>
        <v>750</v>
      </c>
      <c r="G26" s="100">
        <f>'1月(月間)'!G26-'[1]1月動向(20)'!G25</f>
        <v>750</v>
      </c>
      <c r="H26" s="46">
        <f t="shared" si="2"/>
        <v>1</v>
      </c>
      <c r="I26" s="37">
        <f t="shared" si="3"/>
        <v>0</v>
      </c>
      <c r="J26" s="46">
        <f t="shared" si="4"/>
        <v>0.48266666666666669</v>
      </c>
      <c r="K26" s="46">
        <f t="shared" si="5"/>
        <v>0.56133333333333335</v>
      </c>
      <c r="L26" s="51">
        <f t="shared" si="6"/>
        <v>-7.8666666666666663E-2</v>
      </c>
    </row>
    <row r="27" spans="1:12" x14ac:dyDescent="0.4">
      <c r="A27" s="124" t="s">
        <v>158</v>
      </c>
      <c r="B27" s="100">
        <f>'1月(月間)'!B27-'[1]1月動向(20)'!B26</f>
        <v>1235</v>
      </c>
      <c r="C27" s="100">
        <f>'1月(月間)'!C27-'[1]1月動向(20)'!C26</f>
        <v>1308</v>
      </c>
      <c r="D27" s="46">
        <f t="shared" si="0"/>
        <v>0.9441896024464832</v>
      </c>
      <c r="E27" s="37">
        <f t="shared" si="1"/>
        <v>-73</v>
      </c>
      <c r="F27" s="100">
        <f>'1月(月間)'!F27-'[1]1月動向(20)'!F26</f>
        <v>1650</v>
      </c>
      <c r="G27" s="100">
        <f>'1月(月間)'!G27-'[1]1月動向(20)'!G26</f>
        <v>1650</v>
      </c>
      <c r="H27" s="46">
        <f t="shared" si="2"/>
        <v>1</v>
      </c>
      <c r="I27" s="37">
        <f t="shared" si="3"/>
        <v>0</v>
      </c>
      <c r="J27" s="46">
        <f t="shared" si="4"/>
        <v>0.74848484848484853</v>
      </c>
      <c r="K27" s="46">
        <f t="shared" si="5"/>
        <v>0.79272727272727272</v>
      </c>
      <c r="L27" s="51">
        <f t="shared" si="6"/>
        <v>-4.4242424242424194E-2</v>
      </c>
    </row>
    <row r="28" spans="1:12" x14ac:dyDescent="0.4">
      <c r="A28" s="125" t="s">
        <v>157</v>
      </c>
      <c r="B28" s="100">
        <f>'1月(月間)'!B28-'[1]1月動向(20)'!B27</f>
        <v>1253</v>
      </c>
      <c r="C28" s="100">
        <f>'1月(月間)'!C28-'[1]1月動向(20)'!C27</f>
        <v>1016</v>
      </c>
      <c r="D28" s="42">
        <f t="shared" si="0"/>
        <v>1.2332677165354331</v>
      </c>
      <c r="E28" s="36">
        <f t="shared" si="1"/>
        <v>237</v>
      </c>
      <c r="F28" s="100">
        <f>'1月(月間)'!F28-'[1]1月動向(20)'!F27</f>
        <v>1650</v>
      </c>
      <c r="G28" s="100">
        <f>'1月(月間)'!G28-'[1]1月動向(20)'!G27</f>
        <v>1650</v>
      </c>
      <c r="H28" s="42">
        <f t="shared" si="2"/>
        <v>1</v>
      </c>
      <c r="I28" s="36">
        <f t="shared" si="3"/>
        <v>0</v>
      </c>
      <c r="J28" s="42">
        <f t="shared" si="4"/>
        <v>0.7593939393939394</v>
      </c>
      <c r="K28" s="42">
        <f t="shared" si="5"/>
        <v>0.61575757575757573</v>
      </c>
      <c r="L28" s="41">
        <f t="shared" si="6"/>
        <v>0.14363636363636367</v>
      </c>
    </row>
    <row r="29" spans="1:12" x14ac:dyDescent="0.4">
      <c r="A29" s="125" t="s">
        <v>156</v>
      </c>
      <c r="B29" s="100">
        <f>'1月(月間)'!B29-'[1]1月動向(20)'!B28</f>
        <v>1067</v>
      </c>
      <c r="C29" s="100">
        <f>'1月(月間)'!C29-'[1]1月動向(20)'!C28</f>
        <v>1148</v>
      </c>
      <c r="D29" s="42">
        <f t="shared" si="0"/>
        <v>0.92944250871080136</v>
      </c>
      <c r="E29" s="36">
        <f t="shared" si="1"/>
        <v>-81</v>
      </c>
      <c r="F29" s="100">
        <f>'1月(月間)'!F29-'[1]1月動向(20)'!F28</f>
        <v>1650</v>
      </c>
      <c r="G29" s="100">
        <f>'1月(月間)'!G29-'[1]1月動向(20)'!G28</f>
        <v>1650</v>
      </c>
      <c r="H29" s="42">
        <f t="shared" si="2"/>
        <v>1</v>
      </c>
      <c r="I29" s="36">
        <f t="shared" si="3"/>
        <v>0</v>
      </c>
      <c r="J29" s="42">
        <f t="shared" si="4"/>
        <v>0.64666666666666661</v>
      </c>
      <c r="K29" s="42">
        <f t="shared" si="5"/>
        <v>0.6957575757575758</v>
      </c>
      <c r="L29" s="41">
        <f t="shared" si="6"/>
        <v>-4.9090909090909185E-2</v>
      </c>
    </row>
    <row r="30" spans="1:12" x14ac:dyDescent="0.4">
      <c r="A30" s="124" t="s">
        <v>155</v>
      </c>
      <c r="B30" s="100">
        <f>'1月(月間)'!B30-'[1]1月動向(20)'!B29</f>
        <v>0</v>
      </c>
      <c r="C30" s="100">
        <f>'1月(月間)'!C30-'[1]1月動向(20)'!C29</f>
        <v>0</v>
      </c>
      <c r="D30" s="46" t="e">
        <f t="shared" si="0"/>
        <v>#DIV/0!</v>
      </c>
      <c r="E30" s="37">
        <f t="shared" si="1"/>
        <v>0</v>
      </c>
      <c r="F30" s="100">
        <f>'1月(月間)'!F30-'[1]1月動向(20)'!F29</f>
        <v>0</v>
      </c>
      <c r="G30" s="100">
        <f>'1月(月間)'!G30-'[1]1月動向(20)'!G29</f>
        <v>0</v>
      </c>
      <c r="H30" s="46" t="e">
        <f t="shared" si="2"/>
        <v>#DIV/0!</v>
      </c>
      <c r="I30" s="37">
        <f t="shared" si="3"/>
        <v>0</v>
      </c>
      <c r="J30" s="46" t="e">
        <f t="shared" si="4"/>
        <v>#DIV/0!</v>
      </c>
      <c r="K30" s="46" t="e">
        <f t="shared" si="5"/>
        <v>#DIV/0!</v>
      </c>
      <c r="L30" s="51" t="e">
        <f t="shared" si="6"/>
        <v>#DIV/0!</v>
      </c>
    </row>
    <row r="31" spans="1:12" x14ac:dyDescent="0.4">
      <c r="A31" s="138" t="s">
        <v>89</v>
      </c>
      <c r="B31" s="73">
        <f>SUM(B32:B33)</f>
        <v>547</v>
      </c>
      <c r="C31" s="73">
        <f>SUM(C32:C33)</f>
        <v>542</v>
      </c>
      <c r="D31" s="50">
        <f t="shared" si="0"/>
        <v>1.0092250922509225</v>
      </c>
      <c r="E31" s="38">
        <f t="shared" si="1"/>
        <v>5</v>
      </c>
      <c r="F31" s="73">
        <f>SUM(F32:F33)</f>
        <v>858</v>
      </c>
      <c r="G31" s="73">
        <f>SUM(G32:G33)</f>
        <v>858</v>
      </c>
      <c r="H31" s="50">
        <f t="shared" si="2"/>
        <v>1</v>
      </c>
      <c r="I31" s="38">
        <f t="shared" si="3"/>
        <v>0</v>
      </c>
      <c r="J31" s="50">
        <f t="shared" si="4"/>
        <v>0.63752913752913754</v>
      </c>
      <c r="K31" s="50">
        <f t="shared" si="5"/>
        <v>0.63170163170163174</v>
      </c>
      <c r="L31" s="49">
        <f t="shared" si="6"/>
        <v>5.8275058275057967E-3</v>
      </c>
    </row>
    <row r="32" spans="1:12" x14ac:dyDescent="0.4">
      <c r="A32" s="126" t="s">
        <v>154</v>
      </c>
      <c r="B32" s="100">
        <f>'1月(月間)'!B32-'[1]1月動向(20)'!B31</f>
        <v>312</v>
      </c>
      <c r="C32" s="100">
        <f>'1月(月間)'!C32-'[1]1月動向(20)'!C31</f>
        <v>282</v>
      </c>
      <c r="D32" s="44">
        <f t="shared" si="0"/>
        <v>1.1063829787234043</v>
      </c>
      <c r="E32" s="45">
        <f t="shared" si="1"/>
        <v>30</v>
      </c>
      <c r="F32" s="100">
        <f>'1月(月間)'!F32-'[1]1月動向(20)'!F31</f>
        <v>429</v>
      </c>
      <c r="G32" s="100">
        <f>'1月(月間)'!G32-'[1]1月動向(20)'!G31</f>
        <v>429</v>
      </c>
      <c r="H32" s="44">
        <f t="shared" si="2"/>
        <v>1</v>
      </c>
      <c r="I32" s="45">
        <f t="shared" si="3"/>
        <v>0</v>
      </c>
      <c r="J32" s="44">
        <f t="shared" si="4"/>
        <v>0.72727272727272729</v>
      </c>
      <c r="K32" s="44">
        <f t="shared" si="5"/>
        <v>0.65734265734265729</v>
      </c>
      <c r="L32" s="43">
        <f t="shared" si="6"/>
        <v>6.9930069930070005E-2</v>
      </c>
    </row>
    <row r="33" spans="1:12" x14ac:dyDescent="0.4">
      <c r="A33" s="124" t="s">
        <v>153</v>
      </c>
      <c r="B33" s="100">
        <f>'1月(月間)'!B33-'[1]1月動向(20)'!B32</f>
        <v>235</v>
      </c>
      <c r="C33" s="100">
        <f>'1月(月間)'!C33-'[1]1月動向(20)'!C32</f>
        <v>260</v>
      </c>
      <c r="D33" s="46">
        <f t="shared" si="0"/>
        <v>0.90384615384615385</v>
      </c>
      <c r="E33" s="37">
        <f t="shared" si="1"/>
        <v>-25</v>
      </c>
      <c r="F33" s="100">
        <f>'1月(月間)'!F33-'[1]1月動向(20)'!F32</f>
        <v>429</v>
      </c>
      <c r="G33" s="100">
        <f>'1月(月間)'!G33-'[1]1月動向(20)'!G32</f>
        <v>429</v>
      </c>
      <c r="H33" s="46">
        <f t="shared" si="2"/>
        <v>1</v>
      </c>
      <c r="I33" s="37">
        <f t="shared" si="3"/>
        <v>0</v>
      </c>
      <c r="J33" s="46">
        <f t="shared" si="4"/>
        <v>0.54778554778554778</v>
      </c>
      <c r="K33" s="46">
        <f t="shared" si="5"/>
        <v>0.60606060606060608</v>
      </c>
      <c r="L33" s="51">
        <f t="shared" si="6"/>
        <v>-5.82750582750583E-2</v>
      </c>
    </row>
    <row r="34" spans="1:12" s="30" customFormat="1" x14ac:dyDescent="0.4">
      <c r="A34" s="122" t="s">
        <v>94</v>
      </c>
      <c r="B34" s="67">
        <f>SUM(B35:B53)</f>
        <v>87212</v>
      </c>
      <c r="C34" s="67">
        <f>SUM(C35:C53)</f>
        <v>83580</v>
      </c>
      <c r="D34" s="39">
        <f t="shared" si="0"/>
        <v>1.0434553720985882</v>
      </c>
      <c r="E34" s="40">
        <f t="shared" si="1"/>
        <v>3632</v>
      </c>
      <c r="F34" s="67">
        <f>SUM(F35:F53)</f>
        <v>131242</v>
      </c>
      <c r="G34" s="67">
        <f>SUM(G35:G53)</f>
        <v>126365</v>
      </c>
      <c r="H34" s="39">
        <f t="shared" si="2"/>
        <v>1.0385945475408538</v>
      </c>
      <c r="I34" s="40">
        <f t="shared" si="3"/>
        <v>4877</v>
      </c>
      <c r="J34" s="39">
        <f t="shared" si="4"/>
        <v>0.66451288459487057</v>
      </c>
      <c r="K34" s="39">
        <f t="shared" si="5"/>
        <v>0.66141732283464572</v>
      </c>
      <c r="L34" s="52">
        <f t="shared" si="6"/>
        <v>3.095561760224852E-3</v>
      </c>
    </row>
    <row r="35" spans="1:12" x14ac:dyDescent="0.4">
      <c r="A35" s="124" t="s">
        <v>82</v>
      </c>
      <c r="B35" s="92">
        <f>'1月(月間)'!B35-'[1]1月動向(20)'!B34</f>
        <v>31388</v>
      </c>
      <c r="C35" s="99">
        <f>'1月(月間)'!C35-'[1]1月動向(20)'!C34</f>
        <v>31140</v>
      </c>
      <c r="D35" s="60">
        <f t="shared" si="0"/>
        <v>1.0079640333975595</v>
      </c>
      <c r="E35" s="64">
        <f t="shared" si="1"/>
        <v>248</v>
      </c>
      <c r="F35" s="159">
        <f>'1月(月間)'!F35-'[1]1月動向(20)'!F34</f>
        <v>52916</v>
      </c>
      <c r="G35" s="92">
        <f>'1月(月間)'!G35-'[1]1月動向(20)'!G34</f>
        <v>46175</v>
      </c>
      <c r="H35" s="42">
        <f t="shared" si="2"/>
        <v>1.1459880887926368</v>
      </c>
      <c r="I35" s="37">
        <f t="shared" si="3"/>
        <v>6741</v>
      </c>
      <c r="J35" s="46">
        <f t="shared" si="4"/>
        <v>0.59316652808224357</v>
      </c>
      <c r="K35" s="46">
        <f t="shared" si="5"/>
        <v>0.67439090416892256</v>
      </c>
      <c r="L35" s="51">
        <f t="shared" si="6"/>
        <v>-8.1224376086678984E-2</v>
      </c>
    </row>
    <row r="36" spans="1:12" x14ac:dyDescent="0.4">
      <c r="A36" s="124" t="s">
        <v>152</v>
      </c>
      <c r="B36" s="94">
        <f>'1月(月間)'!B36-'[1]1月動向(20)'!B35</f>
        <v>7732</v>
      </c>
      <c r="C36" s="94">
        <f>'1月(月間)'!C36-'[1]1月動向(20)'!C35</f>
        <v>8844</v>
      </c>
      <c r="D36" s="44">
        <f t="shared" si="0"/>
        <v>0.87426503844414294</v>
      </c>
      <c r="E36" s="36">
        <f t="shared" si="1"/>
        <v>-1112</v>
      </c>
      <c r="F36" s="157">
        <f>'1月(月間)'!F36-'[1]1月動向(20)'!F35</f>
        <v>9328</v>
      </c>
      <c r="G36" s="96">
        <f>'1月(月間)'!G36-'[1]1月動向(20)'!G35</f>
        <v>12111</v>
      </c>
      <c r="H36" s="42">
        <f t="shared" si="2"/>
        <v>0.77020890099909178</v>
      </c>
      <c r="I36" s="37">
        <f t="shared" si="3"/>
        <v>-2783</v>
      </c>
      <c r="J36" s="46">
        <f t="shared" si="4"/>
        <v>0.82890222984562612</v>
      </c>
      <c r="K36" s="46">
        <f t="shared" si="5"/>
        <v>0.73024523160762944</v>
      </c>
      <c r="L36" s="51">
        <f t="shared" si="6"/>
        <v>9.8656998237996674E-2</v>
      </c>
    </row>
    <row r="37" spans="1:12" x14ac:dyDescent="0.4">
      <c r="A37" s="124" t="s">
        <v>151</v>
      </c>
      <c r="B37" s="94">
        <f>'1月(月間)'!B37-'[1]1月動向(20)'!B36</f>
        <v>6778</v>
      </c>
      <c r="C37" s="94">
        <f>'1月(月間)'!C37-'[1]1月動向(20)'!C36</f>
        <v>3424</v>
      </c>
      <c r="D37" s="44">
        <f t="shared" si="0"/>
        <v>1.9795560747663552</v>
      </c>
      <c r="E37" s="36">
        <f t="shared" si="1"/>
        <v>3354</v>
      </c>
      <c r="F37" s="107">
        <f>'1月(月間)'!F37-'[1]1月動向(20)'!F36</f>
        <v>8743</v>
      </c>
      <c r="G37" s="158">
        <f>'1月(月間)'!G37-'[1]1月動向(20)'!G36</f>
        <v>6264</v>
      </c>
      <c r="H37" s="81">
        <f t="shared" si="2"/>
        <v>1.3957535121328224</v>
      </c>
      <c r="I37" s="37">
        <f t="shared" si="3"/>
        <v>2479</v>
      </c>
      <c r="J37" s="46">
        <f t="shared" si="4"/>
        <v>0.77524877044492735</v>
      </c>
      <c r="K37" s="46">
        <f t="shared" si="5"/>
        <v>0.54661558109833974</v>
      </c>
      <c r="L37" s="51">
        <f t="shared" si="6"/>
        <v>0.22863318934658761</v>
      </c>
    </row>
    <row r="38" spans="1:12" x14ac:dyDescent="0.4">
      <c r="A38" s="124" t="s">
        <v>80</v>
      </c>
      <c r="B38" s="94">
        <f>'1月(月間)'!B38-'[1]1月動向(20)'!B37</f>
        <v>14100</v>
      </c>
      <c r="C38" s="94">
        <f>'1月(月間)'!C38-'[1]1月動向(20)'!C37</f>
        <v>13703</v>
      </c>
      <c r="D38" s="44">
        <f t="shared" si="0"/>
        <v>1.028971758009195</v>
      </c>
      <c r="E38" s="36">
        <f t="shared" si="1"/>
        <v>397</v>
      </c>
      <c r="F38" s="107">
        <f>'1月(月間)'!F38-'[1]1月動向(20)'!F37</f>
        <v>18994</v>
      </c>
      <c r="G38" s="94">
        <f>'1月(月間)'!G38-'[1]1月動向(20)'!G37</f>
        <v>19879</v>
      </c>
      <c r="H38" s="42">
        <f t="shared" si="2"/>
        <v>0.95548065798078374</v>
      </c>
      <c r="I38" s="37">
        <f t="shared" si="3"/>
        <v>-885</v>
      </c>
      <c r="J38" s="46">
        <f t="shared" si="4"/>
        <v>0.74233968621669999</v>
      </c>
      <c r="K38" s="46">
        <f t="shared" si="5"/>
        <v>0.68932038834951459</v>
      </c>
      <c r="L38" s="51">
        <f t="shared" si="6"/>
        <v>5.30192978671854E-2</v>
      </c>
    </row>
    <row r="39" spans="1:12" x14ac:dyDescent="0.4">
      <c r="A39" s="124" t="s">
        <v>81</v>
      </c>
      <c r="B39" s="94">
        <f>'1月(月間)'!B39-'[1]1月動向(20)'!B38</f>
        <v>8125</v>
      </c>
      <c r="C39" s="94">
        <f>'1月(月間)'!C39-'[1]1月動向(20)'!C38</f>
        <v>8025</v>
      </c>
      <c r="D39" s="44">
        <f t="shared" si="0"/>
        <v>1.0124610591900312</v>
      </c>
      <c r="E39" s="36">
        <f t="shared" si="1"/>
        <v>100</v>
      </c>
      <c r="F39" s="107">
        <f>'1月(月間)'!F39-'[1]1月動向(20)'!F38</f>
        <v>11033</v>
      </c>
      <c r="G39" s="94">
        <f>'1月(月間)'!G39-'[1]1月動向(20)'!G38</f>
        <v>11290</v>
      </c>
      <c r="H39" s="42">
        <f t="shared" si="2"/>
        <v>0.97723649247121347</v>
      </c>
      <c r="I39" s="37">
        <f t="shared" si="3"/>
        <v>-257</v>
      </c>
      <c r="J39" s="46">
        <f t="shared" si="4"/>
        <v>0.73642708238919607</v>
      </c>
      <c r="K39" s="46">
        <f t="shared" si="5"/>
        <v>0.71080602302922946</v>
      </c>
      <c r="L39" s="51">
        <f t="shared" si="6"/>
        <v>2.5621059359966614E-2</v>
      </c>
    </row>
    <row r="40" spans="1:12" x14ac:dyDescent="0.4">
      <c r="A40" s="124" t="s">
        <v>79</v>
      </c>
      <c r="B40" s="94">
        <f>'1月(月間)'!B40-'[1]1月動向(20)'!B39</f>
        <v>1906</v>
      </c>
      <c r="C40" s="94">
        <f>'1月(月間)'!C40-'[1]1月動向(20)'!C39</f>
        <v>2107</v>
      </c>
      <c r="D40" s="44">
        <f t="shared" si="0"/>
        <v>0.90460370194589468</v>
      </c>
      <c r="E40" s="36">
        <f t="shared" si="1"/>
        <v>-201</v>
      </c>
      <c r="F40" s="107">
        <f>'1月(月間)'!F40-'[1]1月動向(20)'!F39</f>
        <v>3069</v>
      </c>
      <c r="G40" s="94">
        <f>'1月(月間)'!G40-'[1]1月動向(20)'!G39</f>
        <v>3168</v>
      </c>
      <c r="H40" s="42">
        <f t="shared" si="2"/>
        <v>0.96875</v>
      </c>
      <c r="I40" s="37">
        <f t="shared" si="3"/>
        <v>-99</v>
      </c>
      <c r="J40" s="46">
        <f t="shared" si="4"/>
        <v>0.62104920169436295</v>
      </c>
      <c r="K40" s="46">
        <f t="shared" si="5"/>
        <v>0.66508838383838387</v>
      </c>
      <c r="L40" s="51">
        <f t="shared" si="6"/>
        <v>-4.4039182144020916E-2</v>
      </c>
    </row>
    <row r="41" spans="1:12" x14ac:dyDescent="0.4">
      <c r="A41" s="124" t="s">
        <v>150</v>
      </c>
      <c r="B41" s="94">
        <f>'1月(月間)'!B41-'[1]1月動向(20)'!B40</f>
        <v>961</v>
      </c>
      <c r="C41" s="94">
        <f>'1月(月間)'!C41-'[1]1月動向(20)'!C40</f>
        <v>1237</v>
      </c>
      <c r="D41" s="44">
        <f t="shared" si="0"/>
        <v>0.77687954729183506</v>
      </c>
      <c r="E41" s="36">
        <f t="shared" si="1"/>
        <v>-276</v>
      </c>
      <c r="F41" s="107">
        <f>'1月(月間)'!F41-'[1]1月動向(20)'!F40</f>
        <v>1826</v>
      </c>
      <c r="G41" s="94">
        <f>'1月(月間)'!G41-'[1]1月動向(20)'!G40</f>
        <v>1826</v>
      </c>
      <c r="H41" s="42">
        <f t="shared" si="2"/>
        <v>1</v>
      </c>
      <c r="I41" s="37">
        <f t="shared" si="3"/>
        <v>0</v>
      </c>
      <c r="J41" s="46">
        <f t="shared" si="4"/>
        <v>0.52628696604600222</v>
      </c>
      <c r="K41" s="46">
        <f t="shared" si="5"/>
        <v>0.67743702081051482</v>
      </c>
      <c r="L41" s="51">
        <f t="shared" si="6"/>
        <v>-0.1511500547645126</v>
      </c>
    </row>
    <row r="42" spans="1:12" x14ac:dyDescent="0.4">
      <c r="A42" s="124" t="s">
        <v>78</v>
      </c>
      <c r="B42" s="94">
        <f>'1月(月間)'!B42-'[1]1月動向(20)'!B41</f>
        <v>2649</v>
      </c>
      <c r="C42" s="94">
        <f>'1月(月間)'!C42-'[1]1月動向(20)'!C41</f>
        <v>2597</v>
      </c>
      <c r="D42" s="44">
        <f t="shared" si="0"/>
        <v>1.020023103581055</v>
      </c>
      <c r="E42" s="36">
        <f t="shared" si="1"/>
        <v>52</v>
      </c>
      <c r="F42" s="107">
        <f>'1月(月間)'!F42-'[1]1月動向(20)'!F41</f>
        <v>3069</v>
      </c>
      <c r="G42" s="94">
        <f>'1月(月間)'!G42-'[1]1月動向(20)'!G41</f>
        <v>3168</v>
      </c>
      <c r="H42" s="42">
        <f t="shared" si="2"/>
        <v>0.96875</v>
      </c>
      <c r="I42" s="37">
        <f t="shared" si="3"/>
        <v>-99</v>
      </c>
      <c r="J42" s="46">
        <f t="shared" si="4"/>
        <v>0.86314760508308896</v>
      </c>
      <c r="K42" s="46">
        <f t="shared" si="5"/>
        <v>0.81976010101010099</v>
      </c>
      <c r="L42" s="51">
        <f t="shared" si="6"/>
        <v>4.338750407298797E-2</v>
      </c>
    </row>
    <row r="43" spans="1:12" x14ac:dyDescent="0.4">
      <c r="A43" s="125" t="s">
        <v>77</v>
      </c>
      <c r="B43" s="94">
        <f>'1月(月間)'!B43-'[1]1月動向(20)'!B42</f>
        <v>1927</v>
      </c>
      <c r="C43" s="94">
        <f>'1月(月間)'!C43-'[1]1月動向(20)'!C42</f>
        <v>1543</v>
      </c>
      <c r="D43" s="44">
        <f t="shared" si="0"/>
        <v>1.2488658457550226</v>
      </c>
      <c r="E43" s="36">
        <f t="shared" si="1"/>
        <v>384</v>
      </c>
      <c r="F43" s="107">
        <f>'1月(月間)'!F43-'[1]1月動向(20)'!F42</f>
        <v>3069</v>
      </c>
      <c r="G43" s="94">
        <f>'1月(月間)'!G43-'[1]1月動向(20)'!G42</f>
        <v>3168</v>
      </c>
      <c r="H43" s="42">
        <f t="shared" si="2"/>
        <v>0.96875</v>
      </c>
      <c r="I43" s="37">
        <f t="shared" si="3"/>
        <v>-99</v>
      </c>
      <c r="J43" s="46">
        <f t="shared" si="4"/>
        <v>0.6278918214402085</v>
      </c>
      <c r="K43" s="42">
        <f t="shared" si="5"/>
        <v>0.48705808080808083</v>
      </c>
      <c r="L43" s="41">
        <f t="shared" si="6"/>
        <v>0.14083374063212767</v>
      </c>
    </row>
    <row r="44" spans="1:12" x14ac:dyDescent="0.4">
      <c r="A44" s="124" t="s">
        <v>96</v>
      </c>
      <c r="B44" s="94">
        <f>'1月(月間)'!B44-'[1]1月動向(20)'!B43</f>
        <v>820</v>
      </c>
      <c r="C44" s="94">
        <f>'1月(月間)'!C44-'[1]1月動向(20)'!C43</f>
        <v>651</v>
      </c>
      <c r="D44" s="44">
        <f t="shared" si="0"/>
        <v>1.2596006144393241</v>
      </c>
      <c r="E44" s="37">
        <f t="shared" si="1"/>
        <v>169</v>
      </c>
      <c r="F44" s="107">
        <f>'1月(月間)'!F44-'[1]1月動向(20)'!F43</f>
        <v>1826</v>
      </c>
      <c r="G44" s="94">
        <f>'1月(月間)'!G44-'[1]1月動向(20)'!G43</f>
        <v>1826</v>
      </c>
      <c r="H44" s="42">
        <f t="shared" si="2"/>
        <v>1</v>
      </c>
      <c r="I44" s="37">
        <f t="shared" si="3"/>
        <v>0</v>
      </c>
      <c r="J44" s="46">
        <f t="shared" si="4"/>
        <v>0.44906900328587074</v>
      </c>
      <c r="K44" s="46">
        <f t="shared" si="5"/>
        <v>0.35651697699890472</v>
      </c>
      <c r="L44" s="51">
        <f t="shared" si="6"/>
        <v>9.2552026286966016E-2</v>
      </c>
    </row>
    <row r="45" spans="1:12" x14ac:dyDescent="0.4">
      <c r="A45" s="124" t="s">
        <v>93</v>
      </c>
      <c r="B45" s="94">
        <f>'1月(月間)'!B45-'[1]1月動向(20)'!B44</f>
        <v>1638</v>
      </c>
      <c r="C45" s="94">
        <f>'1月(月間)'!C45-'[1]1月動向(20)'!C44</f>
        <v>1430</v>
      </c>
      <c r="D45" s="44">
        <f t="shared" si="0"/>
        <v>1.1454545454545455</v>
      </c>
      <c r="E45" s="37">
        <f t="shared" si="1"/>
        <v>208</v>
      </c>
      <c r="F45" s="107">
        <f>'1月(月間)'!F45-'[1]1月動向(20)'!F44</f>
        <v>3069</v>
      </c>
      <c r="G45" s="94">
        <f>'1月(月間)'!G45-'[1]1月動向(20)'!G44</f>
        <v>3168</v>
      </c>
      <c r="H45" s="46">
        <f t="shared" si="2"/>
        <v>0.96875</v>
      </c>
      <c r="I45" s="37">
        <f t="shared" si="3"/>
        <v>-99</v>
      </c>
      <c r="J45" s="46">
        <f t="shared" si="4"/>
        <v>0.53372434017595305</v>
      </c>
      <c r="K45" s="46">
        <f t="shared" si="5"/>
        <v>0.4513888888888889</v>
      </c>
      <c r="L45" s="51">
        <f t="shared" si="6"/>
        <v>8.2335451287064154E-2</v>
      </c>
    </row>
    <row r="46" spans="1:12" x14ac:dyDescent="0.4">
      <c r="A46" s="124" t="s">
        <v>74</v>
      </c>
      <c r="B46" s="94">
        <f>'1月(月間)'!B46-'[1]1月動向(20)'!B45</f>
        <v>2257</v>
      </c>
      <c r="C46" s="94">
        <f>'1月(月間)'!C46-'[1]1月動向(20)'!C45</f>
        <v>2229</v>
      </c>
      <c r="D46" s="44">
        <f t="shared" si="0"/>
        <v>1.012561686855092</v>
      </c>
      <c r="E46" s="37">
        <f t="shared" si="1"/>
        <v>28</v>
      </c>
      <c r="F46" s="100">
        <f>'1月(月間)'!F46-'[1]1月動向(20)'!F45</f>
        <v>4158</v>
      </c>
      <c r="G46" s="100">
        <f>'1月(月間)'!G46-'[1]1月動向(20)'!G45</f>
        <v>4189</v>
      </c>
      <c r="H46" s="46">
        <f t="shared" si="2"/>
        <v>0.99259966579135828</v>
      </c>
      <c r="I46" s="37">
        <f t="shared" si="3"/>
        <v>-31</v>
      </c>
      <c r="J46" s="46">
        <f t="shared" si="4"/>
        <v>0.54280904280904285</v>
      </c>
      <c r="K46" s="46">
        <f t="shared" si="5"/>
        <v>0.53210790164717114</v>
      </c>
      <c r="L46" s="51">
        <f t="shared" si="6"/>
        <v>1.0701141161871708E-2</v>
      </c>
    </row>
    <row r="47" spans="1:12" x14ac:dyDescent="0.4">
      <c r="A47" s="124" t="s">
        <v>76</v>
      </c>
      <c r="B47" s="94">
        <f>'1月(月間)'!B47-'[1]1月動向(20)'!B46</f>
        <v>803</v>
      </c>
      <c r="C47" s="94">
        <f>'1月(月間)'!C47-'[1]1月動向(20)'!C46</f>
        <v>745</v>
      </c>
      <c r="D47" s="44">
        <f t="shared" si="0"/>
        <v>1.0778523489932885</v>
      </c>
      <c r="E47" s="37">
        <f t="shared" si="1"/>
        <v>58</v>
      </c>
      <c r="F47" s="94">
        <f>'1月(月間)'!F47-'[1]1月動向(20)'!F46</f>
        <v>1386</v>
      </c>
      <c r="G47" s="94">
        <f>'1月(月間)'!G47-'[1]1月動向(20)'!G46</f>
        <v>1377</v>
      </c>
      <c r="H47" s="46">
        <f t="shared" si="2"/>
        <v>1.0065359477124183</v>
      </c>
      <c r="I47" s="37">
        <f t="shared" si="3"/>
        <v>9</v>
      </c>
      <c r="J47" s="46">
        <f t="shared" si="4"/>
        <v>0.57936507936507942</v>
      </c>
      <c r="K47" s="46">
        <f t="shared" si="5"/>
        <v>0.54103122730573716</v>
      </c>
      <c r="L47" s="51">
        <f t="shared" si="6"/>
        <v>3.8333852059342255E-2</v>
      </c>
    </row>
    <row r="48" spans="1:12" x14ac:dyDescent="0.4">
      <c r="A48" s="124" t="s">
        <v>75</v>
      </c>
      <c r="B48" s="94">
        <f>'1月(月間)'!B48-'[1]1月動向(20)'!B47</f>
        <v>785</v>
      </c>
      <c r="C48" s="94">
        <f>'1月(月間)'!C48-'[1]1月動向(20)'!C47</f>
        <v>850</v>
      </c>
      <c r="D48" s="44">
        <f t="shared" si="0"/>
        <v>0.92352941176470593</v>
      </c>
      <c r="E48" s="37">
        <f t="shared" si="1"/>
        <v>-65</v>
      </c>
      <c r="F48" s="94">
        <f>'1月(月間)'!F48-'[1]1月動向(20)'!F47</f>
        <v>1386</v>
      </c>
      <c r="G48" s="94">
        <f>'1月(月間)'!G48-'[1]1月動向(20)'!G47</f>
        <v>1386</v>
      </c>
      <c r="H48" s="46">
        <f t="shared" si="2"/>
        <v>1</v>
      </c>
      <c r="I48" s="37">
        <f t="shared" si="3"/>
        <v>0</v>
      </c>
      <c r="J48" s="46">
        <f t="shared" si="4"/>
        <v>0.56637806637806642</v>
      </c>
      <c r="K48" s="46">
        <f t="shared" si="5"/>
        <v>0.61327561327561331</v>
      </c>
      <c r="L48" s="51">
        <f t="shared" si="6"/>
        <v>-4.6897546897546882E-2</v>
      </c>
    </row>
    <row r="49" spans="1:12" x14ac:dyDescent="0.4">
      <c r="A49" s="124" t="s">
        <v>149</v>
      </c>
      <c r="B49" s="94">
        <f>'1月(月間)'!B49-'[1]1月動向(20)'!B48</f>
        <v>1075</v>
      </c>
      <c r="C49" s="94">
        <f>'1月(月間)'!C49-'[1]1月動向(20)'!C48</f>
        <v>1147</v>
      </c>
      <c r="D49" s="44">
        <f t="shared" si="0"/>
        <v>0.93722755013077597</v>
      </c>
      <c r="E49" s="37">
        <f t="shared" si="1"/>
        <v>-72</v>
      </c>
      <c r="F49" s="94">
        <f>'1月(月間)'!F49-'[1]1月動向(20)'!F48</f>
        <v>1826</v>
      </c>
      <c r="G49" s="94">
        <f>'1月(月間)'!G49-'[1]1月動向(20)'!G48</f>
        <v>1826</v>
      </c>
      <c r="H49" s="46">
        <f t="shared" si="2"/>
        <v>1</v>
      </c>
      <c r="I49" s="37">
        <f t="shared" si="3"/>
        <v>0</v>
      </c>
      <c r="J49" s="46">
        <f t="shared" si="4"/>
        <v>0.58871851040525736</v>
      </c>
      <c r="K49" s="46">
        <f t="shared" si="5"/>
        <v>0.62814895947426064</v>
      </c>
      <c r="L49" s="51">
        <f t="shared" si="6"/>
        <v>-3.9430449069003282E-2</v>
      </c>
    </row>
    <row r="50" spans="1:12" x14ac:dyDescent="0.4">
      <c r="A50" s="124" t="s">
        <v>132</v>
      </c>
      <c r="B50" s="94">
        <f>'1月(月間)'!B50-'[1]1月動向(20)'!B49</f>
        <v>1188</v>
      </c>
      <c r="C50" s="94">
        <f>'1月(月間)'!C50-'[1]1月動向(20)'!C49</f>
        <v>1215</v>
      </c>
      <c r="D50" s="44">
        <f t="shared" si="0"/>
        <v>0.97777777777777775</v>
      </c>
      <c r="E50" s="37">
        <f t="shared" si="1"/>
        <v>-27</v>
      </c>
      <c r="F50" s="94">
        <f>'1月(月間)'!F50-'[1]1月動向(20)'!F49</f>
        <v>1386</v>
      </c>
      <c r="G50" s="105">
        <f>'1月(月間)'!G50-'[1]1月動向(20)'!G49</f>
        <v>1386</v>
      </c>
      <c r="H50" s="46">
        <f t="shared" si="2"/>
        <v>1</v>
      </c>
      <c r="I50" s="37">
        <f t="shared" si="3"/>
        <v>0</v>
      </c>
      <c r="J50" s="46">
        <f t="shared" si="4"/>
        <v>0.8571428571428571</v>
      </c>
      <c r="K50" s="46">
        <f t="shared" si="5"/>
        <v>0.87662337662337664</v>
      </c>
      <c r="L50" s="51">
        <f t="shared" si="6"/>
        <v>-1.9480519480519543E-2</v>
      </c>
    </row>
    <row r="51" spans="1:12" x14ac:dyDescent="0.4">
      <c r="A51" s="124" t="s">
        <v>148</v>
      </c>
      <c r="B51" s="105">
        <f>'1月(月間)'!B51-'[1]1月動向(20)'!B50</f>
        <v>1169</v>
      </c>
      <c r="C51" s="105">
        <f>'1月(月間)'!C51-'[1]1月動向(20)'!C50</f>
        <v>939</v>
      </c>
      <c r="D51" s="44">
        <f t="shared" si="0"/>
        <v>1.2449414270500532</v>
      </c>
      <c r="E51" s="37">
        <f t="shared" si="1"/>
        <v>230</v>
      </c>
      <c r="F51" s="94">
        <f>'1月(月間)'!F51-'[1]1月動向(20)'!F50</f>
        <v>1386</v>
      </c>
      <c r="G51" s="94">
        <f>'1月(月間)'!G51-'[1]1月動向(20)'!G50</f>
        <v>1386</v>
      </c>
      <c r="H51" s="46">
        <f t="shared" si="2"/>
        <v>1</v>
      </c>
      <c r="I51" s="37">
        <f t="shared" si="3"/>
        <v>0</v>
      </c>
      <c r="J51" s="46">
        <f t="shared" si="4"/>
        <v>0.84343434343434343</v>
      </c>
      <c r="K51" s="46">
        <f t="shared" si="5"/>
        <v>0.67748917748917747</v>
      </c>
      <c r="L51" s="51">
        <f t="shared" si="6"/>
        <v>0.16594516594516595</v>
      </c>
    </row>
    <row r="52" spans="1:12" x14ac:dyDescent="0.4">
      <c r="A52" s="124" t="s">
        <v>147</v>
      </c>
      <c r="B52" s="94">
        <f>'1月(月間)'!B52-'[1]1月動向(20)'!B51</f>
        <v>1123</v>
      </c>
      <c r="C52" s="96">
        <f>'1月(月間)'!C52-'[1]1月動向(20)'!C51</f>
        <v>915</v>
      </c>
      <c r="D52" s="44">
        <f t="shared" si="0"/>
        <v>1.2273224043715847</v>
      </c>
      <c r="E52" s="37">
        <f t="shared" si="1"/>
        <v>208</v>
      </c>
      <c r="F52" s="94">
        <f>'1月(月間)'!F52-'[1]1月動向(20)'!F51</f>
        <v>1386</v>
      </c>
      <c r="G52" s="94">
        <f>'1月(月間)'!G52-'[1]1月動向(20)'!G51</f>
        <v>1386</v>
      </c>
      <c r="H52" s="46">
        <f t="shared" si="2"/>
        <v>1</v>
      </c>
      <c r="I52" s="37">
        <f t="shared" si="3"/>
        <v>0</v>
      </c>
      <c r="J52" s="46">
        <f t="shared" si="4"/>
        <v>0.81024531024531021</v>
      </c>
      <c r="K52" s="46">
        <f t="shared" si="5"/>
        <v>0.66017316017316019</v>
      </c>
      <c r="L52" s="51">
        <f t="shared" si="6"/>
        <v>0.15007215007215002</v>
      </c>
    </row>
    <row r="53" spans="1:12" x14ac:dyDescent="0.4">
      <c r="A53" s="123" t="s">
        <v>146</v>
      </c>
      <c r="B53" s="154">
        <f>'1月(月間)'!B53-'[1]1月動向(20)'!B52</f>
        <v>788</v>
      </c>
      <c r="C53" s="91">
        <f>'1月(月間)'!C53-'[1]1月動向(20)'!C52</f>
        <v>839</v>
      </c>
      <c r="D53" s="90">
        <f t="shared" si="0"/>
        <v>0.93921334922526822</v>
      </c>
      <c r="E53" s="35">
        <f t="shared" si="1"/>
        <v>-51</v>
      </c>
      <c r="F53" s="154">
        <f>'1月(月間)'!F53-'[1]1月動向(20)'!F52</f>
        <v>1386</v>
      </c>
      <c r="G53" s="154">
        <f>'1月(月間)'!G53-'[1]1月動向(20)'!G52</f>
        <v>1386</v>
      </c>
      <c r="H53" s="57">
        <f t="shared" si="2"/>
        <v>1</v>
      </c>
      <c r="I53" s="35">
        <f t="shared" si="3"/>
        <v>0</v>
      </c>
      <c r="J53" s="57">
        <f t="shared" si="4"/>
        <v>0.56854256854256857</v>
      </c>
      <c r="K53" s="57">
        <f t="shared" si="5"/>
        <v>0.60533910533910529</v>
      </c>
      <c r="L53" s="56">
        <f t="shared" si="6"/>
        <v>-3.6796536796536716E-2</v>
      </c>
    </row>
    <row r="54" spans="1:12" x14ac:dyDescent="0.4">
      <c r="C54" s="13"/>
      <c r="D54" s="32"/>
      <c r="E54" s="32"/>
      <c r="F54" s="13"/>
      <c r="G54" s="13"/>
      <c r="H54" s="32"/>
      <c r="I54" s="32"/>
      <c r="J54" s="13"/>
      <c r="K54" s="13"/>
    </row>
    <row r="55" spans="1:12" x14ac:dyDescent="0.4">
      <c r="C55" s="13"/>
      <c r="D55" s="32"/>
      <c r="E55" s="32"/>
      <c r="F55" s="13"/>
      <c r="G55" s="13"/>
      <c r="H55" s="32"/>
      <c r="I55" s="32"/>
      <c r="J55" s="13"/>
      <c r="K55" s="13"/>
    </row>
    <row r="56" spans="1:12" x14ac:dyDescent="0.4">
      <c r="C56" s="13"/>
      <c r="E56" s="32"/>
      <c r="G56" s="13"/>
      <c r="I56" s="32"/>
      <c r="K56" s="13"/>
    </row>
    <row r="57" spans="1:12" x14ac:dyDescent="0.4">
      <c r="C57" s="13"/>
      <c r="E57" s="32"/>
      <c r="G57" s="13"/>
      <c r="I57" s="32"/>
      <c r="K57" s="13"/>
    </row>
    <row r="58" spans="1:12" x14ac:dyDescent="0.4">
      <c r="C58" s="13"/>
      <c r="E58" s="32"/>
      <c r="G58" s="13"/>
      <c r="I58" s="32"/>
      <c r="K58" s="13"/>
    </row>
    <row r="59" spans="1:12" x14ac:dyDescent="0.4">
      <c r="C59" s="13"/>
      <c r="E59" s="32"/>
      <c r="G59" s="13"/>
      <c r="I59" s="32"/>
      <c r="K59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2006年月間（上中下旬）動向1月</oddHeader>
    <oddFooter>&amp;L沖縄県&amp;C&amp;P ﾍﾟｰｼﾞ&amp;R&amp;D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13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２月(月間)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137</v>
      </c>
      <c r="C4" s="191" t="s">
        <v>181</v>
      </c>
      <c r="D4" s="190" t="s">
        <v>87</v>
      </c>
      <c r="E4" s="190"/>
      <c r="F4" s="187" t="str">
        <f>+B4</f>
        <v>(06'2/1～28)</v>
      </c>
      <c r="G4" s="187" t="str">
        <f>+C4</f>
        <v>(05'2/1～28)</v>
      </c>
      <c r="H4" s="190" t="s">
        <v>87</v>
      </c>
      <c r="I4" s="190"/>
      <c r="J4" s="187" t="str">
        <f>+B4</f>
        <v>(06'2/1～28)</v>
      </c>
      <c r="K4" s="187" t="str">
        <f>+C4</f>
        <v>(05'2/1～28)</v>
      </c>
      <c r="L4" s="188" t="s">
        <v>85</v>
      </c>
    </row>
    <row r="5" spans="1:12" s="34" customFormat="1" x14ac:dyDescent="0.4">
      <c r="A5" s="190"/>
      <c r="B5" s="191"/>
      <c r="C5" s="191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+B7+B36</f>
        <v>466758</v>
      </c>
      <c r="C6" s="67">
        <f>+C7+C36</f>
        <v>448487</v>
      </c>
      <c r="D6" s="39">
        <f t="shared" ref="D6:D37" si="0">+B6/C6</f>
        <v>1.0407391964538548</v>
      </c>
      <c r="E6" s="40">
        <f t="shared" ref="E6:E37" si="1">+B6-C6</f>
        <v>18271</v>
      </c>
      <c r="F6" s="67">
        <f>+F7+F36</f>
        <v>637136</v>
      </c>
      <c r="G6" s="67">
        <f>+G7+G36</f>
        <v>608731</v>
      </c>
      <c r="H6" s="39">
        <f t="shared" ref="H6:H37" si="2">+F6/G6</f>
        <v>1.046662647376263</v>
      </c>
      <c r="I6" s="40">
        <f t="shared" ref="I6:I37" si="3">+F6-G6</f>
        <v>28405</v>
      </c>
      <c r="J6" s="39">
        <f t="shared" ref="J6:J37" si="4">+B6/F6</f>
        <v>0.73258770497978454</v>
      </c>
      <c r="K6" s="39">
        <f t="shared" ref="K6:K37" si="5">+C6/G6</f>
        <v>0.73675728688041187</v>
      </c>
      <c r="L6" s="52">
        <f t="shared" ref="L6:L37" si="6">+J6-K6</f>
        <v>-4.1695819006273283E-3</v>
      </c>
    </row>
    <row r="7" spans="1:12" s="30" customFormat="1" x14ac:dyDescent="0.4">
      <c r="A7" s="122" t="s">
        <v>84</v>
      </c>
      <c r="B7" s="67">
        <f>+B8+B18+B33</f>
        <v>228276</v>
      </c>
      <c r="C7" s="67">
        <f>+C8+C18+C33</f>
        <v>216893</v>
      </c>
      <c r="D7" s="39">
        <f t="shared" si="0"/>
        <v>1.0524820994684014</v>
      </c>
      <c r="E7" s="40">
        <f t="shared" si="1"/>
        <v>11383</v>
      </c>
      <c r="F7" s="67">
        <f>+F8+F18+F33</f>
        <v>301821</v>
      </c>
      <c r="G7" s="67">
        <f>+G8+G18+G33</f>
        <v>284337</v>
      </c>
      <c r="H7" s="39">
        <f t="shared" si="2"/>
        <v>1.0614904145433059</v>
      </c>
      <c r="I7" s="40">
        <f t="shared" si="3"/>
        <v>17484</v>
      </c>
      <c r="J7" s="39">
        <f t="shared" si="4"/>
        <v>0.75632908246941066</v>
      </c>
      <c r="K7" s="39">
        <f t="shared" si="5"/>
        <v>0.76280258988453842</v>
      </c>
      <c r="L7" s="52">
        <f t="shared" si="6"/>
        <v>-6.473507415127755E-3</v>
      </c>
    </row>
    <row r="8" spans="1:12" x14ac:dyDescent="0.4">
      <c r="A8" s="153" t="s">
        <v>91</v>
      </c>
      <c r="B8" s="71">
        <f>SUM(B9:B17)</f>
        <v>189492</v>
      </c>
      <c r="C8" s="71">
        <f>SUM(C9:C17)</f>
        <v>178816</v>
      </c>
      <c r="D8" s="60">
        <f t="shared" si="0"/>
        <v>1.0597038296349319</v>
      </c>
      <c r="E8" s="152">
        <f t="shared" si="1"/>
        <v>10676</v>
      </c>
      <c r="F8" s="71">
        <f>SUM(F9:F17)</f>
        <v>249159</v>
      </c>
      <c r="G8" s="71">
        <f>SUM(G9:G17)</f>
        <v>231830</v>
      </c>
      <c r="H8" s="60">
        <f t="shared" si="2"/>
        <v>1.0747487382996161</v>
      </c>
      <c r="I8" s="152">
        <f t="shared" si="3"/>
        <v>17329</v>
      </c>
      <c r="J8" s="60">
        <f t="shared" si="4"/>
        <v>0.76052641084608619</v>
      </c>
      <c r="K8" s="60">
        <f t="shared" si="5"/>
        <v>0.77132381486434021</v>
      </c>
      <c r="L8" s="151">
        <f t="shared" si="6"/>
        <v>-1.079740401825402E-2</v>
      </c>
    </row>
    <row r="9" spans="1:12" x14ac:dyDescent="0.4">
      <c r="A9" s="126" t="s">
        <v>82</v>
      </c>
      <c r="B9" s="100">
        <v>102921</v>
      </c>
      <c r="C9" s="100">
        <v>99491</v>
      </c>
      <c r="D9" s="44">
        <f t="shared" si="0"/>
        <v>1.0344754801941884</v>
      </c>
      <c r="E9" s="45">
        <f t="shared" si="1"/>
        <v>3430</v>
      </c>
      <c r="F9" s="100">
        <v>131199</v>
      </c>
      <c r="G9" s="100">
        <v>130041</v>
      </c>
      <c r="H9" s="44">
        <f t="shared" si="2"/>
        <v>1.008904883844326</v>
      </c>
      <c r="I9" s="45">
        <f t="shared" si="3"/>
        <v>1158</v>
      </c>
      <c r="J9" s="44">
        <f t="shared" si="4"/>
        <v>0.78446482061601075</v>
      </c>
      <c r="K9" s="44">
        <f t="shared" si="5"/>
        <v>0.76507409201713306</v>
      </c>
      <c r="L9" s="43">
        <f t="shared" si="6"/>
        <v>1.9390728598877693E-2</v>
      </c>
    </row>
    <row r="10" spans="1:12" x14ac:dyDescent="0.4">
      <c r="A10" s="124" t="s">
        <v>83</v>
      </c>
      <c r="B10" s="94">
        <v>17027</v>
      </c>
      <c r="C10" s="94">
        <v>26882</v>
      </c>
      <c r="D10" s="46">
        <f t="shared" si="0"/>
        <v>0.63339781266274831</v>
      </c>
      <c r="E10" s="37">
        <f t="shared" si="1"/>
        <v>-9855</v>
      </c>
      <c r="F10" s="94">
        <v>21184</v>
      </c>
      <c r="G10" s="94">
        <v>33720</v>
      </c>
      <c r="H10" s="46">
        <f t="shared" si="2"/>
        <v>0.62823250296559907</v>
      </c>
      <c r="I10" s="37">
        <f t="shared" si="3"/>
        <v>-12536</v>
      </c>
      <c r="J10" s="46">
        <f t="shared" si="4"/>
        <v>0.8037669939577039</v>
      </c>
      <c r="K10" s="46">
        <f t="shared" si="5"/>
        <v>0.79721233689205218</v>
      </c>
      <c r="L10" s="51">
        <f t="shared" si="6"/>
        <v>6.5546570656517256E-3</v>
      </c>
    </row>
    <row r="11" spans="1:12" x14ac:dyDescent="0.4">
      <c r="A11" s="124" t="s">
        <v>97</v>
      </c>
      <c r="B11" s="94">
        <v>11822</v>
      </c>
      <c r="C11" s="94">
        <v>6155</v>
      </c>
      <c r="D11" s="46">
        <f t="shared" si="0"/>
        <v>1.9207148659626321</v>
      </c>
      <c r="E11" s="37">
        <f t="shared" si="1"/>
        <v>5667</v>
      </c>
      <c r="F11" s="94">
        <v>16640</v>
      </c>
      <c r="G11" s="94">
        <v>7560</v>
      </c>
      <c r="H11" s="46">
        <f t="shared" si="2"/>
        <v>2.2010582010582009</v>
      </c>
      <c r="I11" s="37">
        <f t="shared" si="3"/>
        <v>9080</v>
      </c>
      <c r="J11" s="46">
        <f t="shared" si="4"/>
        <v>0.71045673076923077</v>
      </c>
      <c r="K11" s="46">
        <f t="shared" si="5"/>
        <v>0.81415343915343918</v>
      </c>
      <c r="L11" s="51">
        <f t="shared" si="6"/>
        <v>-0.10369670838420841</v>
      </c>
    </row>
    <row r="12" spans="1:12" x14ac:dyDescent="0.4">
      <c r="A12" s="124" t="s">
        <v>80</v>
      </c>
      <c r="B12" s="94">
        <v>19901</v>
      </c>
      <c r="C12" s="94">
        <v>21167</v>
      </c>
      <c r="D12" s="46">
        <f t="shared" si="0"/>
        <v>0.94018991826900367</v>
      </c>
      <c r="E12" s="37">
        <f t="shared" si="1"/>
        <v>-1266</v>
      </c>
      <c r="F12" s="94">
        <v>25959</v>
      </c>
      <c r="G12" s="94">
        <v>26880</v>
      </c>
      <c r="H12" s="46">
        <f t="shared" si="2"/>
        <v>0.96573660714285714</v>
      </c>
      <c r="I12" s="37">
        <f t="shared" si="3"/>
        <v>-921</v>
      </c>
      <c r="J12" s="46">
        <f t="shared" si="4"/>
        <v>0.76663199661003889</v>
      </c>
      <c r="K12" s="46">
        <f t="shared" si="5"/>
        <v>0.78746279761904758</v>
      </c>
      <c r="L12" s="51">
        <f t="shared" si="6"/>
        <v>-2.0830801009008693E-2</v>
      </c>
    </row>
    <row r="13" spans="1:12" x14ac:dyDescent="0.4">
      <c r="A13" s="124" t="s">
        <v>81</v>
      </c>
      <c r="B13" s="94">
        <v>17874</v>
      </c>
      <c r="C13" s="94">
        <v>15427</v>
      </c>
      <c r="D13" s="46">
        <f t="shared" si="0"/>
        <v>1.1586180073896415</v>
      </c>
      <c r="E13" s="37">
        <f t="shared" si="1"/>
        <v>2447</v>
      </c>
      <c r="F13" s="94">
        <v>26305</v>
      </c>
      <c r="G13" s="94">
        <v>22020</v>
      </c>
      <c r="H13" s="46">
        <f t="shared" si="2"/>
        <v>1.1945958219800181</v>
      </c>
      <c r="I13" s="37">
        <f t="shared" si="3"/>
        <v>4285</v>
      </c>
      <c r="J13" s="46">
        <f t="shared" si="4"/>
        <v>0.67949059114236832</v>
      </c>
      <c r="K13" s="46">
        <f t="shared" si="5"/>
        <v>0.70059037238873756</v>
      </c>
      <c r="L13" s="51">
        <f t="shared" si="6"/>
        <v>-2.1099781246369242E-2</v>
      </c>
    </row>
    <row r="14" spans="1:12" x14ac:dyDescent="0.4">
      <c r="A14" s="124" t="s">
        <v>170</v>
      </c>
      <c r="B14" s="94">
        <v>9339</v>
      </c>
      <c r="C14" s="94">
        <v>9694</v>
      </c>
      <c r="D14" s="46">
        <f t="shared" si="0"/>
        <v>0.9633794099442955</v>
      </c>
      <c r="E14" s="37">
        <f t="shared" si="1"/>
        <v>-355</v>
      </c>
      <c r="F14" s="94">
        <v>12449</v>
      </c>
      <c r="G14" s="94">
        <v>11609</v>
      </c>
      <c r="H14" s="46">
        <f t="shared" si="2"/>
        <v>1.0723576535446637</v>
      </c>
      <c r="I14" s="37">
        <f t="shared" si="3"/>
        <v>840</v>
      </c>
      <c r="J14" s="46">
        <f t="shared" si="4"/>
        <v>0.75018073740862723</v>
      </c>
      <c r="K14" s="46">
        <f t="shared" si="5"/>
        <v>0.83504177793091572</v>
      </c>
      <c r="L14" s="51">
        <f t="shared" si="6"/>
        <v>-8.4861040522288489E-2</v>
      </c>
    </row>
    <row r="15" spans="1:12" x14ac:dyDescent="0.4">
      <c r="A15" s="127" t="s">
        <v>180</v>
      </c>
      <c r="B15" s="94">
        <v>1596</v>
      </c>
      <c r="C15" s="94">
        <v>0</v>
      </c>
      <c r="D15" s="17" t="e">
        <f t="shared" si="0"/>
        <v>#DIV/0!</v>
      </c>
      <c r="E15" s="18">
        <f t="shared" si="1"/>
        <v>1596</v>
      </c>
      <c r="F15" s="94">
        <v>2100</v>
      </c>
      <c r="G15" s="94">
        <v>0</v>
      </c>
      <c r="H15" s="46" t="e">
        <f t="shared" si="2"/>
        <v>#DIV/0!</v>
      </c>
      <c r="I15" s="37">
        <f t="shared" si="3"/>
        <v>2100</v>
      </c>
      <c r="J15" s="46">
        <f t="shared" si="4"/>
        <v>0.76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19" t="s">
        <v>179</v>
      </c>
      <c r="B16" s="93">
        <v>7416</v>
      </c>
      <c r="C16" s="93">
        <v>0</v>
      </c>
      <c r="D16" s="17" t="e">
        <f t="shared" si="0"/>
        <v>#DIV/0!</v>
      </c>
      <c r="E16" s="18">
        <f t="shared" si="1"/>
        <v>7416</v>
      </c>
      <c r="F16" s="93">
        <v>9984</v>
      </c>
      <c r="G16" s="93">
        <v>0</v>
      </c>
      <c r="H16" s="160" t="e">
        <f t="shared" si="2"/>
        <v>#DIV/0!</v>
      </c>
      <c r="I16" s="24">
        <f t="shared" si="3"/>
        <v>9984</v>
      </c>
      <c r="J16" s="17">
        <f t="shared" si="4"/>
        <v>0.74278846153846156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61" t="s">
        <v>178</v>
      </c>
      <c r="B17" s="101">
        <v>1596</v>
      </c>
      <c r="C17" s="101">
        <v>0</v>
      </c>
      <c r="D17" s="31" t="e">
        <f t="shared" si="0"/>
        <v>#DIV/0!</v>
      </c>
      <c r="E17" s="33">
        <f t="shared" si="1"/>
        <v>1596</v>
      </c>
      <c r="F17" s="101">
        <v>3339</v>
      </c>
      <c r="G17" s="101">
        <v>0</v>
      </c>
      <c r="H17" s="31" t="e">
        <f t="shared" si="2"/>
        <v>#DIV/0!</v>
      </c>
      <c r="I17" s="33">
        <f t="shared" si="3"/>
        <v>3339</v>
      </c>
      <c r="J17" s="31">
        <f t="shared" si="4"/>
        <v>0.4779874213836478</v>
      </c>
      <c r="K17" s="31" t="e">
        <f t="shared" si="5"/>
        <v>#DIV/0!</v>
      </c>
      <c r="L17" s="74" t="e">
        <f t="shared" si="6"/>
        <v>#DIV/0!</v>
      </c>
    </row>
    <row r="18" spans="1:12" x14ac:dyDescent="0.4">
      <c r="A18" s="138" t="s">
        <v>90</v>
      </c>
      <c r="B18" s="73">
        <f>SUM(B19:B32)</f>
        <v>37305</v>
      </c>
      <c r="C18" s="73">
        <f>SUM(C19:C32)</f>
        <v>36682</v>
      </c>
      <c r="D18" s="50">
        <f t="shared" si="0"/>
        <v>1.0169838067717136</v>
      </c>
      <c r="E18" s="38">
        <f t="shared" si="1"/>
        <v>623</v>
      </c>
      <c r="F18" s="73">
        <f>SUM(F19:F32)</f>
        <v>50400</v>
      </c>
      <c r="G18" s="73">
        <f>SUM(G19:G32)</f>
        <v>50284</v>
      </c>
      <c r="H18" s="50">
        <f t="shared" si="2"/>
        <v>1.0023068968260282</v>
      </c>
      <c r="I18" s="38">
        <f t="shared" si="3"/>
        <v>116</v>
      </c>
      <c r="J18" s="50">
        <f t="shared" si="4"/>
        <v>0.74017857142857146</v>
      </c>
      <c r="K18" s="50">
        <f t="shared" si="5"/>
        <v>0.72949646010659452</v>
      </c>
      <c r="L18" s="49">
        <f t="shared" si="6"/>
        <v>1.0682111321976939E-2</v>
      </c>
    </row>
    <row r="19" spans="1:12" x14ac:dyDescent="0.4">
      <c r="A19" s="126" t="s">
        <v>168</v>
      </c>
      <c r="B19" s="100">
        <v>3010</v>
      </c>
      <c r="C19" s="100">
        <v>3086</v>
      </c>
      <c r="D19" s="44">
        <f t="shared" si="0"/>
        <v>0.9753726506804925</v>
      </c>
      <c r="E19" s="45">
        <f t="shared" si="1"/>
        <v>-76</v>
      </c>
      <c r="F19" s="100">
        <v>4200</v>
      </c>
      <c r="G19" s="100">
        <v>4200</v>
      </c>
      <c r="H19" s="44">
        <f t="shared" si="2"/>
        <v>1</v>
      </c>
      <c r="I19" s="45">
        <f t="shared" si="3"/>
        <v>0</v>
      </c>
      <c r="J19" s="44">
        <f t="shared" si="4"/>
        <v>0.71666666666666667</v>
      </c>
      <c r="K19" s="44">
        <f t="shared" si="5"/>
        <v>0.73476190476190473</v>
      </c>
      <c r="L19" s="43">
        <f t="shared" si="6"/>
        <v>-1.8095238095238053E-2</v>
      </c>
    </row>
    <row r="20" spans="1:12" x14ac:dyDescent="0.4">
      <c r="A20" s="124" t="s">
        <v>167</v>
      </c>
      <c r="B20" s="94">
        <v>3509</v>
      </c>
      <c r="C20" s="94">
        <v>3200</v>
      </c>
      <c r="D20" s="46">
        <f t="shared" si="0"/>
        <v>1.0965625000000001</v>
      </c>
      <c r="E20" s="37">
        <f t="shared" si="1"/>
        <v>309</v>
      </c>
      <c r="F20" s="94">
        <v>4200</v>
      </c>
      <c r="G20" s="94">
        <v>4217</v>
      </c>
      <c r="H20" s="46">
        <f t="shared" si="2"/>
        <v>0.99596869812663036</v>
      </c>
      <c r="I20" s="37">
        <f t="shared" si="3"/>
        <v>-17</v>
      </c>
      <c r="J20" s="46">
        <f t="shared" si="4"/>
        <v>0.83547619047619048</v>
      </c>
      <c r="K20" s="46">
        <f t="shared" si="5"/>
        <v>0.75883329381076592</v>
      </c>
      <c r="L20" s="51">
        <f t="shared" si="6"/>
        <v>7.6642896665424565E-2</v>
      </c>
    </row>
    <row r="21" spans="1:12" x14ac:dyDescent="0.4">
      <c r="A21" s="124" t="s">
        <v>166</v>
      </c>
      <c r="B21" s="94">
        <v>2652</v>
      </c>
      <c r="C21" s="94">
        <v>2776</v>
      </c>
      <c r="D21" s="46">
        <f t="shared" si="0"/>
        <v>0.95533141210374639</v>
      </c>
      <c r="E21" s="37">
        <f t="shared" si="1"/>
        <v>-124</v>
      </c>
      <c r="F21" s="94">
        <v>4200</v>
      </c>
      <c r="G21" s="94">
        <v>4350</v>
      </c>
      <c r="H21" s="46">
        <f t="shared" si="2"/>
        <v>0.96551724137931039</v>
      </c>
      <c r="I21" s="37">
        <f t="shared" si="3"/>
        <v>-150</v>
      </c>
      <c r="J21" s="46">
        <f t="shared" si="4"/>
        <v>0.63142857142857145</v>
      </c>
      <c r="K21" s="46">
        <f t="shared" si="5"/>
        <v>0.63816091954022991</v>
      </c>
      <c r="L21" s="51">
        <f t="shared" si="6"/>
        <v>-6.7323481116584594E-3</v>
      </c>
    </row>
    <row r="22" spans="1:12" x14ac:dyDescent="0.4">
      <c r="A22" s="124" t="s">
        <v>165</v>
      </c>
      <c r="B22" s="94">
        <v>6411</v>
      </c>
      <c r="C22" s="94">
        <v>6376</v>
      </c>
      <c r="D22" s="46">
        <f t="shared" si="0"/>
        <v>1.0054893350062735</v>
      </c>
      <c r="E22" s="37">
        <f t="shared" si="1"/>
        <v>35</v>
      </c>
      <c r="F22" s="94">
        <v>8400</v>
      </c>
      <c r="G22" s="94">
        <v>8400</v>
      </c>
      <c r="H22" s="46">
        <f t="shared" si="2"/>
        <v>1</v>
      </c>
      <c r="I22" s="37">
        <f t="shared" si="3"/>
        <v>0</v>
      </c>
      <c r="J22" s="46">
        <f t="shared" si="4"/>
        <v>0.76321428571428573</v>
      </c>
      <c r="K22" s="46">
        <f t="shared" si="5"/>
        <v>0.75904761904761908</v>
      </c>
      <c r="L22" s="51">
        <f t="shared" si="6"/>
        <v>4.1666666666666519E-3</v>
      </c>
    </row>
    <row r="23" spans="1:12" x14ac:dyDescent="0.4">
      <c r="A23" s="124" t="s">
        <v>164</v>
      </c>
      <c r="B23" s="96">
        <v>3801</v>
      </c>
      <c r="C23" s="96">
        <v>3398</v>
      </c>
      <c r="D23" s="42">
        <f t="shared" si="0"/>
        <v>1.118599175985874</v>
      </c>
      <c r="E23" s="36">
        <f t="shared" si="1"/>
        <v>403</v>
      </c>
      <c r="F23" s="96">
        <v>4200</v>
      </c>
      <c r="G23" s="96">
        <v>4200</v>
      </c>
      <c r="H23" s="42">
        <f t="shared" si="2"/>
        <v>1</v>
      </c>
      <c r="I23" s="36">
        <f t="shared" si="3"/>
        <v>0</v>
      </c>
      <c r="J23" s="42">
        <f t="shared" si="4"/>
        <v>0.90500000000000003</v>
      </c>
      <c r="K23" s="42">
        <f t="shared" si="5"/>
        <v>0.80904761904761902</v>
      </c>
      <c r="L23" s="41">
        <f t="shared" si="6"/>
        <v>9.5952380952381011E-2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f t="shared" si="0"/>
        <v>#DIV/0!</v>
      </c>
      <c r="E24" s="37">
        <f t="shared" si="1"/>
        <v>0</v>
      </c>
      <c r="F24" s="94">
        <v>0</v>
      </c>
      <c r="G24" s="94">
        <v>0</v>
      </c>
      <c r="H24" s="46" t="e">
        <f t="shared" si="2"/>
        <v>#DIV/0!</v>
      </c>
      <c r="I24" s="37">
        <f t="shared" si="3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94">
        <v>2800</v>
      </c>
      <c r="C25" s="94">
        <v>2893</v>
      </c>
      <c r="D25" s="46">
        <f t="shared" si="0"/>
        <v>0.96785343933632906</v>
      </c>
      <c r="E25" s="37">
        <f t="shared" si="1"/>
        <v>-93</v>
      </c>
      <c r="F25" s="94">
        <v>4200</v>
      </c>
      <c r="G25" s="94">
        <v>4200</v>
      </c>
      <c r="H25" s="46">
        <f t="shared" si="2"/>
        <v>1</v>
      </c>
      <c r="I25" s="37">
        <f t="shared" si="3"/>
        <v>0</v>
      </c>
      <c r="J25" s="46">
        <f t="shared" si="4"/>
        <v>0.66666666666666663</v>
      </c>
      <c r="K25" s="46">
        <f t="shared" si="5"/>
        <v>0.68880952380952376</v>
      </c>
      <c r="L25" s="51">
        <f t="shared" si="6"/>
        <v>-2.2142857142857131E-2</v>
      </c>
    </row>
    <row r="26" spans="1:12" x14ac:dyDescent="0.4">
      <c r="A26" s="124" t="s">
        <v>161</v>
      </c>
      <c r="B26" s="94">
        <v>2704</v>
      </c>
      <c r="C26" s="94">
        <v>2720</v>
      </c>
      <c r="D26" s="46">
        <f t="shared" si="0"/>
        <v>0.99411764705882355</v>
      </c>
      <c r="E26" s="37">
        <f t="shared" si="1"/>
        <v>-16</v>
      </c>
      <c r="F26" s="94">
        <v>4200</v>
      </c>
      <c r="G26" s="94">
        <v>4200</v>
      </c>
      <c r="H26" s="46">
        <f t="shared" si="2"/>
        <v>1</v>
      </c>
      <c r="I26" s="37">
        <f t="shared" si="3"/>
        <v>0</v>
      </c>
      <c r="J26" s="46">
        <f t="shared" si="4"/>
        <v>0.64380952380952383</v>
      </c>
      <c r="K26" s="46">
        <f t="shared" si="5"/>
        <v>0.64761904761904765</v>
      </c>
      <c r="L26" s="51">
        <f t="shared" si="6"/>
        <v>-3.8095238095238182E-3</v>
      </c>
    </row>
    <row r="27" spans="1:12" x14ac:dyDescent="0.4">
      <c r="A27" s="124" t="s">
        <v>160</v>
      </c>
      <c r="B27" s="96">
        <v>1555</v>
      </c>
      <c r="C27" s="96">
        <v>1656</v>
      </c>
      <c r="D27" s="42">
        <f t="shared" si="0"/>
        <v>0.93900966183574874</v>
      </c>
      <c r="E27" s="36">
        <f t="shared" si="1"/>
        <v>-101</v>
      </c>
      <c r="F27" s="96">
        <v>2400</v>
      </c>
      <c r="G27" s="96">
        <v>2417</v>
      </c>
      <c r="H27" s="42">
        <f t="shared" si="2"/>
        <v>0.99296648738105087</v>
      </c>
      <c r="I27" s="36">
        <f t="shared" si="3"/>
        <v>-17</v>
      </c>
      <c r="J27" s="42">
        <f t="shared" si="4"/>
        <v>0.6479166666666667</v>
      </c>
      <c r="K27" s="42">
        <f t="shared" si="5"/>
        <v>0.68514687629292514</v>
      </c>
      <c r="L27" s="41">
        <f t="shared" si="6"/>
        <v>-3.7230209626258448E-2</v>
      </c>
    </row>
    <row r="28" spans="1:12" x14ac:dyDescent="0.4">
      <c r="A28" s="125" t="s">
        <v>159</v>
      </c>
      <c r="B28" s="94">
        <v>888</v>
      </c>
      <c r="C28" s="94">
        <v>827</v>
      </c>
      <c r="D28" s="46">
        <f t="shared" si="0"/>
        <v>1.0737605804111245</v>
      </c>
      <c r="E28" s="37">
        <f t="shared" si="1"/>
        <v>61</v>
      </c>
      <c r="F28" s="94">
        <v>1800</v>
      </c>
      <c r="G28" s="94">
        <v>1800</v>
      </c>
      <c r="H28" s="46">
        <f t="shared" si="2"/>
        <v>1</v>
      </c>
      <c r="I28" s="37">
        <f t="shared" si="3"/>
        <v>0</v>
      </c>
      <c r="J28" s="46">
        <f t="shared" si="4"/>
        <v>0.49333333333333335</v>
      </c>
      <c r="K28" s="46">
        <f t="shared" si="5"/>
        <v>0.45944444444444443</v>
      </c>
      <c r="L28" s="51">
        <f t="shared" si="6"/>
        <v>3.3888888888888913E-2</v>
      </c>
    </row>
    <row r="29" spans="1:12" x14ac:dyDescent="0.4">
      <c r="A29" s="124" t="s">
        <v>158</v>
      </c>
      <c r="B29" s="94">
        <v>3693</v>
      </c>
      <c r="C29" s="94">
        <v>3605</v>
      </c>
      <c r="D29" s="46">
        <f t="shared" si="0"/>
        <v>1.0244105409153952</v>
      </c>
      <c r="E29" s="37">
        <f t="shared" si="1"/>
        <v>88</v>
      </c>
      <c r="F29" s="94">
        <v>4200</v>
      </c>
      <c r="G29" s="94">
        <v>4200</v>
      </c>
      <c r="H29" s="46">
        <f t="shared" si="2"/>
        <v>1</v>
      </c>
      <c r="I29" s="37">
        <f t="shared" si="3"/>
        <v>0</v>
      </c>
      <c r="J29" s="46">
        <f t="shared" si="4"/>
        <v>0.87928571428571434</v>
      </c>
      <c r="K29" s="46">
        <f t="shared" si="5"/>
        <v>0.85833333333333328</v>
      </c>
      <c r="L29" s="51">
        <f t="shared" si="6"/>
        <v>2.0952380952381056E-2</v>
      </c>
    </row>
    <row r="30" spans="1:12" x14ac:dyDescent="0.4">
      <c r="A30" s="125" t="s">
        <v>157</v>
      </c>
      <c r="B30" s="96">
        <v>2871</v>
      </c>
      <c r="C30" s="96">
        <v>2824</v>
      </c>
      <c r="D30" s="42">
        <f t="shared" si="0"/>
        <v>1.016643059490085</v>
      </c>
      <c r="E30" s="36">
        <f t="shared" si="1"/>
        <v>47</v>
      </c>
      <c r="F30" s="96">
        <v>4200</v>
      </c>
      <c r="G30" s="96">
        <v>4050</v>
      </c>
      <c r="H30" s="42">
        <f t="shared" si="2"/>
        <v>1.037037037037037</v>
      </c>
      <c r="I30" s="36">
        <f t="shared" si="3"/>
        <v>150</v>
      </c>
      <c r="J30" s="42">
        <f t="shared" si="4"/>
        <v>0.68357142857142861</v>
      </c>
      <c r="K30" s="42">
        <f t="shared" si="5"/>
        <v>0.69728395061728399</v>
      </c>
      <c r="L30" s="41">
        <f t="shared" si="6"/>
        <v>-1.371252204585538E-2</v>
      </c>
    </row>
    <row r="31" spans="1:12" x14ac:dyDescent="0.4">
      <c r="A31" s="125" t="s">
        <v>156</v>
      </c>
      <c r="B31" s="96">
        <v>3411</v>
      </c>
      <c r="C31" s="96">
        <v>3321</v>
      </c>
      <c r="D31" s="42">
        <f t="shared" si="0"/>
        <v>1.02710027100271</v>
      </c>
      <c r="E31" s="36">
        <f t="shared" si="1"/>
        <v>90</v>
      </c>
      <c r="F31" s="96">
        <v>4200</v>
      </c>
      <c r="G31" s="96">
        <v>4050</v>
      </c>
      <c r="H31" s="42">
        <f t="shared" si="2"/>
        <v>1.037037037037037</v>
      </c>
      <c r="I31" s="36">
        <f t="shared" si="3"/>
        <v>150</v>
      </c>
      <c r="J31" s="42">
        <f t="shared" si="4"/>
        <v>0.81214285714285717</v>
      </c>
      <c r="K31" s="42">
        <f t="shared" si="5"/>
        <v>0.82</v>
      </c>
      <c r="L31" s="41">
        <f t="shared" si="6"/>
        <v>-7.8571428571427848E-3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0"/>
        <v>#DIV/0!</v>
      </c>
      <c r="E32" s="37">
        <f t="shared" si="1"/>
        <v>0</v>
      </c>
      <c r="F32" s="94">
        <v>0</v>
      </c>
      <c r="G32" s="94">
        <v>0</v>
      </c>
      <c r="H32" s="46" t="e">
        <f t="shared" si="2"/>
        <v>#DIV/0!</v>
      </c>
      <c r="I32" s="37">
        <f t="shared" si="3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38" t="s">
        <v>89</v>
      </c>
      <c r="B33" s="73">
        <f>SUM(B34:B35)</f>
        <v>1479</v>
      </c>
      <c r="C33" s="73">
        <f>SUM(C34:C35)</f>
        <v>1395</v>
      </c>
      <c r="D33" s="50">
        <f t="shared" si="0"/>
        <v>1.0602150537634409</v>
      </c>
      <c r="E33" s="38">
        <f t="shared" si="1"/>
        <v>84</v>
      </c>
      <c r="F33" s="73">
        <f>SUM(F34:F35)</f>
        <v>2262</v>
      </c>
      <c r="G33" s="73">
        <f>SUM(G34:G35)</f>
        <v>2223</v>
      </c>
      <c r="H33" s="50">
        <f t="shared" si="2"/>
        <v>1.0175438596491229</v>
      </c>
      <c r="I33" s="38">
        <f t="shared" si="3"/>
        <v>39</v>
      </c>
      <c r="J33" s="50">
        <f t="shared" si="4"/>
        <v>0.65384615384615385</v>
      </c>
      <c r="K33" s="50">
        <f t="shared" si="5"/>
        <v>0.62753036437246967</v>
      </c>
      <c r="L33" s="49">
        <f t="shared" si="6"/>
        <v>2.6315789473684181E-2</v>
      </c>
    </row>
    <row r="34" spans="1:12" x14ac:dyDescent="0.4">
      <c r="A34" s="126" t="s">
        <v>154</v>
      </c>
      <c r="B34" s="100">
        <v>789</v>
      </c>
      <c r="C34" s="100">
        <v>731</v>
      </c>
      <c r="D34" s="44">
        <f t="shared" si="0"/>
        <v>1.0793433652530779</v>
      </c>
      <c r="E34" s="45">
        <f t="shared" si="1"/>
        <v>58</v>
      </c>
      <c r="F34" s="100">
        <v>1131</v>
      </c>
      <c r="G34" s="100">
        <v>1131</v>
      </c>
      <c r="H34" s="44">
        <f t="shared" si="2"/>
        <v>1</v>
      </c>
      <c r="I34" s="45">
        <f t="shared" si="3"/>
        <v>0</v>
      </c>
      <c r="J34" s="44">
        <f t="shared" si="4"/>
        <v>0.69761273209549068</v>
      </c>
      <c r="K34" s="44">
        <f t="shared" si="5"/>
        <v>0.64633068081343947</v>
      </c>
      <c r="L34" s="43">
        <f t="shared" si="6"/>
        <v>5.1282051282051211E-2</v>
      </c>
    </row>
    <row r="35" spans="1:12" x14ac:dyDescent="0.4">
      <c r="A35" s="124" t="s">
        <v>153</v>
      </c>
      <c r="B35" s="94">
        <v>690</v>
      </c>
      <c r="C35" s="94">
        <v>664</v>
      </c>
      <c r="D35" s="46">
        <f t="shared" si="0"/>
        <v>1.0391566265060241</v>
      </c>
      <c r="E35" s="37">
        <f t="shared" si="1"/>
        <v>26</v>
      </c>
      <c r="F35" s="94">
        <v>1131</v>
      </c>
      <c r="G35" s="94">
        <v>1092</v>
      </c>
      <c r="H35" s="46">
        <f t="shared" si="2"/>
        <v>1.0357142857142858</v>
      </c>
      <c r="I35" s="37">
        <f t="shared" si="3"/>
        <v>39</v>
      </c>
      <c r="J35" s="46">
        <f t="shared" si="4"/>
        <v>0.61007957559681703</v>
      </c>
      <c r="K35" s="46">
        <f t="shared" si="5"/>
        <v>0.60805860805860801</v>
      </c>
      <c r="L35" s="51">
        <f t="shared" si="6"/>
        <v>2.0209675382090175E-3</v>
      </c>
    </row>
    <row r="36" spans="1:12" s="30" customFormat="1" x14ac:dyDescent="0.4">
      <c r="A36" s="122" t="s">
        <v>94</v>
      </c>
      <c r="B36" s="67">
        <f>SUM(B37:B56)</f>
        <v>238482</v>
      </c>
      <c r="C36" s="67">
        <f>SUM(C37:C56)</f>
        <v>231594</v>
      </c>
      <c r="D36" s="39">
        <f t="shared" si="0"/>
        <v>1.0297417031529315</v>
      </c>
      <c r="E36" s="40">
        <f t="shared" si="1"/>
        <v>6888</v>
      </c>
      <c r="F36" s="67">
        <f>SUM(F37:F56)</f>
        <v>335315</v>
      </c>
      <c r="G36" s="67">
        <f>SUM(G37:G56)</f>
        <v>324394</v>
      </c>
      <c r="H36" s="39">
        <f t="shared" si="2"/>
        <v>1.0336658507863894</v>
      </c>
      <c r="I36" s="40">
        <f t="shared" si="3"/>
        <v>10921</v>
      </c>
      <c r="J36" s="39">
        <f t="shared" si="4"/>
        <v>0.71121781011884344</v>
      </c>
      <c r="K36" s="39">
        <f t="shared" si="5"/>
        <v>0.71392812444126585</v>
      </c>
      <c r="L36" s="52">
        <f t="shared" si="6"/>
        <v>-2.7103143224224135E-3</v>
      </c>
    </row>
    <row r="37" spans="1:12" x14ac:dyDescent="0.4">
      <c r="A37" s="124" t="s">
        <v>82</v>
      </c>
      <c r="B37" s="99">
        <v>89080</v>
      </c>
      <c r="C37" s="99">
        <v>86334</v>
      </c>
      <c r="D37" s="60">
        <f t="shared" si="0"/>
        <v>1.0318067041953345</v>
      </c>
      <c r="E37" s="36">
        <f t="shared" si="1"/>
        <v>2746</v>
      </c>
      <c r="F37" s="99">
        <v>127707</v>
      </c>
      <c r="G37" s="94">
        <v>118589</v>
      </c>
      <c r="H37" s="42">
        <f t="shared" si="2"/>
        <v>1.0768874010237037</v>
      </c>
      <c r="I37" s="37">
        <f t="shared" si="3"/>
        <v>9118</v>
      </c>
      <c r="J37" s="46">
        <f t="shared" si="4"/>
        <v>0.69753419937826433</v>
      </c>
      <c r="K37" s="46">
        <f t="shared" si="5"/>
        <v>0.72801018644225013</v>
      </c>
      <c r="L37" s="51">
        <f t="shared" si="6"/>
        <v>-3.0475987063985799E-2</v>
      </c>
    </row>
    <row r="38" spans="1:12" x14ac:dyDescent="0.4">
      <c r="A38" s="124" t="s">
        <v>152</v>
      </c>
      <c r="B38" s="94">
        <v>19040</v>
      </c>
      <c r="C38" s="94">
        <v>27135</v>
      </c>
      <c r="D38" s="44">
        <f t="shared" ref="D38:D69" si="7">+B38/C38</f>
        <v>0.70167680117928877</v>
      </c>
      <c r="E38" s="36">
        <f t="shared" ref="E38:E56" si="8">+B38-C38</f>
        <v>-8095</v>
      </c>
      <c r="F38" s="94">
        <v>22484</v>
      </c>
      <c r="G38" s="94">
        <v>33180</v>
      </c>
      <c r="H38" s="42">
        <f t="shared" ref="H38:H69" si="9">+F38/G38</f>
        <v>0.67763713080168775</v>
      </c>
      <c r="I38" s="37">
        <f t="shared" ref="I38:I56" si="10">+F38-G38</f>
        <v>-10696</v>
      </c>
      <c r="J38" s="46">
        <f t="shared" ref="J38:J56" si="11">+B38/F38</f>
        <v>0.84682440846824414</v>
      </c>
      <c r="K38" s="46">
        <f t="shared" ref="K38:K56" si="12">+C38/G38</f>
        <v>0.81781193490054249</v>
      </c>
      <c r="L38" s="51">
        <f t="shared" ref="L38:L69" si="13">+J38-K38</f>
        <v>2.9012473567701647E-2</v>
      </c>
    </row>
    <row r="39" spans="1:12" x14ac:dyDescent="0.4">
      <c r="A39" s="124" t="s">
        <v>151</v>
      </c>
      <c r="B39" s="94">
        <v>16687</v>
      </c>
      <c r="C39" s="94">
        <v>10751</v>
      </c>
      <c r="D39" s="44">
        <f t="shared" si="7"/>
        <v>1.552134685145568</v>
      </c>
      <c r="E39" s="36">
        <f t="shared" si="8"/>
        <v>5936</v>
      </c>
      <c r="F39" s="94">
        <v>23435</v>
      </c>
      <c r="G39" s="94">
        <v>16005</v>
      </c>
      <c r="H39" s="42">
        <f t="shared" si="9"/>
        <v>1.464229928147454</v>
      </c>
      <c r="I39" s="37">
        <f t="shared" si="10"/>
        <v>7430</v>
      </c>
      <c r="J39" s="46">
        <f t="shared" si="11"/>
        <v>0.71205461915937696</v>
      </c>
      <c r="K39" s="46">
        <f t="shared" si="12"/>
        <v>0.67172758512964703</v>
      </c>
      <c r="L39" s="51">
        <f t="shared" si="13"/>
        <v>4.0327034029729925E-2</v>
      </c>
    </row>
    <row r="40" spans="1:12" x14ac:dyDescent="0.4">
      <c r="A40" s="124" t="s">
        <v>177</v>
      </c>
      <c r="B40" s="94">
        <v>5551</v>
      </c>
      <c r="C40" s="94">
        <v>0</v>
      </c>
      <c r="D40" s="44" t="e">
        <f t="shared" si="7"/>
        <v>#DIV/0!</v>
      </c>
      <c r="E40" s="36">
        <f t="shared" si="8"/>
        <v>5551</v>
      </c>
      <c r="F40" s="94">
        <v>7254</v>
      </c>
      <c r="G40" s="94">
        <v>0</v>
      </c>
      <c r="H40" s="42" t="e">
        <f t="shared" si="9"/>
        <v>#DIV/0!</v>
      </c>
      <c r="I40" s="37">
        <f t="shared" si="10"/>
        <v>7254</v>
      </c>
      <c r="J40" s="46">
        <f t="shared" si="11"/>
        <v>0.76523297491039421</v>
      </c>
      <c r="K40" s="46" t="e">
        <f t="shared" si="12"/>
        <v>#DIV/0!</v>
      </c>
      <c r="L40" s="51" t="e">
        <f t="shared" si="13"/>
        <v>#DIV/0!</v>
      </c>
    </row>
    <row r="41" spans="1:12" x14ac:dyDescent="0.4">
      <c r="A41" s="124" t="s">
        <v>80</v>
      </c>
      <c r="B41" s="94">
        <v>35612</v>
      </c>
      <c r="C41" s="94">
        <v>36152</v>
      </c>
      <c r="D41" s="44">
        <f t="shared" si="7"/>
        <v>0.98506306705023239</v>
      </c>
      <c r="E41" s="36">
        <f t="shared" si="8"/>
        <v>-540</v>
      </c>
      <c r="F41" s="94">
        <v>50359</v>
      </c>
      <c r="G41" s="94">
        <v>50914</v>
      </c>
      <c r="H41" s="42">
        <f t="shared" si="9"/>
        <v>0.98909926542797655</v>
      </c>
      <c r="I41" s="37">
        <f t="shared" si="10"/>
        <v>-555</v>
      </c>
      <c r="J41" s="46">
        <f t="shared" si="11"/>
        <v>0.70716257272781424</v>
      </c>
      <c r="K41" s="46">
        <f t="shared" si="12"/>
        <v>0.71006010134737008</v>
      </c>
      <c r="L41" s="51">
        <f t="shared" si="13"/>
        <v>-2.8975286195558336E-3</v>
      </c>
    </row>
    <row r="42" spans="1:12" x14ac:dyDescent="0.4">
      <c r="A42" s="124" t="s">
        <v>81</v>
      </c>
      <c r="B42" s="98">
        <v>22452</v>
      </c>
      <c r="C42" s="94">
        <v>21355</v>
      </c>
      <c r="D42" s="44">
        <f t="shared" si="7"/>
        <v>1.0513697026457505</v>
      </c>
      <c r="E42" s="36">
        <f t="shared" si="8"/>
        <v>1097</v>
      </c>
      <c r="F42" s="94">
        <v>27834</v>
      </c>
      <c r="G42" s="94">
        <v>28840</v>
      </c>
      <c r="H42" s="42">
        <f t="shared" si="9"/>
        <v>0.96511789181692098</v>
      </c>
      <c r="I42" s="37">
        <f t="shared" si="10"/>
        <v>-1006</v>
      </c>
      <c r="J42" s="46">
        <f t="shared" si="11"/>
        <v>0.80663936193145069</v>
      </c>
      <c r="K42" s="46">
        <f t="shared" si="12"/>
        <v>0.74046463245492367</v>
      </c>
      <c r="L42" s="51">
        <f t="shared" si="13"/>
        <v>6.6174729476527028E-2</v>
      </c>
    </row>
    <row r="43" spans="1:12" x14ac:dyDescent="0.4">
      <c r="A43" s="124" t="s">
        <v>79</v>
      </c>
      <c r="B43" s="97">
        <v>5693</v>
      </c>
      <c r="C43" s="94">
        <v>5706</v>
      </c>
      <c r="D43" s="44">
        <f t="shared" si="7"/>
        <v>0.99772169645986686</v>
      </c>
      <c r="E43" s="36">
        <f t="shared" si="8"/>
        <v>-13</v>
      </c>
      <c r="F43" s="94">
        <v>7812</v>
      </c>
      <c r="G43" s="94">
        <v>7964</v>
      </c>
      <c r="H43" s="42">
        <f t="shared" si="9"/>
        <v>0.9809141135107986</v>
      </c>
      <c r="I43" s="37">
        <f t="shared" si="10"/>
        <v>-152</v>
      </c>
      <c r="J43" s="46">
        <f t="shared" si="11"/>
        <v>0.72875064004096257</v>
      </c>
      <c r="K43" s="46">
        <f t="shared" si="12"/>
        <v>0.71647413360120538</v>
      </c>
      <c r="L43" s="51">
        <f t="shared" si="13"/>
        <v>1.2276506439757195E-2</v>
      </c>
    </row>
    <row r="44" spans="1:12" x14ac:dyDescent="0.4">
      <c r="A44" s="124" t="s">
        <v>150</v>
      </c>
      <c r="B44" s="94">
        <v>3010</v>
      </c>
      <c r="C44" s="100">
        <v>3341</v>
      </c>
      <c r="D44" s="44">
        <f t="shared" si="7"/>
        <v>0.90092786590841067</v>
      </c>
      <c r="E44" s="36">
        <f t="shared" si="8"/>
        <v>-331</v>
      </c>
      <c r="F44" s="94">
        <v>4648</v>
      </c>
      <c r="G44" s="94">
        <v>4482</v>
      </c>
      <c r="H44" s="42">
        <f t="shared" si="9"/>
        <v>1.037037037037037</v>
      </c>
      <c r="I44" s="37">
        <f t="shared" si="10"/>
        <v>166</v>
      </c>
      <c r="J44" s="46">
        <f t="shared" si="11"/>
        <v>0.64759036144578308</v>
      </c>
      <c r="K44" s="46">
        <f t="shared" si="12"/>
        <v>0.74542614904060689</v>
      </c>
      <c r="L44" s="51">
        <f t="shared" si="13"/>
        <v>-9.7835787594823809E-2</v>
      </c>
    </row>
    <row r="45" spans="1:12" x14ac:dyDescent="0.4">
      <c r="A45" s="124" t="s">
        <v>78</v>
      </c>
      <c r="B45" s="96">
        <v>6226</v>
      </c>
      <c r="C45" s="94">
        <v>6199</v>
      </c>
      <c r="D45" s="44">
        <f t="shared" si="7"/>
        <v>1.0043555412163252</v>
      </c>
      <c r="E45" s="36">
        <f t="shared" si="8"/>
        <v>27</v>
      </c>
      <c r="F45" s="96">
        <v>7812</v>
      </c>
      <c r="G45" s="94">
        <v>8064</v>
      </c>
      <c r="H45" s="42">
        <f t="shared" si="9"/>
        <v>0.96875</v>
      </c>
      <c r="I45" s="37">
        <f t="shared" si="10"/>
        <v>-252</v>
      </c>
      <c r="J45" s="46">
        <f t="shared" si="11"/>
        <v>0.79697900665642596</v>
      </c>
      <c r="K45" s="46">
        <f t="shared" si="12"/>
        <v>0.76872519841269837</v>
      </c>
      <c r="L45" s="51">
        <f t="shared" si="13"/>
        <v>2.8253808243727585E-2</v>
      </c>
    </row>
    <row r="46" spans="1:12" x14ac:dyDescent="0.4">
      <c r="A46" s="125" t="s">
        <v>77</v>
      </c>
      <c r="B46" s="94">
        <v>4212</v>
      </c>
      <c r="C46" s="96">
        <v>3849</v>
      </c>
      <c r="D46" s="44">
        <f t="shared" si="7"/>
        <v>1.0943102104442712</v>
      </c>
      <c r="E46" s="36">
        <f t="shared" si="8"/>
        <v>363</v>
      </c>
      <c r="F46" s="94">
        <v>7812</v>
      </c>
      <c r="G46" s="94">
        <v>8064</v>
      </c>
      <c r="H46" s="42">
        <f t="shared" si="9"/>
        <v>0.96875</v>
      </c>
      <c r="I46" s="37">
        <f t="shared" si="10"/>
        <v>-252</v>
      </c>
      <c r="J46" s="46">
        <f t="shared" si="11"/>
        <v>0.53917050691244239</v>
      </c>
      <c r="K46" s="42">
        <f t="shared" si="12"/>
        <v>0.47730654761904762</v>
      </c>
      <c r="L46" s="41">
        <f t="shared" si="13"/>
        <v>6.1863959293394777E-2</v>
      </c>
    </row>
    <row r="47" spans="1:12" x14ac:dyDescent="0.4">
      <c r="A47" s="124" t="s">
        <v>96</v>
      </c>
      <c r="B47" s="94">
        <v>2346</v>
      </c>
      <c r="C47" s="94">
        <v>2105</v>
      </c>
      <c r="D47" s="44">
        <f t="shared" si="7"/>
        <v>1.1144893111638954</v>
      </c>
      <c r="E47" s="37">
        <f t="shared" si="8"/>
        <v>241</v>
      </c>
      <c r="F47" s="94">
        <v>4648</v>
      </c>
      <c r="G47" s="96">
        <v>4648</v>
      </c>
      <c r="H47" s="42">
        <f t="shared" si="9"/>
        <v>1</v>
      </c>
      <c r="I47" s="37">
        <f t="shared" si="10"/>
        <v>0</v>
      </c>
      <c r="J47" s="46">
        <f t="shared" si="11"/>
        <v>0.50473321858864029</v>
      </c>
      <c r="K47" s="46">
        <f t="shared" si="12"/>
        <v>0.4528829604130809</v>
      </c>
      <c r="L47" s="51">
        <f t="shared" si="13"/>
        <v>5.1850258175559383E-2</v>
      </c>
    </row>
    <row r="48" spans="1:12" x14ac:dyDescent="0.4">
      <c r="A48" s="124" t="s">
        <v>93</v>
      </c>
      <c r="B48" s="94">
        <v>4236</v>
      </c>
      <c r="C48" s="94">
        <v>3910</v>
      </c>
      <c r="D48" s="44">
        <f t="shared" si="7"/>
        <v>1.083375959079284</v>
      </c>
      <c r="E48" s="37">
        <f t="shared" si="8"/>
        <v>326</v>
      </c>
      <c r="F48" s="94">
        <v>7812</v>
      </c>
      <c r="G48" s="94">
        <v>8064</v>
      </c>
      <c r="H48" s="46">
        <f t="shared" si="9"/>
        <v>0.96875</v>
      </c>
      <c r="I48" s="37">
        <f t="shared" si="10"/>
        <v>-252</v>
      </c>
      <c r="J48" s="46">
        <f t="shared" si="11"/>
        <v>0.54224270353302606</v>
      </c>
      <c r="K48" s="46">
        <f t="shared" si="12"/>
        <v>0.48487103174603174</v>
      </c>
      <c r="L48" s="51">
        <f t="shared" si="13"/>
        <v>5.7371671786994316E-2</v>
      </c>
    </row>
    <row r="49" spans="1:12" x14ac:dyDescent="0.4">
      <c r="A49" s="124" t="s">
        <v>74</v>
      </c>
      <c r="B49" s="94">
        <v>6287</v>
      </c>
      <c r="C49" s="94">
        <v>7109</v>
      </c>
      <c r="D49" s="44">
        <f t="shared" si="7"/>
        <v>0.8843719229146153</v>
      </c>
      <c r="E49" s="37">
        <f t="shared" si="8"/>
        <v>-822</v>
      </c>
      <c r="F49" s="94">
        <v>10584</v>
      </c>
      <c r="G49" s="94">
        <v>10693</v>
      </c>
      <c r="H49" s="46">
        <f t="shared" si="9"/>
        <v>0.98980641541195169</v>
      </c>
      <c r="I49" s="37">
        <f t="shared" si="10"/>
        <v>-109</v>
      </c>
      <c r="J49" s="46">
        <f t="shared" si="11"/>
        <v>0.59400982615268327</v>
      </c>
      <c r="K49" s="46">
        <f t="shared" si="12"/>
        <v>0.66482745721500047</v>
      </c>
      <c r="L49" s="51">
        <f t="shared" si="13"/>
        <v>-7.0817631062317199E-2</v>
      </c>
    </row>
    <row r="50" spans="1:12" x14ac:dyDescent="0.4">
      <c r="A50" s="124" t="s">
        <v>76</v>
      </c>
      <c r="B50" s="94">
        <v>2363</v>
      </c>
      <c r="C50" s="94">
        <v>2354</v>
      </c>
      <c r="D50" s="44">
        <f t="shared" si="7"/>
        <v>1.0038232795242141</v>
      </c>
      <c r="E50" s="37">
        <f t="shared" si="8"/>
        <v>9</v>
      </c>
      <c r="F50" s="94">
        <v>3528</v>
      </c>
      <c r="G50" s="94">
        <v>3647</v>
      </c>
      <c r="H50" s="46">
        <f t="shared" si="9"/>
        <v>0.96737044145873319</v>
      </c>
      <c r="I50" s="37">
        <f t="shared" si="10"/>
        <v>-119</v>
      </c>
      <c r="J50" s="46">
        <f t="shared" si="11"/>
        <v>0.66978458049886624</v>
      </c>
      <c r="K50" s="46">
        <f t="shared" si="12"/>
        <v>0.64546202358102545</v>
      </c>
      <c r="L50" s="51">
        <f t="shared" si="13"/>
        <v>2.4322556917840799E-2</v>
      </c>
    </row>
    <row r="51" spans="1:12" x14ac:dyDescent="0.4">
      <c r="A51" s="124" t="s">
        <v>75</v>
      </c>
      <c r="B51" s="94">
        <v>2744</v>
      </c>
      <c r="C51" s="94">
        <v>2719</v>
      </c>
      <c r="D51" s="44">
        <f t="shared" si="7"/>
        <v>1.0091945568223613</v>
      </c>
      <c r="E51" s="37">
        <f t="shared" si="8"/>
        <v>25</v>
      </c>
      <c r="F51" s="94">
        <v>3534</v>
      </c>
      <c r="G51" s="94">
        <v>3528</v>
      </c>
      <c r="H51" s="46">
        <f t="shared" si="9"/>
        <v>1.0017006802721089</v>
      </c>
      <c r="I51" s="37">
        <f t="shared" si="10"/>
        <v>6</v>
      </c>
      <c r="J51" s="46">
        <f t="shared" si="11"/>
        <v>0.77645727221279004</v>
      </c>
      <c r="K51" s="46">
        <f t="shared" si="12"/>
        <v>0.77069160997732422</v>
      </c>
      <c r="L51" s="51">
        <f t="shared" si="13"/>
        <v>5.7656622354658182E-3</v>
      </c>
    </row>
    <row r="52" spans="1:12" x14ac:dyDescent="0.4">
      <c r="A52" s="124" t="s">
        <v>149</v>
      </c>
      <c r="B52" s="94">
        <v>1884</v>
      </c>
      <c r="C52" s="94">
        <v>2425</v>
      </c>
      <c r="D52" s="44">
        <f t="shared" si="7"/>
        <v>0.7769072164948454</v>
      </c>
      <c r="E52" s="37">
        <f t="shared" si="8"/>
        <v>-541</v>
      </c>
      <c r="F52" s="94">
        <v>3926</v>
      </c>
      <c r="G52" s="94">
        <v>3598</v>
      </c>
      <c r="H52" s="46">
        <f t="shared" si="9"/>
        <v>1.0911617565314062</v>
      </c>
      <c r="I52" s="37">
        <f t="shared" si="10"/>
        <v>328</v>
      </c>
      <c r="J52" s="46">
        <f t="shared" si="11"/>
        <v>0.47987773815588386</v>
      </c>
      <c r="K52" s="46">
        <f t="shared" si="12"/>
        <v>0.67398554752640361</v>
      </c>
      <c r="L52" s="51">
        <f t="shared" si="13"/>
        <v>-0.19410780937051975</v>
      </c>
    </row>
    <row r="53" spans="1:12" x14ac:dyDescent="0.4">
      <c r="A53" s="124" t="s">
        <v>132</v>
      </c>
      <c r="B53" s="94">
        <v>3131</v>
      </c>
      <c r="C53" s="94">
        <v>2943</v>
      </c>
      <c r="D53" s="44">
        <f t="shared" si="7"/>
        <v>1.0638803941556234</v>
      </c>
      <c r="E53" s="37">
        <f t="shared" si="8"/>
        <v>188</v>
      </c>
      <c r="F53" s="94">
        <v>3528</v>
      </c>
      <c r="G53" s="94">
        <v>3528</v>
      </c>
      <c r="H53" s="46">
        <f t="shared" si="9"/>
        <v>1</v>
      </c>
      <c r="I53" s="37">
        <f t="shared" si="10"/>
        <v>0</v>
      </c>
      <c r="J53" s="46">
        <f t="shared" si="11"/>
        <v>0.88747165532879824</v>
      </c>
      <c r="K53" s="46">
        <f t="shared" si="12"/>
        <v>0.83418367346938771</v>
      </c>
      <c r="L53" s="51">
        <f t="shared" si="13"/>
        <v>5.3287981859410527E-2</v>
      </c>
    </row>
    <row r="54" spans="1:12" x14ac:dyDescent="0.4">
      <c r="A54" s="124" t="s">
        <v>148</v>
      </c>
      <c r="B54" s="94">
        <v>2976</v>
      </c>
      <c r="C54" s="94">
        <v>2723</v>
      </c>
      <c r="D54" s="44">
        <f t="shared" si="7"/>
        <v>1.0929122291590159</v>
      </c>
      <c r="E54" s="37">
        <f t="shared" si="8"/>
        <v>253</v>
      </c>
      <c r="F54" s="94">
        <v>3542</v>
      </c>
      <c r="G54" s="94">
        <v>3525</v>
      </c>
      <c r="H54" s="46">
        <f t="shared" si="9"/>
        <v>1.0048226950354611</v>
      </c>
      <c r="I54" s="37">
        <f t="shared" si="10"/>
        <v>17</v>
      </c>
      <c r="J54" s="46">
        <f t="shared" si="11"/>
        <v>0.84020327498588365</v>
      </c>
      <c r="K54" s="46">
        <f t="shared" si="12"/>
        <v>0.77248226950354615</v>
      </c>
      <c r="L54" s="51">
        <f t="shared" si="13"/>
        <v>6.7721005482337504E-2</v>
      </c>
    </row>
    <row r="55" spans="1:12" x14ac:dyDescent="0.4">
      <c r="A55" s="124" t="s">
        <v>147</v>
      </c>
      <c r="B55" s="96">
        <v>2630</v>
      </c>
      <c r="C55" s="94">
        <v>2253</v>
      </c>
      <c r="D55" s="44">
        <f t="shared" si="7"/>
        <v>1.1673324456280514</v>
      </c>
      <c r="E55" s="37">
        <f t="shared" si="8"/>
        <v>377</v>
      </c>
      <c r="F55" s="96">
        <v>3528</v>
      </c>
      <c r="G55" s="94">
        <v>3528</v>
      </c>
      <c r="H55" s="46">
        <f t="shared" si="9"/>
        <v>1</v>
      </c>
      <c r="I55" s="37">
        <f t="shared" si="10"/>
        <v>0</v>
      </c>
      <c r="J55" s="46">
        <f t="shared" si="11"/>
        <v>0.74546485260770978</v>
      </c>
      <c r="K55" s="46">
        <f t="shared" si="12"/>
        <v>0.63860544217687076</v>
      </c>
      <c r="L55" s="51">
        <f t="shared" si="13"/>
        <v>0.10685941043083902</v>
      </c>
    </row>
    <row r="56" spans="1:12" x14ac:dyDescent="0.4">
      <c r="A56" s="123" t="s">
        <v>146</v>
      </c>
      <c r="B56" s="91">
        <v>2322</v>
      </c>
      <c r="C56" s="91">
        <v>2231</v>
      </c>
      <c r="D56" s="90">
        <f t="shared" si="7"/>
        <v>1.0407888839085613</v>
      </c>
      <c r="E56" s="35">
        <f t="shared" si="8"/>
        <v>91</v>
      </c>
      <c r="F56" s="91">
        <v>3528</v>
      </c>
      <c r="G56" s="91">
        <v>3533</v>
      </c>
      <c r="H56" s="57">
        <f t="shared" si="9"/>
        <v>0.99858477214831587</v>
      </c>
      <c r="I56" s="35">
        <f t="shared" si="10"/>
        <v>-5</v>
      </c>
      <c r="J56" s="57">
        <f t="shared" si="11"/>
        <v>0.65816326530612246</v>
      </c>
      <c r="K56" s="57">
        <f t="shared" si="12"/>
        <v>0.63147466742145486</v>
      </c>
      <c r="L56" s="56">
        <f t="shared" si="13"/>
        <v>2.6688597884667598E-2</v>
      </c>
    </row>
    <row r="57" spans="1:12" x14ac:dyDescent="0.4">
      <c r="C57" s="13"/>
      <c r="D57" s="32"/>
      <c r="E57" s="32"/>
      <c r="F57" s="13"/>
      <c r="G57" s="13"/>
      <c r="H57" s="32"/>
      <c r="I57" s="32"/>
      <c r="J57" s="13"/>
      <c r="K57" s="13"/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E59" s="32"/>
      <c r="G59" s="13"/>
      <c r="I59" s="32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2006年月間（上中下旬）動向2月</oddHeader>
    <oddFooter>&amp;L沖縄県&amp;C&amp;P ﾍﾟｰｼﾞ&amp;R&amp;D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２月(上旬)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1" t="s">
        <v>138</v>
      </c>
      <c r="C4" s="191" t="s">
        <v>183</v>
      </c>
      <c r="D4" s="190" t="s">
        <v>87</v>
      </c>
      <c r="E4" s="190"/>
      <c r="F4" s="187" t="str">
        <f>+B4</f>
        <v>(06'2/1～10)</v>
      </c>
      <c r="G4" s="187" t="str">
        <f>+C4</f>
        <v>(05'2/1～10)</v>
      </c>
      <c r="H4" s="190" t="s">
        <v>87</v>
      </c>
      <c r="I4" s="190"/>
      <c r="J4" s="187" t="str">
        <f>+B4</f>
        <v>(06'2/1～10)</v>
      </c>
      <c r="K4" s="187" t="str">
        <f>+C4</f>
        <v>(05'2/1～10)</v>
      </c>
      <c r="L4" s="188" t="s">
        <v>85</v>
      </c>
    </row>
    <row r="5" spans="1:12" s="34" customFormat="1" x14ac:dyDescent="0.4">
      <c r="A5" s="190"/>
      <c r="B5" s="191"/>
      <c r="C5" s="191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+B7+B36</f>
        <v>144412</v>
      </c>
      <c r="C6" s="67">
        <f>+C7+C36</f>
        <v>140235</v>
      </c>
      <c r="D6" s="39">
        <f t="shared" ref="D6:D15" si="0">+B6/C6</f>
        <v>1.0297857168324598</v>
      </c>
      <c r="E6" s="40">
        <f t="shared" ref="E6:E15" si="1">+B6-C6</f>
        <v>4177</v>
      </c>
      <c r="F6" s="67">
        <f>+F7+F36</f>
        <v>224719</v>
      </c>
      <c r="G6" s="67">
        <f>+G7+G36</f>
        <v>211668</v>
      </c>
      <c r="H6" s="39">
        <f t="shared" ref="H6:H15" si="2">+F6/G6</f>
        <v>1.0616578793204452</v>
      </c>
      <c r="I6" s="40">
        <f t="shared" ref="I6:I15" si="3">+F6-G6</f>
        <v>13051</v>
      </c>
      <c r="J6" s="39">
        <f t="shared" ref="J6:J15" si="4">+B6/F6</f>
        <v>0.64263368918516017</v>
      </c>
      <c r="K6" s="39">
        <f t="shared" ref="K6:K15" si="5">+C6/G6</f>
        <v>0.66252338567946034</v>
      </c>
      <c r="L6" s="52">
        <f t="shared" ref="L6:L15" si="6">+J6-K6</f>
        <v>-1.9889696494300169E-2</v>
      </c>
    </row>
    <row r="7" spans="1:12" s="30" customFormat="1" x14ac:dyDescent="0.4">
      <c r="A7" s="122" t="s">
        <v>84</v>
      </c>
      <c r="B7" s="67">
        <f>B8+B18+B33</f>
        <v>71689</v>
      </c>
      <c r="C7" s="67">
        <f>C8+C18+C33</f>
        <v>67989</v>
      </c>
      <c r="D7" s="39">
        <f t="shared" si="0"/>
        <v>1.0544205680330643</v>
      </c>
      <c r="E7" s="40">
        <f t="shared" si="1"/>
        <v>3700</v>
      </c>
      <c r="F7" s="67">
        <f>F8+F18+F33</f>
        <v>104874</v>
      </c>
      <c r="G7" s="67">
        <f>G8+G18+G33</f>
        <v>97853</v>
      </c>
      <c r="H7" s="39">
        <f t="shared" si="2"/>
        <v>1.0717504828671578</v>
      </c>
      <c r="I7" s="40">
        <f t="shared" si="3"/>
        <v>7021</v>
      </c>
      <c r="J7" s="39">
        <f t="shared" si="4"/>
        <v>0.68357266815416595</v>
      </c>
      <c r="K7" s="39">
        <f t="shared" si="5"/>
        <v>0.69480751739854685</v>
      </c>
      <c r="L7" s="52">
        <f t="shared" si="6"/>
        <v>-1.1234849244380896E-2</v>
      </c>
    </row>
    <row r="8" spans="1:12" x14ac:dyDescent="0.4">
      <c r="A8" s="153" t="s">
        <v>91</v>
      </c>
      <c r="B8" s="71">
        <f>SUM(B9:B17)</f>
        <v>59682</v>
      </c>
      <c r="C8" s="71">
        <f>SUM(C9:C17)</f>
        <v>56426</v>
      </c>
      <c r="D8" s="60">
        <f t="shared" si="0"/>
        <v>1.0577038953673839</v>
      </c>
      <c r="E8" s="152">
        <f t="shared" si="1"/>
        <v>3256</v>
      </c>
      <c r="F8" s="71">
        <f>SUM(F9:F17)</f>
        <v>86094</v>
      </c>
      <c r="G8" s="71">
        <f>SUM(G9:G17)</f>
        <v>79112</v>
      </c>
      <c r="H8" s="60">
        <f t="shared" si="2"/>
        <v>1.0882546263525128</v>
      </c>
      <c r="I8" s="152">
        <f t="shared" si="3"/>
        <v>6982</v>
      </c>
      <c r="J8" s="60">
        <f t="shared" si="4"/>
        <v>0.69321903965433129</v>
      </c>
      <c r="K8" s="60">
        <f t="shared" si="5"/>
        <v>0.71324198604510058</v>
      </c>
      <c r="L8" s="151">
        <f t="shared" si="6"/>
        <v>-2.0022946390769292E-2</v>
      </c>
    </row>
    <row r="9" spans="1:12" x14ac:dyDescent="0.4">
      <c r="A9" s="126" t="s">
        <v>82</v>
      </c>
      <c r="B9" s="100">
        <v>33672</v>
      </c>
      <c r="C9" s="100">
        <v>32214</v>
      </c>
      <c r="D9" s="44">
        <f t="shared" si="0"/>
        <v>1.0452598249208418</v>
      </c>
      <c r="E9" s="45">
        <f t="shared" si="1"/>
        <v>1458</v>
      </c>
      <c r="F9" s="100">
        <v>46564</v>
      </c>
      <c r="G9" s="100">
        <v>46622</v>
      </c>
      <c r="H9" s="44">
        <f t="shared" si="2"/>
        <v>0.99875595212560597</v>
      </c>
      <c r="I9" s="45">
        <f t="shared" si="3"/>
        <v>-58</v>
      </c>
      <c r="J9" s="44">
        <f t="shared" si="4"/>
        <v>0.72313375139592817</v>
      </c>
      <c r="K9" s="44">
        <f t="shared" si="5"/>
        <v>0.69096134871948867</v>
      </c>
      <c r="L9" s="43">
        <f t="shared" si="6"/>
        <v>3.2172402676439504E-2</v>
      </c>
    </row>
    <row r="10" spans="1:12" x14ac:dyDescent="0.4">
      <c r="A10" s="124" t="s">
        <v>83</v>
      </c>
      <c r="B10" s="94">
        <v>6981</v>
      </c>
      <c r="C10" s="94">
        <v>8404</v>
      </c>
      <c r="D10" s="46">
        <f t="shared" si="0"/>
        <v>0.83067586863398379</v>
      </c>
      <c r="E10" s="37">
        <f t="shared" si="1"/>
        <v>-1423</v>
      </c>
      <c r="F10" s="94">
        <v>9260</v>
      </c>
      <c r="G10" s="94">
        <v>10860</v>
      </c>
      <c r="H10" s="46">
        <f t="shared" si="2"/>
        <v>0.85267034990791901</v>
      </c>
      <c r="I10" s="37">
        <f t="shared" si="3"/>
        <v>-1600</v>
      </c>
      <c r="J10" s="46">
        <f t="shared" si="4"/>
        <v>0.75388768898488123</v>
      </c>
      <c r="K10" s="46">
        <f t="shared" si="5"/>
        <v>0.77384898710865557</v>
      </c>
      <c r="L10" s="51">
        <f t="shared" si="6"/>
        <v>-1.996129812377434E-2</v>
      </c>
    </row>
    <row r="11" spans="1:12" x14ac:dyDescent="0.4">
      <c r="A11" s="124" t="s">
        <v>97</v>
      </c>
      <c r="B11" s="94">
        <v>3888</v>
      </c>
      <c r="C11" s="94">
        <v>2032</v>
      </c>
      <c r="D11" s="46">
        <f t="shared" si="0"/>
        <v>1.9133858267716535</v>
      </c>
      <c r="E11" s="37">
        <f t="shared" si="1"/>
        <v>1856</v>
      </c>
      <c r="F11" s="94">
        <v>6490</v>
      </c>
      <c r="G11" s="94">
        <v>2700</v>
      </c>
      <c r="H11" s="46">
        <f t="shared" si="2"/>
        <v>2.4037037037037039</v>
      </c>
      <c r="I11" s="37">
        <f t="shared" si="3"/>
        <v>3790</v>
      </c>
      <c r="J11" s="46">
        <f t="shared" si="4"/>
        <v>0.59907550077041605</v>
      </c>
      <c r="K11" s="46">
        <f t="shared" si="5"/>
        <v>0.75259259259259259</v>
      </c>
      <c r="L11" s="51">
        <f t="shared" si="6"/>
        <v>-0.15351709182217654</v>
      </c>
    </row>
    <row r="12" spans="1:12" x14ac:dyDescent="0.4">
      <c r="A12" s="124" t="s">
        <v>80</v>
      </c>
      <c r="B12" s="94">
        <v>6285</v>
      </c>
      <c r="C12" s="94">
        <v>7086</v>
      </c>
      <c r="D12" s="46">
        <f t="shared" si="0"/>
        <v>0.88696020321761215</v>
      </c>
      <c r="E12" s="37">
        <f t="shared" si="1"/>
        <v>-801</v>
      </c>
      <c r="F12" s="94">
        <v>9330</v>
      </c>
      <c r="G12" s="94">
        <v>9600</v>
      </c>
      <c r="H12" s="46">
        <f t="shared" si="2"/>
        <v>0.97187500000000004</v>
      </c>
      <c r="I12" s="37">
        <f t="shared" si="3"/>
        <v>-270</v>
      </c>
      <c r="J12" s="46">
        <f t="shared" si="4"/>
        <v>0.67363344051446949</v>
      </c>
      <c r="K12" s="46">
        <f t="shared" si="5"/>
        <v>0.73812500000000003</v>
      </c>
      <c r="L12" s="51">
        <f t="shared" si="6"/>
        <v>-6.4491559485530536E-2</v>
      </c>
    </row>
    <row r="13" spans="1:12" x14ac:dyDescent="0.4">
      <c r="A13" s="124" t="s">
        <v>81</v>
      </c>
      <c r="B13" s="94">
        <v>5177</v>
      </c>
      <c r="C13" s="94">
        <v>4402</v>
      </c>
      <c r="D13" s="46">
        <f t="shared" si="0"/>
        <v>1.176056338028169</v>
      </c>
      <c r="E13" s="37">
        <f t="shared" si="1"/>
        <v>775</v>
      </c>
      <c r="F13" s="94">
        <v>9457</v>
      </c>
      <c r="G13" s="94">
        <v>6630</v>
      </c>
      <c r="H13" s="46">
        <f t="shared" si="2"/>
        <v>1.426395173453997</v>
      </c>
      <c r="I13" s="37">
        <f t="shared" si="3"/>
        <v>2827</v>
      </c>
      <c r="J13" s="46">
        <f t="shared" si="4"/>
        <v>0.54742518769165693</v>
      </c>
      <c r="K13" s="46">
        <f t="shared" si="5"/>
        <v>0.66395173453996981</v>
      </c>
      <c r="L13" s="51">
        <f t="shared" si="6"/>
        <v>-0.11652654684831287</v>
      </c>
    </row>
    <row r="14" spans="1:12" x14ac:dyDescent="0.4">
      <c r="A14" s="124" t="s">
        <v>170</v>
      </c>
      <c r="B14" s="94">
        <v>2645</v>
      </c>
      <c r="C14" s="94">
        <v>2288</v>
      </c>
      <c r="D14" s="46">
        <f t="shared" si="0"/>
        <v>1.1560314685314685</v>
      </c>
      <c r="E14" s="37">
        <f t="shared" si="1"/>
        <v>357</v>
      </c>
      <c r="F14" s="94">
        <v>3643</v>
      </c>
      <c r="G14" s="94">
        <v>2700</v>
      </c>
      <c r="H14" s="46">
        <f t="shared" si="2"/>
        <v>1.3492592592592592</v>
      </c>
      <c r="I14" s="37">
        <f t="shared" si="3"/>
        <v>943</v>
      </c>
      <c r="J14" s="46">
        <f t="shared" si="4"/>
        <v>0.72604995882514411</v>
      </c>
      <c r="K14" s="46">
        <f t="shared" si="5"/>
        <v>0.84740740740740739</v>
      </c>
      <c r="L14" s="51">
        <f t="shared" si="6"/>
        <v>-0.12135744858226327</v>
      </c>
    </row>
    <row r="15" spans="1:12" x14ac:dyDescent="0.4">
      <c r="A15" s="127" t="s">
        <v>169</v>
      </c>
      <c r="B15" s="94">
        <v>1034</v>
      </c>
      <c r="C15" s="94">
        <v>0</v>
      </c>
      <c r="D15" s="48" t="e">
        <f t="shared" si="0"/>
        <v>#DIV/0!</v>
      </c>
      <c r="E15" s="47">
        <f t="shared" si="1"/>
        <v>1034</v>
      </c>
      <c r="F15" s="94">
        <v>1350</v>
      </c>
      <c r="G15" s="105">
        <v>0</v>
      </c>
      <c r="H15" s="44" t="e">
        <f t="shared" si="2"/>
        <v>#DIV/0!</v>
      </c>
      <c r="I15" s="45">
        <f t="shared" si="3"/>
        <v>1350</v>
      </c>
      <c r="J15" s="48">
        <f t="shared" si="4"/>
        <v>0.7659259259259259</v>
      </c>
      <c r="K15" s="46" t="e">
        <f t="shared" si="5"/>
        <v>#DIV/0!</v>
      </c>
      <c r="L15" s="51" t="e">
        <f t="shared" si="6"/>
        <v>#DIV/0!</v>
      </c>
    </row>
    <row r="16" spans="1:12" x14ac:dyDescent="0.4">
      <c r="A16" s="21" t="s">
        <v>179</v>
      </c>
      <c r="B16" s="101"/>
      <c r="C16" s="101"/>
      <c r="D16" s="17"/>
      <c r="E16" s="20"/>
      <c r="F16" s="101"/>
      <c r="G16" s="95"/>
      <c r="H16" s="17"/>
      <c r="I16" s="18"/>
      <c r="J16" s="17"/>
      <c r="K16" s="17"/>
      <c r="L16" s="16"/>
    </row>
    <row r="17" spans="1:12" x14ac:dyDescent="0.4">
      <c r="A17" s="15" t="s">
        <v>182</v>
      </c>
      <c r="B17" s="106"/>
      <c r="C17" s="106"/>
      <c r="D17" s="135"/>
      <c r="E17" s="14"/>
      <c r="F17" s="106"/>
      <c r="G17" s="106"/>
      <c r="H17" s="31"/>
      <c r="I17" s="33"/>
      <c r="J17" s="135"/>
      <c r="K17" s="31"/>
      <c r="L17" s="74"/>
    </row>
    <row r="18" spans="1:12" x14ac:dyDescent="0.4">
      <c r="A18" s="138" t="s">
        <v>90</v>
      </c>
      <c r="B18" s="73">
        <f>SUM(B19:B32)</f>
        <v>11552</v>
      </c>
      <c r="C18" s="73">
        <f>SUM(C19:C32)</f>
        <v>11190</v>
      </c>
      <c r="D18" s="50">
        <f>+B18/C18</f>
        <v>1.0323503127792673</v>
      </c>
      <c r="E18" s="38">
        <f>+B18-C18</f>
        <v>362</v>
      </c>
      <c r="F18" s="73">
        <f>SUM(F19:F32)</f>
        <v>18000</v>
      </c>
      <c r="G18" s="73">
        <f>SUM(G19:G32)</f>
        <v>18000</v>
      </c>
      <c r="H18" s="50">
        <f t="shared" ref="H18:H39" si="7">+F18/G18</f>
        <v>1</v>
      </c>
      <c r="I18" s="38">
        <f t="shared" ref="I18:I39" si="8">+F18-G18</f>
        <v>0</v>
      </c>
      <c r="J18" s="50">
        <f>+B18/F18</f>
        <v>0.64177777777777778</v>
      </c>
      <c r="K18" s="50">
        <f>+C18/G18</f>
        <v>0.6216666666666667</v>
      </c>
      <c r="L18" s="49">
        <f t="shared" ref="L18:L39" si="9">+J18-K18</f>
        <v>2.011111111111108E-2</v>
      </c>
    </row>
    <row r="19" spans="1:12" x14ac:dyDescent="0.4">
      <c r="A19" s="126" t="s">
        <v>168</v>
      </c>
      <c r="B19" s="100">
        <v>1014</v>
      </c>
      <c r="C19" s="94">
        <v>1026</v>
      </c>
      <c r="D19" s="44">
        <f>+B19/F19</f>
        <v>0.67600000000000005</v>
      </c>
      <c r="E19" s="45">
        <f>+B19-F19</f>
        <v>-486</v>
      </c>
      <c r="F19" s="100">
        <v>1500</v>
      </c>
      <c r="G19" s="100">
        <v>1500</v>
      </c>
      <c r="H19" s="46">
        <f t="shared" si="7"/>
        <v>1</v>
      </c>
      <c r="I19" s="37">
        <f t="shared" si="8"/>
        <v>0</v>
      </c>
      <c r="J19" s="46">
        <f t="shared" ref="J19:J39" si="10">+B19/F19</f>
        <v>0.67600000000000005</v>
      </c>
      <c r="K19" s="44">
        <f>+F19/G19</f>
        <v>1</v>
      </c>
      <c r="L19" s="43">
        <f t="shared" si="9"/>
        <v>-0.32399999999999995</v>
      </c>
    </row>
    <row r="20" spans="1:12" x14ac:dyDescent="0.4">
      <c r="A20" s="124" t="s">
        <v>167</v>
      </c>
      <c r="B20" s="94">
        <v>1211</v>
      </c>
      <c r="C20" s="32">
        <v>1019</v>
      </c>
      <c r="D20" s="46">
        <f>+B20/F20</f>
        <v>0.80733333333333335</v>
      </c>
      <c r="E20" s="37">
        <f>+B20-F20</f>
        <v>-289</v>
      </c>
      <c r="F20" s="94">
        <v>1500</v>
      </c>
      <c r="G20" s="94">
        <v>1500</v>
      </c>
      <c r="H20" s="46">
        <f t="shared" si="7"/>
        <v>1</v>
      </c>
      <c r="I20" s="37">
        <f t="shared" si="8"/>
        <v>0</v>
      </c>
      <c r="J20" s="42">
        <f t="shared" si="10"/>
        <v>0.80733333333333335</v>
      </c>
      <c r="K20" s="46">
        <f>+F20/G20</f>
        <v>1</v>
      </c>
      <c r="L20" s="51">
        <f t="shared" si="9"/>
        <v>-0.19266666666666665</v>
      </c>
    </row>
    <row r="21" spans="1:12" x14ac:dyDescent="0.4">
      <c r="A21" s="124" t="s">
        <v>166</v>
      </c>
      <c r="B21" s="94">
        <v>896</v>
      </c>
      <c r="C21" s="94">
        <v>990</v>
      </c>
      <c r="D21" s="46">
        <f t="shared" ref="D21:D39" si="11">+B21/C21</f>
        <v>0.90505050505050511</v>
      </c>
      <c r="E21" s="37">
        <f t="shared" ref="E21:E39" si="12">+B21-C21</f>
        <v>-94</v>
      </c>
      <c r="F21" s="94">
        <v>1500</v>
      </c>
      <c r="G21" s="94">
        <v>1650</v>
      </c>
      <c r="H21" s="42">
        <f t="shared" si="7"/>
        <v>0.90909090909090906</v>
      </c>
      <c r="I21" s="37">
        <f t="shared" si="8"/>
        <v>-150</v>
      </c>
      <c r="J21" s="46">
        <f t="shared" si="10"/>
        <v>0.59733333333333338</v>
      </c>
      <c r="K21" s="46">
        <f t="shared" ref="K21:K39" si="13">+C21/G21</f>
        <v>0.6</v>
      </c>
      <c r="L21" s="51">
        <f t="shared" si="9"/>
        <v>-2.666666666666595E-3</v>
      </c>
    </row>
    <row r="22" spans="1:12" x14ac:dyDescent="0.4">
      <c r="A22" s="124" t="s">
        <v>165</v>
      </c>
      <c r="B22" s="94">
        <v>1943</v>
      </c>
      <c r="C22" s="94">
        <v>2017</v>
      </c>
      <c r="D22" s="46">
        <f t="shared" si="11"/>
        <v>0.96331184928111058</v>
      </c>
      <c r="E22" s="37">
        <f t="shared" si="12"/>
        <v>-74</v>
      </c>
      <c r="F22" s="94">
        <v>3000</v>
      </c>
      <c r="G22" s="94">
        <v>3000</v>
      </c>
      <c r="H22" s="46">
        <f t="shared" si="7"/>
        <v>1</v>
      </c>
      <c r="I22" s="37">
        <f t="shared" si="8"/>
        <v>0</v>
      </c>
      <c r="J22" s="46">
        <f t="shared" si="10"/>
        <v>0.64766666666666661</v>
      </c>
      <c r="K22" s="46">
        <f t="shared" si="13"/>
        <v>0.67233333333333334</v>
      </c>
      <c r="L22" s="51">
        <f t="shared" si="9"/>
        <v>-2.4666666666666726E-2</v>
      </c>
    </row>
    <row r="23" spans="1:12" x14ac:dyDescent="0.4">
      <c r="A23" s="124" t="s">
        <v>164</v>
      </c>
      <c r="B23" s="96">
        <v>1264</v>
      </c>
      <c r="C23" s="96">
        <v>1099</v>
      </c>
      <c r="D23" s="42">
        <f t="shared" si="11"/>
        <v>1.1501364877161055</v>
      </c>
      <c r="E23" s="36">
        <f t="shared" si="12"/>
        <v>165</v>
      </c>
      <c r="F23" s="96">
        <v>1500</v>
      </c>
      <c r="G23" s="96">
        <v>1500</v>
      </c>
      <c r="H23" s="42">
        <f t="shared" si="7"/>
        <v>1</v>
      </c>
      <c r="I23" s="36">
        <f t="shared" si="8"/>
        <v>0</v>
      </c>
      <c r="J23" s="42">
        <f t="shared" si="10"/>
        <v>0.84266666666666667</v>
      </c>
      <c r="K23" s="42">
        <f t="shared" si="13"/>
        <v>0.73266666666666669</v>
      </c>
      <c r="L23" s="41">
        <f t="shared" si="9"/>
        <v>0.10999999999999999</v>
      </c>
    </row>
    <row r="24" spans="1:12" x14ac:dyDescent="0.4">
      <c r="A24" s="125" t="s">
        <v>163</v>
      </c>
      <c r="B24" s="94">
        <v>0</v>
      </c>
      <c r="C24" s="94">
        <v>0</v>
      </c>
      <c r="D24" s="46" t="e">
        <f t="shared" si="11"/>
        <v>#DIV/0!</v>
      </c>
      <c r="E24" s="37">
        <f t="shared" si="12"/>
        <v>0</v>
      </c>
      <c r="F24" s="94">
        <v>0</v>
      </c>
      <c r="G24" s="94">
        <v>0</v>
      </c>
      <c r="H24" s="46" t="e">
        <f t="shared" si="7"/>
        <v>#DIV/0!</v>
      </c>
      <c r="I24" s="37">
        <f t="shared" si="8"/>
        <v>0</v>
      </c>
      <c r="J24" s="46" t="e">
        <f t="shared" si="10"/>
        <v>#DIV/0!</v>
      </c>
      <c r="K24" s="46" t="e">
        <f t="shared" si="13"/>
        <v>#DIV/0!</v>
      </c>
      <c r="L24" s="51" t="e">
        <f t="shared" si="9"/>
        <v>#DIV/0!</v>
      </c>
    </row>
    <row r="25" spans="1:12" x14ac:dyDescent="0.4">
      <c r="A25" s="125" t="s">
        <v>162</v>
      </c>
      <c r="B25" s="94">
        <v>761</v>
      </c>
      <c r="C25" s="94">
        <v>788</v>
      </c>
      <c r="D25" s="46">
        <f t="shared" si="11"/>
        <v>0.96573604060913709</v>
      </c>
      <c r="E25" s="37">
        <f t="shared" si="12"/>
        <v>-27</v>
      </c>
      <c r="F25" s="94">
        <v>1500</v>
      </c>
      <c r="G25" s="94">
        <v>1500</v>
      </c>
      <c r="H25" s="46">
        <f t="shared" si="7"/>
        <v>1</v>
      </c>
      <c r="I25" s="37">
        <f t="shared" si="8"/>
        <v>0</v>
      </c>
      <c r="J25" s="46">
        <f t="shared" si="10"/>
        <v>0.5073333333333333</v>
      </c>
      <c r="K25" s="46">
        <f t="shared" si="13"/>
        <v>0.52533333333333332</v>
      </c>
      <c r="L25" s="51">
        <f t="shared" si="9"/>
        <v>-1.8000000000000016E-2</v>
      </c>
    </row>
    <row r="26" spans="1:12" x14ac:dyDescent="0.4">
      <c r="A26" s="124" t="s">
        <v>161</v>
      </c>
      <c r="B26" s="94">
        <v>776</v>
      </c>
      <c r="C26" s="94">
        <v>707</v>
      </c>
      <c r="D26" s="46">
        <f t="shared" si="11"/>
        <v>1.0975954738330975</v>
      </c>
      <c r="E26" s="37">
        <f t="shared" si="12"/>
        <v>69</v>
      </c>
      <c r="F26" s="94">
        <v>1500</v>
      </c>
      <c r="G26" s="94">
        <v>1500</v>
      </c>
      <c r="H26" s="46">
        <f t="shared" si="7"/>
        <v>1</v>
      </c>
      <c r="I26" s="37">
        <f t="shared" si="8"/>
        <v>0</v>
      </c>
      <c r="J26" s="46">
        <f t="shared" si="10"/>
        <v>0.51733333333333331</v>
      </c>
      <c r="K26" s="46">
        <f t="shared" si="13"/>
        <v>0.47133333333333333</v>
      </c>
      <c r="L26" s="51">
        <f t="shared" si="9"/>
        <v>4.5999999999999985E-2</v>
      </c>
    </row>
    <row r="27" spans="1:12" x14ac:dyDescent="0.4">
      <c r="A27" s="124" t="s">
        <v>160</v>
      </c>
      <c r="B27" s="96">
        <v>499</v>
      </c>
      <c r="C27" s="96">
        <v>375</v>
      </c>
      <c r="D27" s="42">
        <f t="shared" si="11"/>
        <v>1.3306666666666667</v>
      </c>
      <c r="E27" s="36">
        <f t="shared" si="12"/>
        <v>124</v>
      </c>
      <c r="F27" s="96">
        <v>900</v>
      </c>
      <c r="G27" s="96">
        <v>900</v>
      </c>
      <c r="H27" s="42">
        <f t="shared" si="7"/>
        <v>1</v>
      </c>
      <c r="I27" s="36">
        <f t="shared" si="8"/>
        <v>0</v>
      </c>
      <c r="J27" s="42">
        <f t="shared" si="10"/>
        <v>0.55444444444444441</v>
      </c>
      <c r="K27" s="42">
        <f t="shared" si="13"/>
        <v>0.41666666666666669</v>
      </c>
      <c r="L27" s="41">
        <f t="shared" si="9"/>
        <v>0.13777777777777772</v>
      </c>
    </row>
    <row r="28" spans="1:12" x14ac:dyDescent="0.4">
      <c r="A28" s="125" t="s">
        <v>159</v>
      </c>
      <c r="B28" s="94">
        <v>189</v>
      </c>
      <c r="C28" s="94">
        <v>261</v>
      </c>
      <c r="D28" s="46">
        <f t="shared" si="11"/>
        <v>0.72413793103448276</v>
      </c>
      <c r="E28" s="37">
        <f t="shared" si="12"/>
        <v>-72</v>
      </c>
      <c r="F28" s="94">
        <v>600</v>
      </c>
      <c r="G28" s="94">
        <v>600</v>
      </c>
      <c r="H28" s="46">
        <f t="shared" si="7"/>
        <v>1</v>
      </c>
      <c r="I28" s="37">
        <f t="shared" si="8"/>
        <v>0</v>
      </c>
      <c r="J28" s="46">
        <f t="shared" si="10"/>
        <v>0.315</v>
      </c>
      <c r="K28" s="46">
        <f t="shared" si="13"/>
        <v>0.435</v>
      </c>
      <c r="L28" s="51">
        <f t="shared" si="9"/>
        <v>-0.12</v>
      </c>
    </row>
    <row r="29" spans="1:12" x14ac:dyDescent="0.4">
      <c r="A29" s="124" t="s">
        <v>158</v>
      </c>
      <c r="B29" s="94">
        <v>1162</v>
      </c>
      <c r="C29" s="94">
        <v>1175</v>
      </c>
      <c r="D29" s="46">
        <f t="shared" si="11"/>
        <v>0.98893617021276592</v>
      </c>
      <c r="E29" s="37">
        <f t="shared" si="12"/>
        <v>-13</v>
      </c>
      <c r="F29" s="94">
        <v>1500</v>
      </c>
      <c r="G29" s="94">
        <v>1500</v>
      </c>
      <c r="H29" s="46">
        <f t="shared" si="7"/>
        <v>1</v>
      </c>
      <c r="I29" s="37">
        <f t="shared" si="8"/>
        <v>0</v>
      </c>
      <c r="J29" s="46">
        <f t="shared" si="10"/>
        <v>0.77466666666666661</v>
      </c>
      <c r="K29" s="46">
        <f t="shared" si="13"/>
        <v>0.78333333333333333</v>
      </c>
      <c r="L29" s="51">
        <f t="shared" si="9"/>
        <v>-8.6666666666667114E-3</v>
      </c>
    </row>
    <row r="30" spans="1:12" x14ac:dyDescent="0.4">
      <c r="A30" s="125" t="s">
        <v>157</v>
      </c>
      <c r="B30" s="96">
        <v>773</v>
      </c>
      <c r="C30" s="96">
        <v>814</v>
      </c>
      <c r="D30" s="42">
        <f t="shared" si="11"/>
        <v>0.94963144963144963</v>
      </c>
      <c r="E30" s="36">
        <f t="shared" si="12"/>
        <v>-41</v>
      </c>
      <c r="F30" s="96">
        <v>1500</v>
      </c>
      <c r="G30" s="96">
        <v>1500</v>
      </c>
      <c r="H30" s="42">
        <f t="shared" si="7"/>
        <v>1</v>
      </c>
      <c r="I30" s="36">
        <f t="shared" si="8"/>
        <v>0</v>
      </c>
      <c r="J30" s="42">
        <f t="shared" si="10"/>
        <v>0.51533333333333331</v>
      </c>
      <c r="K30" s="42">
        <f t="shared" si="13"/>
        <v>0.54266666666666663</v>
      </c>
      <c r="L30" s="41">
        <f t="shared" si="9"/>
        <v>-2.7333333333333321E-2</v>
      </c>
    </row>
    <row r="31" spans="1:12" x14ac:dyDescent="0.4">
      <c r="A31" s="125" t="s">
        <v>156</v>
      </c>
      <c r="B31" s="96">
        <v>1064</v>
      </c>
      <c r="C31" s="96">
        <v>919</v>
      </c>
      <c r="D31" s="42">
        <f t="shared" si="11"/>
        <v>1.1577801958650706</v>
      </c>
      <c r="E31" s="36">
        <f t="shared" si="12"/>
        <v>145</v>
      </c>
      <c r="F31" s="96">
        <v>1500</v>
      </c>
      <c r="G31" s="96">
        <v>1350</v>
      </c>
      <c r="H31" s="42">
        <f t="shared" si="7"/>
        <v>1.1111111111111112</v>
      </c>
      <c r="I31" s="36">
        <f t="shared" si="8"/>
        <v>150</v>
      </c>
      <c r="J31" s="42">
        <f t="shared" si="10"/>
        <v>0.70933333333333337</v>
      </c>
      <c r="K31" s="42">
        <f t="shared" si="13"/>
        <v>0.68074074074074076</v>
      </c>
      <c r="L31" s="41">
        <f t="shared" si="9"/>
        <v>2.8592592592592614E-2</v>
      </c>
    </row>
    <row r="32" spans="1:12" x14ac:dyDescent="0.4">
      <c r="A32" s="124" t="s">
        <v>155</v>
      </c>
      <c r="B32" s="94">
        <v>0</v>
      </c>
      <c r="C32" s="94">
        <v>0</v>
      </c>
      <c r="D32" s="46" t="e">
        <f t="shared" si="11"/>
        <v>#DIV/0!</v>
      </c>
      <c r="E32" s="37">
        <f t="shared" si="12"/>
        <v>0</v>
      </c>
      <c r="F32" s="94">
        <v>0</v>
      </c>
      <c r="G32" s="94">
        <v>0</v>
      </c>
      <c r="H32" s="46" t="e">
        <f t="shared" si="7"/>
        <v>#DIV/0!</v>
      </c>
      <c r="I32" s="37">
        <f t="shared" si="8"/>
        <v>0</v>
      </c>
      <c r="J32" s="46" t="e">
        <f t="shared" si="10"/>
        <v>#DIV/0!</v>
      </c>
      <c r="K32" s="46" t="e">
        <f t="shared" si="13"/>
        <v>#DIV/0!</v>
      </c>
      <c r="L32" s="51" t="e">
        <f t="shared" si="9"/>
        <v>#DIV/0!</v>
      </c>
    </row>
    <row r="33" spans="1:64" x14ac:dyDescent="0.4">
      <c r="A33" s="138" t="s">
        <v>89</v>
      </c>
      <c r="B33" s="73">
        <f>SUM(B34:B35)</f>
        <v>455</v>
      </c>
      <c r="C33" s="73">
        <f>SUM(C34:C35)</f>
        <v>373</v>
      </c>
      <c r="D33" s="50">
        <f t="shared" si="11"/>
        <v>1.2198391420911527</v>
      </c>
      <c r="E33" s="38">
        <f t="shared" si="12"/>
        <v>82</v>
      </c>
      <c r="F33" s="73">
        <f>SUM(F34:F35)</f>
        <v>780</v>
      </c>
      <c r="G33" s="73">
        <f>SUM(G34:G35)</f>
        <v>741</v>
      </c>
      <c r="H33" s="50">
        <f t="shared" si="7"/>
        <v>1.0526315789473684</v>
      </c>
      <c r="I33" s="38">
        <f t="shared" si="8"/>
        <v>39</v>
      </c>
      <c r="J33" s="50">
        <f t="shared" si="10"/>
        <v>0.58333333333333337</v>
      </c>
      <c r="K33" s="50">
        <f t="shared" si="13"/>
        <v>0.50337381916329282</v>
      </c>
      <c r="L33" s="49">
        <f t="shared" si="9"/>
        <v>7.9959514170040547E-2</v>
      </c>
    </row>
    <row r="34" spans="1:64" x14ac:dyDescent="0.4">
      <c r="A34" s="126" t="s">
        <v>154</v>
      </c>
      <c r="B34" s="100">
        <v>226</v>
      </c>
      <c r="C34" s="100">
        <v>171</v>
      </c>
      <c r="D34" s="44">
        <f t="shared" si="11"/>
        <v>1.3216374269005848</v>
      </c>
      <c r="E34" s="45">
        <f t="shared" si="12"/>
        <v>55</v>
      </c>
      <c r="F34" s="100">
        <v>390</v>
      </c>
      <c r="G34" s="100">
        <v>351</v>
      </c>
      <c r="H34" s="44">
        <f t="shared" si="7"/>
        <v>1.1111111111111112</v>
      </c>
      <c r="I34" s="45">
        <f t="shared" si="8"/>
        <v>39</v>
      </c>
      <c r="J34" s="44">
        <f t="shared" si="10"/>
        <v>0.57948717948717954</v>
      </c>
      <c r="K34" s="44">
        <f t="shared" si="13"/>
        <v>0.48717948717948717</v>
      </c>
      <c r="L34" s="43">
        <f t="shared" si="9"/>
        <v>9.2307692307692368E-2</v>
      </c>
    </row>
    <row r="35" spans="1:64" x14ac:dyDescent="0.4">
      <c r="A35" s="124" t="s">
        <v>153</v>
      </c>
      <c r="B35" s="94">
        <v>229</v>
      </c>
      <c r="C35" s="94">
        <v>202</v>
      </c>
      <c r="D35" s="46">
        <f t="shared" si="11"/>
        <v>1.1336633663366336</v>
      </c>
      <c r="E35" s="37">
        <f t="shared" si="12"/>
        <v>27</v>
      </c>
      <c r="F35" s="94">
        <v>390</v>
      </c>
      <c r="G35" s="94">
        <v>390</v>
      </c>
      <c r="H35" s="46">
        <f t="shared" si="7"/>
        <v>1</v>
      </c>
      <c r="I35" s="37">
        <f t="shared" si="8"/>
        <v>0</v>
      </c>
      <c r="J35" s="46">
        <f t="shared" si="10"/>
        <v>0.5871794871794872</v>
      </c>
      <c r="K35" s="46">
        <f t="shared" si="13"/>
        <v>0.517948717948718</v>
      </c>
      <c r="L35" s="51">
        <f t="shared" si="9"/>
        <v>6.9230769230769207E-2</v>
      </c>
    </row>
    <row r="36" spans="1:64" s="30" customFormat="1" x14ac:dyDescent="0.4">
      <c r="A36" s="122" t="s">
        <v>94</v>
      </c>
      <c r="B36" s="67">
        <f>SUM(B37:B56)</f>
        <v>72723</v>
      </c>
      <c r="C36" s="67">
        <f>SUM(C37:C56)</f>
        <v>72246</v>
      </c>
      <c r="D36" s="39">
        <f t="shared" si="11"/>
        <v>1.0066024416576695</v>
      </c>
      <c r="E36" s="40">
        <f t="shared" si="12"/>
        <v>477</v>
      </c>
      <c r="F36" s="67">
        <f>SUM(F37:F56)</f>
        <v>119845</v>
      </c>
      <c r="G36" s="67">
        <f>SUM(G37:G56)</f>
        <v>113815</v>
      </c>
      <c r="H36" s="39">
        <f t="shared" si="7"/>
        <v>1.0529807143170935</v>
      </c>
      <c r="I36" s="40">
        <f t="shared" si="8"/>
        <v>6030</v>
      </c>
      <c r="J36" s="39">
        <f t="shared" si="10"/>
        <v>0.6068087946931453</v>
      </c>
      <c r="K36" s="39">
        <f t="shared" si="13"/>
        <v>0.6347669463603216</v>
      </c>
      <c r="L36" s="52">
        <f t="shared" si="9"/>
        <v>-2.7958151667176301E-2</v>
      </c>
    </row>
    <row r="37" spans="1:64" x14ac:dyDescent="0.4">
      <c r="A37" s="124" t="s">
        <v>82</v>
      </c>
      <c r="B37" s="99">
        <v>26546</v>
      </c>
      <c r="C37" s="99">
        <v>27044</v>
      </c>
      <c r="D37" s="60">
        <f t="shared" si="11"/>
        <v>0.98158556426564114</v>
      </c>
      <c r="E37" s="36">
        <f t="shared" si="12"/>
        <v>-498</v>
      </c>
      <c r="F37" s="99">
        <v>48594</v>
      </c>
      <c r="G37" s="94">
        <v>41664</v>
      </c>
      <c r="H37" s="42">
        <f t="shared" si="7"/>
        <v>1.1663306451612903</v>
      </c>
      <c r="I37" s="53">
        <f t="shared" si="8"/>
        <v>6930</v>
      </c>
      <c r="J37" s="46">
        <f t="shared" si="10"/>
        <v>0.54628143392188333</v>
      </c>
      <c r="K37" s="46">
        <f t="shared" si="13"/>
        <v>0.64909754224270355</v>
      </c>
      <c r="L37" s="128">
        <f t="shared" si="9"/>
        <v>-0.10281610832082022</v>
      </c>
    </row>
    <row r="38" spans="1:64" x14ac:dyDescent="0.4">
      <c r="A38" s="124" t="s">
        <v>152</v>
      </c>
      <c r="B38" s="94">
        <v>5751</v>
      </c>
      <c r="C38" s="107">
        <v>8314</v>
      </c>
      <c r="D38" s="44">
        <f t="shared" si="11"/>
        <v>0.69172480153957183</v>
      </c>
      <c r="E38" s="36">
        <f t="shared" si="12"/>
        <v>-2563</v>
      </c>
      <c r="F38" s="107">
        <v>8030</v>
      </c>
      <c r="G38" s="107">
        <v>11450</v>
      </c>
      <c r="H38" s="81">
        <f t="shared" si="7"/>
        <v>0.70131004366812222</v>
      </c>
      <c r="I38" s="53">
        <f t="shared" si="8"/>
        <v>-3420</v>
      </c>
      <c r="J38" s="46">
        <f t="shared" si="10"/>
        <v>0.71618929016189292</v>
      </c>
      <c r="K38" s="46">
        <f t="shared" si="13"/>
        <v>0.72611353711790394</v>
      </c>
      <c r="L38" s="128">
        <f t="shared" si="9"/>
        <v>-9.924246956011018E-3</v>
      </c>
    </row>
    <row r="39" spans="1:64" x14ac:dyDescent="0.4">
      <c r="A39" s="125" t="s">
        <v>151</v>
      </c>
      <c r="B39" s="94">
        <v>5571</v>
      </c>
      <c r="C39" s="107">
        <v>3333</v>
      </c>
      <c r="D39" s="78">
        <f t="shared" si="11"/>
        <v>1.6714671467146716</v>
      </c>
      <c r="E39" s="53">
        <f t="shared" si="12"/>
        <v>2238</v>
      </c>
      <c r="F39" s="130">
        <v>8370</v>
      </c>
      <c r="G39" s="130">
        <v>5638</v>
      </c>
      <c r="H39" s="81">
        <f t="shared" si="7"/>
        <v>1.4845689960979072</v>
      </c>
      <c r="I39" s="59">
        <f t="shared" si="8"/>
        <v>2732</v>
      </c>
      <c r="J39" s="78">
        <f t="shared" si="10"/>
        <v>0.66559139784946242</v>
      </c>
      <c r="K39" s="78">
        <f t="shared" si="13"/>
        <v>0.59116708052500888</v>
      </c>
      <c r="L39" s="129">
        <f t="shared" si="9"/>
        <v>7.4424317324453537E-2</v>
      </c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</row>
    <row r="40" spans="1:64" s="27" customFormat="1" x14ac:dyDescent="0.4">
      <c r="A40" s="171" t="s">
        <v>179</v>
      </c>
      <c r="B40" s="170"/>
      <c r="C40" s="169"/>
      <c r="D40" s="168"/>
      <c r="E40" s="167"/>
      <c r="F40" s="166"/>
      <c r="G40" s="166"/>
      <c r="H40" s="165"/>
      <c r="I40" s="164"/>
      <c r="J40" s="163"/>
      <c r="K40" s="162"/>
      <c r="L40" s="161"/>
    </row>
    <row r="41" spans="1:64" x14ac:dyDescent="0.4">
      <c r="A41" s="124" t="s">
        <v>80</v>
      </c>
      <c r="B41" s="100">
        <v>12387</v>
      </c>
      <c r="C41" s="107">
        <v>12196</v>
      </c>
      <c r="D41" s="80">
        <f t="shared" ref="D41:D56" si="14">+B41/C41</f>
        <v>1.0156608724171861</v>
      </c>
      <c r="E41" s="54">
        <f t="shared" ref="E41:E56" si="15">+B41-C41</f>
        <v>191</v>
      </c>
      <c r="F41" s="108">
        <v>17979</v>
      </c>
      <c r="G41" s="108">
        <v>17352</v>
      </c>
      <c r="H41" s="78">
        <f t="shared" ref="H41:H56" si="16">+F41/G41</f>
        <v>1.0361341632088521</v>
      </c>
      <c r="I41" s="53">
        <f t="shared" ref="I41:I56" si="17">+F41-G41</f>
        <v>627</v>
      </c>
      <c r="J41" s="80">
        <f t="shared" ref="J41:J56" si="18">+B41/F41</f>
        <v>0.68897046554313368</v>
      </c>
      <c r="K41" s="78">
        <f t="shared" ref="K41:K56" si="19">+C41/G41</f>
        <v>0.70285846011987085</v>
      </c>
      <c r="L41" s="128">
        <f t="shared" ref="L41:L56" si="20">+J41-K41</f>
        <v>-1.3887994576737173E-2</v>
      </c>
    </row>
    <row r="42" spans="1:64" x14ac:dyDescent="0.4">
      <c r="A42" s="124" t="s">
        <v>81</v>
      </c>
      <c r="B42" s="94">
        <v>7310</v>
      </c>
      <c r="C42" s="107">
        <v>6914</v>
      </c>
      <c r="D42" s="80">
        <f t="shared" si="14"/>
        <v>1.0572750940121494</v>
      </c>
      <c r="E42" s="59">
        <f t="shared" si="15"/>
        <v>396</v>
      </c>
      <c r="F42" s="107">
        <v>9780</v>
      </c>
      <c r="G42" s="107">
        <v>10300</v>
      </c>
      <c r="H42" s="78">
        <f t="shared" si="16"/>
        <v>0.94951456310679616</v>
      </c>
      <c r="I42" s="53">
        <f t="shared" si="17"/>
        <v>-520</v>
      </c>
      <c r="J42" s="78">
        <f t="shared" si="18"/>
        <v>0.74744376278118607</v>
      </c>
      <c r="K42" s="78">
        <f t="shared" si="19"/>
        <v>0.67126213592233008</v>
      </c>
      <c r="L42" s="128">
        <f t="shared" si="20"/>
        <v>7.6181626858855989E-2</v>
      </c>
    </row>
    <row r="43" spans="1:64" x14ac:dyDescent="0.4">
      <c r="A43" s="124" t="s">
        <v>79</v>
      </c>
      <c r="B43" s="98">
        <v>1417</v>
      </c>
      <c r="C43" s="94">
        <v>1739</v>
      </c>
      <c r="D43" s="80">
        <f t="shared" si="14"/>
        <v>0.81483611270845313</v>
      </c>
      <c r="E43" s="53">
        <f t="shared" si="15"/>
        <v>-322</v>
      </c>
      <c r="F43" s="107">
        <v>2790</v>
      </c>
      <c r="G43" s="107">
        <v>2880</v>
      </c>
      <c r="H43" s="42">
        <f t="shared" si="16"/>
        <v>0.96875</v>
      </c>
      <c r="I43" s="37">
        <f t="shared" si="17"/>
        <v>-90</v>
      </c>
      <c r="J43" s="46">
        <f t="shared" si="18"/>
        <v>0.50788530465949822</v>
      </c>
      <c r="K43" s="78">
        <f t="shared" si="19"/>
        <v>0.60381944444444446</v>
      </c>
      <c r="L43" s="128">
        <f t="shared" si="20"/>
        <v>-9.5934139784946248E-2</v>
      </c>
    </row>
    <row r="44" spans="1:64" x14ac:dyDescent="0.4">
      <c r="A44" s="124" t="s">
        <v>150</v>
      </c>
      <c r="B44" s="97">
        <v>926</v>
      </c>
      <c r="C44" s="100">
        <v>896</v>
      </c>
      <c r="D44" s="44">
        <f t="shared" si="14"/>
        <v>1.0334821428571428</v>
      </c>
      <c r="E44" s="36">
        <f t="shared" si="15"/>
        <v>30</v>
      </c>
      <c r="F44" s="94">
        <v>1660</v>
      </c>
      <c r="G44" s="107">
        <v>1494</v>
      </c>
      <c r="H44" s="42">
        <f t="shared" si="16"/>
        <v>1.1111111111111112</v>
      </c>
      <c r="I44" s="37">
        <f t="shared" si="17"/>
        <v>166</v>
      </c>
      <c r="J44" s="46">
        <f t="shared" si="18"/>
        <v>0.55783132530120483</v>
      </c>
      <c r="K44" s="46">
        <f t="shared" si="19"/>
        <v>0.59973226238286481</v>
      </c>
      <c r="L44" s="51">
        <f t="shared" si="20"/>
        <v>-4.1900937081659984E-2</v>
      </c>
    </row>
    <row r="45" spans="1:64" x14ac:dyDescent="0.4">
      <c r="A45" s="124" t="s">
        <v>78</v>
      </c>
      <c r="B45" s="94">
        <v>1799</v>
      </c>
      <c r="C45" s="94">
        <v>1857</v>
      </c>
      <c r="D45" s="44">
        <f t="shared" si="14"/>
        <v>0.96876682821755522</v>
      </c>
      <c r="E45" s="36">
        <f t="shared" si="15"/>
        <v>-58</v>
      </c>
      <c r="F45" s="94">
        <v>2790</v>
      </c>
      <c r="G45" s="94">
        <v>2880</v>
      </c>
      <c r="H45" s="42">
        <f t="shared" si="16"/>
        <v>0.96875</v>
      </c>
      <c r="I45" s="37">
        <f t="shared" si="17"/>
        <v>-90</v>
      </c>
      <c r="J45" s="46">
        <f t="shared" si="18"/>
        <v>0.64480286738351256</v>
      </c>
      <c r="K45" s="46">
        <f t="shared" si="19"/>
        <v>0.64479166666666665</v>
      </c>
      <c r="L45" s="51">
        <f t="shared" si="20"/>
        <v>1.1200716845904957E-5</v>
      </c>
    </row>
    <row r="46" spans="1:64" x14ac:dyDescent="0.4">
      <c r="A46" s="125" t="s">
        <v>77</v>
      </c>
      <c r="B46" s="96">
        <v>1464</v>
      </c>
      <c r="C46" s="96">
        <v>879</v>
      </c>
      <c r="D46" s="44">
        <f t="shared" si="14"/>
        <v>1.6655290102389078</v>
      </c>
      <c r="E46" s="36">
        <f t="shared" si="15"/>
        <v>585</v>
      </c>
      <c r="F46" s="96">
        <v>2790</v>
      </c>
      <c r="G46" s="96">
        <v>2880</v>
      </c>
      <c r="H46" s="42">
        <f t="shared" si="16"/>
        <v>0.96875</v>
      </c>
      <c r="I46" s="37">
        <f t="shared" si="17"/>
        <v>-90</v>
      </c>
      <c r="J46" s="46">
        <f t="shared" si="18"/>
        <v>0.52473118279569897</v>
      </c>
      <c r="K46" s="42">
        <f t="shared" si="19"/>
        <v>0.30520833333333336</v>
      </c>
      <c r="L46" s="41">
        <f t="shared" si="20"/>
        <v>0.21952284946236561</v>
      </c>
    </row>
    <row r="47" spans="1:64" x14ac:dyDescent="0.4">
      <c r="A47" s="124" t="s">
        <v>96</v>
      </c>
      <c r="B47" s="94">
        <v>681</v>
      </c>
      <c r="C47" s="94">
        <v>636</v>
      </c>
      <c r="D47" s="44">
        <f t="shared" si="14"/>
        <v>1.070754716981132</v>
      </c>
      <c r="E47" s="37">
        <f t="shared" si="15"/>
        <v>45</v>
      </c>
      <c r="F47" s="94">
        <v>1660</v>
      </c>
      <c r="G47" s="94">
        <v>1660</v>
      </c>
      <c r="H47" s="42">
        <f t="shared" si="16"/>
        <v>1</v>
      </c>
      <c r="I47" s="37">
        <f t="shared" si="17"/>
        <v>0</v>
      </c>
      <c r="J47" s="46">
        <f t="shared" si="18"/>
        <v>0.41024096385542169</v>
      </c>
      <c r="K47" s="46">
        <f t="shared" si="19"/>
        <v>0.38313253012048193</v>
      </c>
      <c r="L47" s="51">
        <f t="shared" si="20"/>
        <v>2.7108433734939763E-2</v>
      </c>
    </row>
    <row r="48" spans="1:64" x14ac:dyDescent="0.4">
      <c r="A48" s="124" t="s">
        <v>93</v>
      </c>
      <c r="B48" s="94">
        <v>1117</v>
      </c>
      <c r="C48" s="94">
        <v>1008</v>
      </c>
      <c r="D48" s="44">
        <f t="shared" si="14"/>
        <v>1.1081349206349207</v>
      </c>
      <c r="E48" s="37">
        <f t="shared" si="15"/>
        <v>109</v>
      </c>
      <c r="F48" s="94">
        <v>2790</v>
      </c>
      <c r="G48" s="94">
        <v>2880</v>
      </c>
      <c r="H48" s="46">
        <f t="shared" si="16"/>
        <v>0.96875</v>
      </c>
      <c r="I48" s="37">
        <f t="shared" si="17"/>
        <v>-90</v>
      </c>
      <c r="J48" s="46">
        <f t="shared" si="18"/>
        <v>0.40035842293906809</v>
      </c>
      <c r="K48" s="46">
        <f t="shared" si="19"/>
        <v>0.35</v>
      </c>
      <c r="L48" s="51">
        <f t="shared" si="20"/>
        <v>5.0358422939068115E-2</v>
      </c>
    </row>
    <row r="49" spans="1:12" x14ac:dyDescent="0.4">
      <c r="A49" s="124" t="s">
        <v>74</v>
      </c>
      <c r="B49" s="94">
        <v>2143</v>
      </c>
      <c r="C49" s="94">
        <v>2023</v>
      </c>
      <c r="D49" s="44">
        <f t="shared" si="14"/>
        <v>1.0593178447849727</v>
      </c>
      <c r="E49" s="37">
        <f t="shared" si="15"/>
        <v>120</v>
      </c>
      <c r="F49" s="94">
        <v>3780</v>
      </c>
      <c r="G49" s="94">
        <v>3847</v>
      </c>
      <c r="H49" s="46">
        <f t="shared" si="16"/>
        <v>0.98258383155705742</v>
      </c>
      <c r="I49" s="37">
        <f t="shared" si="17"/>
        <v>-67</v>
      </c>
      <c r="J49" s="46">
        <f t="shared" si="18"/>
        <v>0.56693121693121695</v>
      </c>
      <c r="K49" s="46">
        <f t="shared" si="19"/>
        <v>0.52586430985183263</v>
      </c>
      <c r="L49" s="51">
        <f t="shared" si="20"/>
        <v>4.1066907079384318E-2</v>
      </c>
    </row>
    <row r="50" spans="1:12" x14ac:dyDescent="0.4">
      <c r="A50" s="124" t="s">
        <v>76</v>
      </c>
      <c r="B50" s="94">
        <v>627</v>
      </c>
      <c r="C50" s="94">
        <v>602</v>
      </c>
      <c r="D50" s="44">
        <f t="shared" si="14"/>
        <v>1.0415282392026579</v>
      </c>
      <c r="E50" s="37">
        <f t="shared" si="15"/>
        <v>25</v>
      </c>
      <c r="F50" s="94">
        <v>1260</v>
      </c>
      <c r="G50" s="94">
        <v>1330</v>
      </c>
      <c r="H50" s="46">
        <f t="shared" si="16"/>
        <v>0.94736842105263153</v>
      </c>
      <c r="I50" s="37">
        <f t="shared" si="17"/>
        <v>-70</v>
      </c>
      <c r="J50" s="46">
        <f t="shared" si="18"/>
        <v>0.49761904761904763</v>
      </c>
      <c r="K50" s="46">
        <f t="shared" si="19"/>
        <v>0.45263157894736844</v>
      </c>
      <c r="L50" s="51">
        <f t="shared" si="20"/>
        <v>4.4987468671679187E-2</v>
      </c>
    </row>
    <row r="51" spans="1:12" x14ac:dyDescent="0.4">
      <c r="A51" s="124" t="s">
        <v>75</v>
      </c>
      <c r="B51" s="94">
        <v>862</v>
      </c>
      <c r="C51" s="94">
        <v>819</v>
      </c>
      <c r="D51" s="44">
        <f t="shared" si="14"/>
        <v>1.0525030525030525</v>
      </c>
      <c r="E51" s="37">
        <f t="shared" si="15"/>
        <v>43</v>
      </c>
      <c r="F51" s="94">
        <v>1267</v>
      </c>
      <c r="G51" s="94">
        <v>1260</v>
      </c>
      <c r="H51" s="46">
        <f t="shared" si="16"/>
        <v>1.0055555555555555</v>
      </c>
      <c r="I51" s="37">
        <f t="shared" si="17"/>
        <v>7</v>
      </c>
      <c r="J51" s="46">
        <f t="shared" si="18"/>
        <v>0.68034727703235987</v>
      </c>
      <c r="K51" s="46">
        <f t="shared" si="19"/>
        <v>0.65</v>
      </c>
      <c r="L51" s="51">
        <f t="shared" si="20"/>
        <v>3.0347277032359843E-2</v>
      </c>
    </row>
    <row r="52" spans="1:12" x14ac:dyDescent="0.4">
      <c r="A52" s="124" t="s">
        <v>149</v>
      </c>
      <c r="B52" s="94">
        <v>580</v>
      </c>
      <c r="C52" s="94">
        <v>660</v>
      </c>
      <c r="D52" s="44">
        <f t="shared" si="14"/>
        <v>0.87878787878787878</v>
      </c>
      <c r="E52" s="37">
        <f t="shared" si="15"/>
        <v>-80</v>
      </c>
      <c r="F52" s="94">
        <v>1258</v>
      </c>
      <c r="G52" s="94">
        <v>1260</v>
      </c>
      <c r="H52" s="46">
        <f t="shared" si="16"/>
        <v>0.99841269841269842</v>
      </c>
      <c r="I52" s="37">
        <f t="shared" si="17"/>
        <v>-2</v>
      </c>
      <c r="J52" s="46">
        <f t="shared" si="18"/>
        <v>0.46104928457869632</v>
      </c>
      <c r="K52" s="46">
        <f t="shared" si="19"/>
        <v>0.52380952380952384</v>
      </c>
      <c r="L52" s="51">
        <f t="shared" si="20"/>
        <v>-6.2760239230827519E-2</v>
      </c>
    </row>
    <row r="53" spans="1:12" x14ac:dyDescent="0.4">
      <c r="A53" s="124" t="s">
        <v>132</v>
      </c>
      <c r="B53" s="94">
        <v>1075</v>
      </c>
      <c r="C53" s="94">
        <v>1048</v>
      </c>
      <c r="D53" s="44">
        <f t="shared" si="14"/>
        <v>1.0257633587786259</v>
      </c>
      <c r="E53" s="37">
        <f t="shared" si="15"/>
        <v>27</v>
      </c>
      <c r="F53" s="94">
        <v>1260</v>
      </c>
      <c r="G53" s="94">
        <v>1260</v>
      </c>
      <c r="H53" s="46">
        <f t="shared" si="16"/>
        <v>1</v>
      </c>
      <c r="I53" s="37">
        <f t="shared" si="17"/>
        <v>0</v>
      </c>
      <c r="J53" s="46">
        <f t="shared" si="18"/>
        <v>0.85317460317460314</v>
      </c>
      <c r="K53" s="46">
        <f t="shared" si="19"/>
        <v>0.83174603174603179</v>
      </c>
      <c r="L53" s="51">
        <f t="shared" si="20"/>
        <v>2.1428571428571352E-2</v>
      </c>
    </row>
    <row r="54" spans="1:12" x14ac:dyDescent="0.4">
      <c r="A54" s="124" t="s">
        <v>148</v>
      </c>
      <c r="B54" s="94">
        <v>940</v>
      </c>
      <c r="C54" s="94">
        <v>937</v>
      </c>
      <c r="D54" s="44">
        <f t="shared" si="14"/>
        <v>1.0032017075773747</v>
      </c>
      <c r="E54" s="37">
        <f t="shared" si="15"/>
        <v>3</v>
      </c>
      <c r="F54" s="94">
        <v>1267</v>
      </c>
      <c r="G54" s="94">
        <v>1260</v>
      </c>
      <c r="H54" s="46">
        <f t="shared" si="16"/>
        <v>1.0055555555555555</v>
      </c>
      <c r="I54" s="37">
        <f t="shared" si="17"/>
        <v>7</v>
      </c>
      <c r="J54" s="46">
        <f t="shared" si="18"/>
        <v>0.74191002367797942</v>
      </c>
      <c r="K54" s="46">
        <f t="shared" si="19"/>
        <v>0.74365079365079367</v>
      </c>
      <c r="L54" s="51">
        <f t="shared" si="20"/>
        <v>-1.7407699728142489E-3</v>
      </c>
    </row>
    <row r="55" spans="1:12" x14ac:dyDescent="0.4">
      <c r="A55" s="124" t="s">
        <v>147</v>
      </c>
      <c r="B55" s="94">
        <v>768</v>
      </c>
      <c r="C55" s="94">
        <v>658</v>
      </c>
      <c r="D55" s="44">
        <f t="shared" si="14"/>
        <v>1.1671732522796352</v>
      </c>
      <c r="E55" s="37">
        <f t="shared" si="15"/>
        <v>110</v>
      </c>
      <c r="F55" s="94">
        <v>1260</v>
      </c>
      <c r="G55" s="94">
        <v>1260</v>
      </c>
      <c r="H55" s="46">
        <f t="shared" si="16"/>
        <v>1</v>
      </c>
      <c r="I55" s="37">
        <f t="shared" si="17"/>
        <v>0</v>
      </c>
      <c r="J55" s="46">
        <f t="shared" si="18"/>
        <v>0.60952380952380958</v>
      </c>
      <c r="K55" s="46">
        <f t="shared" si="19"/>
        <v>0.52222222222222225</v>
      </c>
      <c r="L55" s="51">
        <f t="shared" si="20"/>
        <v>8.7301587301587324E-2</v>
      </c>
    </row>
    <row r="56" spans="1:12" x14ac:dyDescent="0.4">
      <c r="A56" s="123" t="s">
        <v>146</v>
      </c>
      <c r="B56" s="91">
        <v>759</v>
      </c>
      <c r="C56" s="91">
        <v>683</v>
      </c>
      <c r="D56" s="90">
        <f t="shared" si="14"/>
        <v>1.1112737920937041</v>
      </c>
      <c r="E56" s="35">
        <f t="shared" si="15"/>
        <v>76</v>
      </c>
      <c r="F56" s="91">
        <v>1260</v>
      </c>
      <c r="G56" s="91">
        <v>1260</v>
      </c>
      <c r="H56" s="57">
        <f t="shared" si="16"/>
        <v>1</v>
      </c>
      <c r="I56" s="35">
        <f t="shared" si="17"/>
        <v>0</v>
      </c>
      <c r="J56" s="57">
        <f t="shared" si="18"/>
        <v>0.60238095238095235</v>
      </c>
      <c r="K56" s="57">
        <f t="shared" si="19"/>
        <v>0.54206349206349203</v>
      </c>
      <c r="L56" s="56">
        <f t="shared" si="20"/>
        <v>6.0317460317460325E-2</v>
      </c>
    </row>
    <row r="57" spans="1:12" x14ac:dyDescent="0.4">
      <c r="C57" s="13"/>
      <c r="D57" s="32"/>
      <c r="E57" s="32"/>
      <c r="F57" s="13"/>
      <c r="G57" s="13"/>
      <c r="H57" s="32"/>
      <c r="I57" s="32"/>
      <c r="J57" s="13"/>
      <c r="K57" s="13"/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E59" s="32"/>
      <c r="G59" s="13"/>
      <c r="I59" s="32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2006年月間（上中下旬）動向2月</oddHeader>
    <oddFooter>&amp;L沖縄県&amp;C&amp;P ﾍﾟｰｼﾞ&amp;R&amp;D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２月(中旬)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0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4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87" t="s">
        <v>139</v>
      </c>
      <c r="C4" s="187" t="s">
        <v>186</v>
      </c>
      <c r="D4" s="190" t="s">
        <v>87</v>
      </c>
      <c r="E4" s="190"/>
      <c r="F4" s="187" t="str">
        <f>+B4</f>
        <v>(06'2/11～20)</v>
      </c>
      <c r="G4" s="187" t="str">
        <f>+C4</f>
        <v>(05'2/11～20)</v>
      </c>
      <c r="H4" s="190" t="s">
        <v>87</v>
      </c>
      <c r="I4" s="190"/>
      <c r="J4" s="187" t="str">
        <f>+B4</f>
        <v>(06'2/11～20)</v>
      </c>
      <c r="K4" s="187" t="str">
        <f>+C4</f>
        <v>(05'2/11～20)</v>
      </c>
      <c r="L4" s="188" t="s">
        <v>85</v>
      </c>
    </row>
    <row r="5" spans="1:12" s="34" customFormat="1" x14ac:dyDescent="0.4">
      <c r="A5" s="190"/>
      <c r="B5" s="187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67">
        <f>+B7+B36</f>
        <v>178588</v>
      </c>
      <c r="C6" s="67">
        <f>+C7+C36</f>
        <v>171512</v>
      </c>
      <c r="D6" s="39">
        <f t="shared" ref="D6:D15" si="0">+B6/C6</f>
        <v>1.0412565884602827</v>
      </c>
      <c r="E6" s="40">
        <f t="shared" ref="E6:E15" si="1">+B6-C6</f>
        <v>7076</v>
      </c>
      <c r="F6" s="67">
        <f>+F7+F36</f>
        <v>222099</v>
      </c>
      <c r="G6" s="67">
        <f>+G7+G36</f>
        <v>217889</v>
      </c>
      <c r="H6" s="39">
        <f t="shared" ref="H6:H15" si="2">+F6/G6</f>
        <v>1.0193217647517774</v>
      </c>
      <c r="I6" s="40">
        <f t="shared" ref="I6:I15" si="3">+F6-G6</f>
        <v>4210</v>
      </c>
      <c r="J6" s="39">
        <f t="shared" ref="J6:J15" si="4">+B6/F6</f>
        <v>0.804091868941328</v>
      </c>
      <c r="K6" s="39">
        <f t="shared" ref="K6:K15" si="5">+C6/G6</f>
        <v>0.7871530917118349</v>
      </c>
      <c r="L6" s="52">
        <f t="shared" ref="L6:L15" si="6">+J6-K6</f>
        <v>1.6938777229493107E-2</v>
      </c>
    </row>
    <row r="7" spans="1:12" s="30" customFormat="1" x14ac:dyDescent="0.4">
      <c r="A7" s="122" t="s">
        <v>84</v>
      </c>
      <c r="B7" s="67">
        <f>+B8+B18+B33</f>
        <v>84896</v>
      </c>
      <c r="C7" s="67">
        <f>+C8+C18+C33</f>
        <v>82817</v>
      </c>
      <c r="D7" s="39">
        <f t="shared" si="0"/>
        <v>1.0251035415434029</v>
      </c>
      <c r="E7" s="40">
        <f t="shared" si="1"/>
        <v>2079</v>
      </c>
      <c r="F7" s="67">
        <f>+F8+F18+F33</f>
        <v>103758</v>
      </c>
      <c r="G7" s="67">
        <f>+G8+G18+G33</f>
        <v>101601</v>
      </c>
      <c r="H7" s="39">
        <f t="shared" si="2"/>
        <v>1.0212301060028937</v>
      </c>
      <c r="I7" s="40">
        <f t="shared" si="3"/>
        <v>2157</v>
      </c>
      <c r="J7" s="39">
        <f t="shared" si="4"/>
        <v>0.81821160777964108</v>
      </c>
      <c r="K7" s="39">
        <f t="shared" si="5"/>
        <v>0.81511992992194959</v>
      </c>
      <c r="L7" s="52">
        <f t="shared" si="6"/>
        <v>3.0916778576914883E-3</v>
      </c>
    </row>
    <row r="8" spans="1:12" x14ac:dyDescent="0.4">
      <c r="A8" s="153" t="s">
        <v>91</v>
      </c>
      <c r="B8" s="71">
        <f>SUM(B9:B17)</f>
        <v>70164</v>
      </c>
      <c r="C8" s="71">
        <f>SUM(C9:C17)</f>
        <v>68420</v>
      </c>
      <c r="D8" s="60">
        <f t="shared" si="0"/>
        <v>1.0254896229172756</v>
      </c>
      <c r="E8" s="152">
        <f t="shared" si="1"/>
        <v>1744</v>
      </c>
      <c r="F8" s="71">
        <f>SUM(F9:F17)</f>
        <v>84978</v>
      </c>
      <c r="G8" s="71">
        <f>SUM(G9:G17)</f>
        <v>82859</v>
      </c>
      <c r="H8" s="60">
        <f t="shared" si="2"/>
        <v>1.0255735647304456</v>
      </c>
      <c r="I8" s="152">
        <f t="shared" si="3"/>
        <v>2119</v>
      </c>
      <c r="J8" s="60">
        <f t="shared" si="4"/>
        <v>0.82567252700699001</v>
      </c>
      <c r="K8" s="60">
        <f t="shared" si="5"/>
        <v>0.82574011272161141</v>
      </c>
      <c r="L8" s="151">
        <f t="shared" si="6"/>
        <v>-6.7585714621398729E-5</v>
      </c>
    </row>
    <row r="9" spans="1:12" x14ac:dyDescent="0.4">
      <c r="A9" s="126" t="s">
        <v>82</v>
      </c>
      <c r="B9" s="72">
        <f>'[2]2月動向(20)'!B8-'２月(上旬)'!B9</f>
        <v>39732</v>
      </c>
      <c r="C9" s="72">
        <f>'[2]2月動向(20)'!C8-'２月(上旬)'!C9</f>
        <v>38351</v>
      </c>
      <c r="D9" s="44">
        <f t="shared" si="0"/>
        <v>1.0360094912779327</v>
      </c>
      <c r="E9" s="45">
        <f t="shared" si="1"/>
        <v>1381</v>
      </c>
      <c r="F9" s="72">
        <f>'[2]2月動向(20)'!F8-'２月(上旬)'!F9</f>
        <v>47470</v>
      </c>
      <c r="G9" s="72">
        <f>'[2]2月動向(20)'!G8-'２月(上旬)'!G9</f>
        <v>46480</v>
      </c>
      <c r="H9" s="44">
        <f t="shared" si="2"/>
        <v>1.0212994836488813</v>
      </c>
      <c r="I9" s="45">
        <f t="shared" si="3"/>
        <v>990</v>
      </c>
      <c r="J9" s="44">
        <f t="shared" si="4"/>
        <v>0.83699178428481147</v>
      </c>
      <c r="K9" s="44">
        <f t="shared" si="5"/>
        <v>0.82510757314974181</v>
      </c>
      <c r="L9" s="43">
        <f t="shared" si="6"/>
        <v>1.1884211135069656E-2</v>
      </c>
    </row>
    <row r="10" spans="1:12" x14ac:dyDescent="0.4">
      <c r="A10" s="124" t="s">
        <v>83</v>
      </c>
      <c r="B10" s="72">
        <f>'[2]2月動向(20)'!B9-'２月(上旬)'!B10</f>
        <v>6106</v>
      </c>
      <c r="C10" s="72">
        <f>'[2]2月動向(20)'!C9-'２月(上旬)'!C10</f>
        <v>10110</v>
      </c>
      <c r="D10" s="46">
        <f t="shared" si="0"/>
        <v>0.60395647873392677</v>
      </c>
      <c r="E10" s="37">
        <f t="shared" si="1"/>
        <v>-4004</v>
      </c>
      <c r="F10" s="72">
        <f>'[2]2月動向(20)'!F9-'２月(上旬)'!F10</f>
        <v>7492</v>
      </c>
      <c r="G10" s="72">
        <f>'[2]2月動向(20)'!G9-'２月(上旬)'!G10</f>
        <v>11964</v>
      </c>
      <c r="H10" s="46">
        <f t="shared" si="2"/>
        <v>0.62621196924105649</v>
      </c>
      <c r="I10" s="37">
        <f t="shared" si="3"/>
        <v>-4472</v>
      </c>
      <c r="J10" s="46">
        <f t="shared" si="4"/>
        <v>0.81500266951414846</v>
      </c>
      <c r="K10" s="46">
        <f t="shared" si="5"/>
        <v>0.84503510531594783</v>
      </c>
      <c r="L10" s="51">
        <f t="shared" si="6"/>
        <v>-3.0032435801799373E-2</v>
      </c>
    </row>
    <row r="11" spans="1:12" x14ac:dyDescent="0.4">
      <c r="A11" s="124" t="s">
        <v>97</v>
      </c>
      <c r="B11" s="72">
        <f>'[2]2月動向(20)'!B10-'２月(上旬)'!B11</f>
        <v>4511</v>
      </c>
      <c r="C11" s="72">
        <f>'[2]2月動向(20)'!C10-'２月(上旬)'!C11</f>
        <v>2311</v>
      </c>
      <c r="D11" s="46">
        <f t="shared" si="0"/>
        <v>1.9519688446559931</v>
      </c>
      <c r="E11" s="37">
        <f t="shared" si="1"/>
        <v>2200</v>
      </c>
      <c r="F11" s="72">
        <f>'[2]2月動向(20)'!F10-'２月(上旬)'!F11</f>
        <v>5855</v>
      </c>
      <c r="G11" s="72">
        <f>'[2]2月動向(20)'!G10-'２月(上旬)'!G11</f>
        <v>2700</v>
      </c>
      <c r="H11" s="46">
        <f t="shared" si="2"/>
        <v>2.1685185185185185</v>
      </c>
      <c r="I11" s="37">
        <f t="shared" si="3"/>
        <v>3155</v>
      </c>
      <c r="J11" s="46">
        <f t="shared" si="4"/>
        <v>0.77045260461144316</v>
      </c>
      <c r="K11" s="46">
        <f t="shared" si="5"/>
        <v>0.85592592592592598</v>
      </c>
      <c r="L11" s="51">
        <f t="shared" si="6"/>
        <v>-8.547332131448282E-2</v>
      </c>
    </row>
    <row r="12" spans="1:12" x14ac:dyDescent="0.4">
      <c r="A12" s="124" t="s">
        <v>80</v>
      </c>
      <c r="B12" s="72">
        <f>'[2]2月動向(20)'!B11-'２月(上旬)'!B12</f>
        <v>7722</v>
      </c>
      <c r="C12" s="72">
        <f>'[2]2月動向(20)'!C11-'２月(上旬)'!C12</f>
        <v>8003</v>
      </c>
      <c r="D12" s="46">
        <f t="shared" si="0"/>
        <v>0.96488816693739843</v>
      </c>
      <c r="E12" s="37">
        <f t="shared" si="1"/>
        <v>-281</v>
      </c>
      <c r="F12" s="72">
        <f>'[2]2月動向(20)'!F11-'２月(上旬)'!F12</f>
        <v>9069</v>
      </c>
      <c r="G12" s="72">
        <f>'[2]2月動向(20)'!G11-'２月(上旬)'!G12</f>
        <v>9600</v>
      </c>
      <c r="H12" s="46">
        <f t="shared" si="2"/>
        <v>0.94468750000000001</v>
      </c>
      <c r="I12" s="37">
        <f t="shared" si="3"/>
        <v>-531</v>
      </c>
      <c r="J12" s="46">
        <f t="shared" si="4"/>
        <v>0.85147204763479989</v>
      </c>
      <c r="K12" s="46">
        <f t="shared" si="5"/>
        <v>0.83364583333333331</v>
      </c>
      <c r="L12" s="51">
        <f t="shared" si="6"/>
        <v>1.7826214301466581E-2</v>
      </c>
    </row>
    <row r="13" spans="1:12" x14ac:dyDescent="0.4">
      <c r="A13" s="124" t="s">
        <v>81</v>
      </c>
      <c r="B13" s="72">
        <f>'[2]2月動向(20)'!B12-'２月(上旬)'!B13</f>
        <v>7478</v>
      </c>
      <c r="C13" s="72">
        <f>'[2]2月動向(20)'!C12-'２月(上旬)'!C13</f>
        <v>5422</v>
      </c>
      <c r="D13" s="46">
        <f t="shared" si="0"/>
        <v>1.3791958686831427</v>
      </c>
      <c r="E13" s="37">
        <f t="shared" si="1"/>
        <v>2056</v>
      </c>
      <c r="F13" s="72">
        <f>'[2]2月動向(20)'!F12-'２月(上旬)'!F13</f>
        <v>9440</v>
      </c>
      <c r="G13" s="72">
        <f>'[2]2月動向(20)'!G12-'２月(上旬)'!G13</f>
        <v>7710</v>
      </c>
      <c r="H13" s="46">
        <f t="shared" si="2"/>
        <v>1.224383916990921</v>
      </c>
      <c r="I13" s="37">
        <f t="shared" si="3"/>
        <v>1730</v>
      </c>
      <c r="J13" s="46">
        <f t="shared" si="4"/>
        <v>0.79216101694915253</v>
      </c>
      <c r="K13" s="46">
        <f t="shared" si="5"/>
        <v>0.70324254215304804</v>
      </c>
      <c r="L13" s="51">
        <f t="shared" si="6"/>
        <v>8.8918474796104485E-2</v>
      </c>
    </row>
    <row r="14" spans="1:12" x14ac:dyDescent="0.4">
      <c r="A14" s="124" t="s">
        <v>170</v>
      </c>
      <c r="B14" s="72">
        <f>'[2]2月動向(20)'!B13-'２月(上旬)'!B14</f>
        <v>4053</v>
      </c>
      <c r="C14" s="72">
        <f>'[2]2月動向(20)'!C13-'２月(上旬)'!C14</f>
        <v>4223</v>
      </c>
      <c r="D14" s="46">
        <f t="shared" si="0"/>
        <v>0.95974425763675109</v>
      </c>
      <c r="E14" s="37">
        <f t="shared" si="1"/>
        <v>-170</v>
      </c>
      <c r="F14" s="72">
        <f>'[2]2月動向(20)'!F13-'２月(上旬)'!F14</f>
        <v>4902</v>
      </c>
      <c r="G14" s="72">
        <f>'[2]2月動向(20)'!G13-'２月(上旬)'!G14</f>
        <v>4405</v>
      </c>
      <c r="H14" s="46">
        <f t="shared" si="2"/>
        <v>1.1128263337116913</v>
      </c>
      <c r="I14" s="37">
        <f t="shared" si="3"/>
        <v>497</v>
      </c>
      <c r="J14" s="46">
        <f t="shared" si="4"/>
        <v>0.82680538555691552</v>
      </c>
      <c r="K14" s="46">
        <f t="shared" si="5"/>
        <v>0.95868331441543697</v>
      </c>
      <c r="L14" s="51">
        <f t="shared" si="6"/>
        <v>-0.13187792885852145</v>
      </c>
    </row>
    <row r="15" spans="1:12" x14ac:dyDescent="0.4">
      <c r="A15" s="127" t="s">
        <v>169</v>
      </c>
      <c r="B15" s="72">
        <f>'[2]2月動向(20)'!B14-'２月(上旬)'!B15</f>
        <v>562</v>
      </c>
      <c r="C15" s="72">
        <f>'[2]2月動向(20)'!C14-'２月(上旬)'!C15</f>
        <v>0</v>
      </c>
      <c r="D15" s="46" t="e">
        <f t="shared" si="0"/>
        <v>#DIV/0!</v>
      </c>
      <c r="E15" s="47">
        <f t="shared" si="1"/>
        <v>562</v>
      </c>
      <c r="F15" s="72">
        <f>'[2]2月動向(20)'!F14-'２月(上旬)'!F15</f>
        <v>750</v>
      </c>
      <c r="G15" s="72">
        <f>'[2]2月動向(20)'!G14-'２月(上旬)'!G15</f>
        <v>0</v>
      </c>
      <c r="H15" s="44" t="e">
        <f t="shared" si="2"/>
        <v>#DIV/0!</v>
      </c>
      <c r="I15" s="45">
        <f t="shared" si="3"/>
        <v>750</v>
      </c>
      <c r="J15" s="48">
        <f t="shared" si="4"/>
        <v>0.7493333333333333</v>
      </c>
      <c r="K15" s="48" t="e">
        <f t="shared" si="5"/>
        <v>#DIV/0!</v>
      </c>
      <c r="L15" s="83" t="e">
        <f t="shared" si="6"/>
        <v>#DIV/0!</v>
      </c>
    </row>
    <row r="16" spans="1:12" x14ac:dyDescent="0.4">
      <c r="A16" s="19" t="s">
        <v>185</v>
      </c>
      <c r="B16" s="70"/>
      <c r="C16" s="70"/>
      <c r="D16" s="17"/>
      <c r="E16" s="18"/>
      <c r="F16" s="174"/>
      <c r="G16" s="174"/>
      <c r="H16" s="17"/>
      <c r="I16" s="18"/>
      <c r="J16" s="17"/>
      <c r="K16" s="17"/>
      <c r="L16" s="16"/>
    </row>
    <row r="17" spans="1:12" x14ac:dyDescent="0.4">
      <c r="A17" s="61" t="s">
        <v>184</v>
      </c>
      <c r="B17" s="70"/>
      <c r="C17" s="70"/>
      <c r="D17" s="17"/>
      <c r="E17" s="18"/>
      <c r="F17" s="174"/>
      <c r="G17" s="174"/>
      <c r="H17" s="17"/>
      <c r="I17" s="18"/>
      <c r="J17" s="17"/>
      <c r="K17" s="17"/>
      <c r="L17" s="16"/>
    </row>
    <row r="18" spans="1:12" x14ac:dyDescent="0.4">
      <c r="A18" s="138" t="s">
        <v>90</v>
      </c>
      <c r="B18" s="73">
        <f>SUM(B19:B32)</f>
        <v>14186</v>
      </c>
      <c r="C18" s="73">
        <f>SUM(C19:C32)</f>
        <v>13872</v>
      </c>
      <c r="D18" s="50">
        <f t="shared" ref="D18:D56" si="7">+B18/C18</f>
        <v>1.0226355247981544</v>
      </c>
      <c r="E18" s="38">
        <f t="shared" ref="E18:E56" si="8">+B18-C18</f>
        <v>314</v>
      </c>
      <c r="F18" s="73">
        <f>SUM(F19:F32)</f>
        <v>18000</v>
      </c>
      <c r="G18" s="73">
        <f>SUM(G19:G32)</f>
        <v>17884</v>
      </c>
      <c r="H18" s="50">
        <f t="shared" ref="H18:H56" si="9">+F18/G18</f>
        <v>1.0064862446879892</v>
      </c>
      <c r="I18" s="38">
        <f t="shared" ref="I18:I56" si="10">+F18-G18</f>
        <v>116</v>
      </c>
      <c r="J18" s="50">
        <f t="shared" ref="J18:J56" si="11">+B18/F18</f>
        <v>0.7881111111111111</v>
      </c>
      <c r="K18" s="50">
        <f t="shared" ref="K18:K56" si="12">+C18/G18</f>
        <v>0.7756653992395437</v>
      </c>
      <c r="L18" s="49">
        <f t="shared" ref="L18:L56" si="13">+J18-K18</f>
        <v>1.24457118715674E-2</v>
      </c>
    </row>
    <row r="19" spans="1:12" x14ac:dyDescent="0.4">
      <c r="A19" s="126" t="s">
        <v>168</v>
      </c>
      <c r="B19" s="72">
        <f>'[2]2月動向(20)'!B18-'２月(上旬)'!B19</f>
        <v>1060</v>
      </c>
      <c r="C19" s="72">
        <f>'[2]2月動向(20)'!C18-'２月(上旬)'!C19</f>
        <v>1088</v>
      </c>
      <c r="D19" s="44">
        <f t="shared" si="7"/>
        <v>0.97426470588235292</v>
      </c>
      <c r="E19" s="45">
        <f t="shared" si="8"/>
        <v>-28</v>
      </c>
      <c r="F19" s="72">
        <f>'[2]2月動向(20)'!F18-'２月(上旬)'!F19</f>
        <v>1500</v>
      </c>
      <c r="G19" s="72">
        <f>'[2]2月動向(20)'!G18-'２月(上旬)'!G19</f>
        <v>1500</v>
      </c>
      <c r="H19" s="44">
        <f t="shared" si="9"/>
        <v>1</v>
      </c>
      <c r="I19" s="45">
        <f t="shared" si="10"/>
        <v>0</v>
      </c>
      <c r="J19" s="44">
        <f t="shared" si="11"/>
        <v>0.70666666666666667</v>
      </c>
      <c r="K19" s="44">
        <f t="shared" si="12"/>
        <v>0.72533333333333339</v>
      </c>
      <c r="L19" s="43">
        <f t="shared" si="13"/>
        <v>-1.866666666666672E-2</v>
      </c>
    </row>
    <row r="20" spans="1:12" x14ac:dyDescent="0.4">
      <c r="A20" s="124" t="s">
        <v>167</v>
      </c>
      <c r="B20" s="72">
        <f>'[2]2月動向(20)'!B19-'２月(上旬)'!B20</f>
        <v>1268</v>
      </c>
      <c r="C20" s="72">
        <f>'[2]2月動向(20)'!C19-'２月(上旬)'!C20</f>
        <v>1164</v>
      </c>
      <c r="D20" s="46">
        <f t="shared" si="7"/>
        <v>1.0893470790378006</v>
      </c>
      <c r="E20" s="37">
        <f t="shared" si="8"/>
        <v>104</v>
      </c>
      <c r="F20" s="72">
        <f>'[2]2月動向(20)'!F19-'２月(上旬)'!F20</f>
        <v>1500</v>
      </c>
      <c r="G20" s="72">
        <f>'[2]2月動向(20)'!G19-'２月(上旬)'!G20</f>
        <v>1517</v>
      </c>
      <c r="H20" s="46">
        <f t="shared" si="9"/>
        <v>0.98879367172050103</v>
      </c>
      <c r="I20" s="37">
        <f t="shared" si="10"/>
        <v>-17</v>
      </c>
      <c r="J20" s="46">
        <f t="shared" si="11"/>
        <v>0.84533333333333338</v>
      </c>
      <c r="K20" s="46">
        <f t="shared" si="12"/>
        <v>0.76730388925510873</v>
      </c>
      <c r="L20" s="51">
        <f t="shared" si="13"/>
        <v>7.8029444078224652E-2</v>
      </c>
    </row>
    <row r="21" spans="1:12" x14ac:dyDescent="0.4">
      <c r="A21" s="124" t="s">
        <v>166</v>
      </c>
      <c r="B21" s="72">
        <f>'[2]2月動向(20)'!B20-'２月(上旬)'!B21</f>
        <v>1029</v>
      </c>
      <c r="C21" s="72">
        <f>'[2]2月動向(20)'!C20-'２月(上旬)'!C21</f>
        <v>904</v>
      </c>
      <c r="D21" s="46">
        <f t="shared" si="7"/>
        <v>1.1382743362831858</v>
      </c>
      <c r="E21" s="37">
        <f t="shared" si="8"/>
        <v>125</v>
      </c>
      <c r="F21" s="72">
        <f>'[2]2月動向(20)'!F20-'２月(上旬)'!F21</f>
        <v>1500</v>
      </c>
      <c r="G21" s="72">
        <f>'[2]2月動向(20)'!G20-'２月(上旬)'!G21</f>
        <v>1500</v>
      </c>
      <c r="H21" s="46">
        <f t="shared" si="9"/>
        <v>1</v>
      </c>
      <c r="I21" s="37">
        <f t="shared" si="10"/>
        <v>0</v>
      </c>
      <c r="J21" s="46">
        <f t="shared" si="11"/>
        <v>0.68600000000000005</v>
      </c>
      <c r="K21" s="46">
        <f t="shared" si="12"/>
        <v>0.60266666666666668</v>
      </c>
      <c r="L21" s="51">
        <f t="shared" si="13"/>
        <v>8.333333333333337E-2</v>
      </c>
    </row>
    <row r="22" spans="1:12" x14ac:dyDescent="0.4">
      <c r="A22" s="124" t="s">
        <v>165</v>
      </c>
      <c r="B22" s="72">
        <f>'[2]2月動向(20)'!B21-'２月(上旬)'!B22</f>
        <v>2563</v>
      </c>
      <c r="C22" s="72">
        <f>'[2]2月動向(20)'!C21-'２月(上旬)'!C22</f>
        <v>2382</v>
      </c>
      <c r="D22" s="46">
        <f t="shared" si="7"/>
        <v>1.0759865659109991</v>
      </c>
      <c r="E22" s="37">
        <f t="shared" si="8"/>
        <v>181</v>
      </c>
      <c r="F22" s="72">
        <f>'[2]2月動向(20)'!F21-'２月(上旬)'!F22</f>
        <v>3000</v>
      </c>
      <c r="G22" s="72">
        <f>'[2]2月動向(20)'!G21-'２月(上旬)'!G22</f>
        <v>3000</v>
      </c>
      <c r="H22" s="46">
        <f t="shared" si="9"/>
        <v>1</v>
      </c>
      <c r="I22" s="37">
        <f t="shared" si="10"/>
        <v>0</v>
      </c>
      <c r="J22" s="46">
        <f t="shared" si="11"/>
        <v>0.85433333333333328</v>
      </c>
      <c r="K22" s="46">
        <f t="shared" si="12"/>
        <v>0.79400000000000004</v>
      </c>
      <c r="L22" s="51">
        <f t="shared" si="13"/>
        <v>6.0333333333333239E-2</v>
      </c>
    </row>
    <row r="23" spans="1:12" x14ac:dyDescent="0.4">
      <c r="A23" s="124" t="s">
        <v>164</v>
      </c>
      <c r="B23" s="72">
        <f>'[2]2月動向(20)'!B22-'２月(上旬)'!B23</f>
        <v>1467</v>
      </c>
      <c r="C23" s="72">
        <f>'[2]2月動向(20)'!C22-'２月(上旬)'!C23</f>
        <v>1242</v>
      </c>
      <c r="D23" s="42">
        <f t="shared" si="7"/>
        <v>1.181159420289855</v>
      </c>
      <c r="E23" s="36">
        <f t="shared" si="8"/>
        <v>225</v>
      </c>
      <c r="F23" s="72">
        <f>'[2]2月動向(20)'!F22-'２月(上旬)'!F23</f>
        <v>1500</v>
      </c>
      <c r="G23" s="72">
        <f>'[2]2月動向(20)'!G22-'２月(上旬)'!G23</f>
        <v>1500</v>
      </c>
      <c r="H23" s="42">
        <f t="shared" si="9"/>
        <v>1</v>
      </c>
      <c r="I23" s="36">
        <f t="shared" si="10"/>
        <v>0</v>
      </c>
      <c r="J23" s="42">
        <f t="shared" si="11"/>
        <v>0.97799999999999998</v>
      </c>
      <c r="K23" s="42">
        <f t="shared" si="12"/>
        <v>0.82799999999999996</v>
      </c>
      <c r="L23" s="41">
        <f t="shared" si="13"/>
        <v>0.15000000000000002</v>
      </c>
    </row>
    <row r="24" spans="1:12" x14ac:dyDescent="0.4">
      <c r="A24" s="125" t="s">
        <v>163</v>
      </c>
      <c r="B24" s="72">
        <f>'[2]2月動向(20)'!B23-'２月(上旬)'!B24</f>
        <v>0</v>
      </c>
      <c r="C24" s="72">
        <f>'[2]2月動向(20)'!C23-'２月(上旬)'!C24</f>
        <v>0</v>
      </c>
      <c r="D24" s="46" t="e">
        <f t="shared" si="7"/>
        <v>#DIV/0!</v>
      </c>
      <c r="E24" s="37">
        <f t="shared" si="8"/>
        <v>0</v>
      </c>
      <c r="F24" s="72">
        <f>'[2]2月動向(20)'!F23-'２月(上旬)'!F24</f>
        <v>0</v>
      </c>
      <c r="G24" s="72">
        <f>'[2]2月動向(20)'!G23-'２月(上旬)'!G24</f>
        <v>0</v>
      </c>
      <c r="H24" s="46" t="e">
        <f t="shared" si="9"/>
        <v>#DIV/0!</v>
      </c>
      <c r="I24" s="37">
        <f t="shared" si="10"/>
        <v>0</v>
      </c>
      <c r="J24" s="46" t="e">
        <f t="shared" si="11"/>
        <v>#DIV/0!</v>
      </c>
      <c r="K24" s="46" t="e">
        <f t="shared" si="12"/>
        <v>#DIV/0!</v>
      </c>
      <c r="L24" s="51" t="e">
        <f t="shared" si="13"/>
        <v>#DIV/0!</v>
      </c>
    </row>
    <row r="25" spans="1:12" x14ac:dyDescent="0.4">
      <c r="A25" s="125" t="s">
        <v>162</v>
      </c>
      <c r="B25" s="72">
        <f>'[2]2月動向(20)'!B24-'２月(上旬)'!B25</f>
        <v>1070</v>
      </c>
      <c r="C25" s="72">
        <f>'[2]2月動向(20)'!C24-'２月(上旬)'!C25</f>
        <v>1217</v>
      </c>
      <c r="D25" s="46">
        <f t="shared" si="7"/>
        <v>0.87921117502054236</v>
      </c>
      <c r="E25" s="37">
        <f t="shared" si="8"/>
        <v>-147</v>
      </c>
      <c r="F25" s="72">
        <f>'[2]2月動向(20)'!F24-'２月(上旬)'!F25</f>
        <v>1500</v>
      </c>
      <c r="G25" s="72">
        <f>'[2]2月動向(20)'!G24-'２月(上旬)'!G25</f>
        <v>1500</v>
      </c>
      <c r="H25" s="46">
        <f t="shared" si="9"/>
        <v>1</v>
      </c>
      <c r="I25" s="37">
        <f t="shared" si="10"/>
        <v>0</v>
      </c>
      <c r="J25" s="46">
        <f t="shared" si="11"/>
        <v>0.71333333333333337</v>
      </c>
      <c r="K25" s="46">
        <f t="shared" si="12"/>
        <v>0.81133333333333335</v>
      </c>
      <c r="L25" s="51">
        <f t="shared" si="13"/>
        <v>-9.7999999999999976E-2</v>
      </c>
    </row>
    <row r="26" spans="1:12" x14ac:dyDescent="0.4">
      <c r="A26" s="124" t="s">
        <v>161</v>
      </c>
      <c r="B26" s="72">
        <f>'[2]2月動向(20)'!B25-'２月(上旬)'!B26</f>
        <v>1019</v>
      </c>
      <c r="C26" s="72">
        <f>'[2]2月動向(20)'!C25-'２月(上旬)'!C26</f>
        <v>1058</v>
      </c>
      <c r="D26" s="46">
        <f t="shared" si="7"/>
        <v>0.96313799621928164</v>
      </c>
      <c r="E26" s="37">
        <f t="shared" si="8"/>
        <v>-39</v>
      </c>
      <c r="F26" s="72">
        <f>'[2]2月動向(20)'!F25-'２月(上旬)'!F26</f>
        <v>1500</v>
      </c>
      <c r="G26" s="72">
        <f>'[2]2月動向(20)'!G25-'２月(上旬)'!G26</f>
        <v>1500</v>
      </c>
      <c r="H26" s="46">
        <f t="shared" si="9"/>
        <v>1</v>
      </c>
      <c r="I26" s="37">
        <f t="shared" si="10"/>
        <v>0</v>
      </c>
      <c r="J26" s="46">
        <f t="shared" si="11"/>
        <v>0.67933333333333334</v>
      </c>
      <c r="K26" s="46">
        <f t="shared" si="12"/>
        <v>0.70533333333333337</v>
      </c>
      <c r="L26" s="51">
        <f t="shared" si="13"/>
        <v>-2.6000000000000023E-2</v>
      </c>
    </row>
    <row r="27" spans="1:12" x14ac:dyDescent="0.4">
      <c r="A27" s="124" t="s">
        <v>160</v>
      </c>
      <c r="B27" s="72">
        <f>'[2]2月動向(20)'!B26-'２月(上旬)'!B27</f>
        <v>500</v>
      </c>
      <c r="C27" s="72">
        <f>'[2]2月動向(20)'!C26-'２月(上旬)'!C27</f>
        <v>797</v>
      </c>
      <c r="D27" s="42">
        <f t="shared" si="7"/>
        <v>0.62735257214554585</v>
      </c>
      <c r="E27" s="36">
        <f t="shared" si="8"/>
        <v>-297</v>
      </c>
      <c r="F27" s="72">
        <f>'[2]2月動向(20)'!F26-'２月(上旬)'!F27</f>
        <v>750</v>
      </c>
      <c r="G27" s="72">
        <f>'[2]2月動向(20)'!G26-'２月(上旬)'!G27</f>
        <v>917</v>
      </c>
      <c r="H27" s="42">
        <f t="shared" si="9"/>
        <v>0.81788440567066523</v>
      </c>
      <c r="I27" s="36">
        <f t="shared" si="10"/>
        <v>-167</v>
      </c>
      <c r="J27" s="42">
        <f t="shared" si="11"/>
        <v>0.66666666666666663</v>
      </c>
      <c r="K27" s="42">
        <f t="shared" si="12"/>
        <v>0.86913849509269359</v>
      </c>
      <c r="L27" s="41">
        <f t="shared" si="13"/>
        <v>-0.20247182842602696</v>
      </c>
    </row>
    <row r="28" spans="1:12" x14ac:dyDescent="0.4">
      <c r="A28" s="125" t="s">
        <v>159</v>
      </c>
      <c r="B28" s="72">
        <f>'[2]2月動向(20)'!B27-'２月(上旬)'!B28</f>
        <v>377</v>
      </c>
      <c r="C28" s="72">
        <f>'[2]2月動向(20)'!C27-'２月(上旬)'!C28</f>
        <v>206</v>
      </c>
      <c r="D28" s="46">
        <f t="shared" si="7"/>
        <v>1.8300970873786409</v>
      </c>
      <c r="E28" s="37">
        <f t="shared" si="8"/>
        <v>171</v>
      </c>
      <c r="F28" s="72">
        <f>'[2]2月動向(20)'!F27-'２月(上旬)'!F28</f>
        <v>750</v>
      </c>
      <c r="G28" s="72">
        <f>'[2]2月動向(20)'!G27-'２月(上旬)'!G28</f>
        <v>600</v>
      </c>
      <c r="H28" s="46">
        <f t="shared" si="9"/>
        <v>1.25</v>
      </c>
      <c r="I28" s="37">
        <f t="shared" si="10"/>
        <v>150</v>
      </c>
      <c r="J28" s="46">
        <f t="shared" si="11"/>
        <v>0.50266666666666671</v>
      </c>
      <c r="K28" s="46">
        <f t="shared" si="12"/>
        <v>0.34333333333333332</v>
      </c>
      <c r="L28" s="51">
        <f t="shared" si="13"/>
        <v>0.15933333333333338</v>
      </c>
    </row>
    <row r="29" spans="1:12" x14ac:dyDescent="0.4">
      <c r="A29" s="124" t="s">
        <v>158</v>
      </c>
      <c r="B29" s="72">
        <f>'[2]2月動向(20)'!B28-'２月(上旬)'!B29</f>
        <v>1356</v>
      </c>
      <c r="C29" s="72">
        <f>'[2]2月動向(20)'!C28-'２月(上旬)'!C29</f>
        <v>1360</v>
      </c>
      <c r="D29" s="46">
        <f t="shared" si="7"/>
        <v>0.99705882352941178</v>
      </c>
      <c r="E29" s="37">
        <f t="shared" si="8"/>
        <v>-4</v>
      </c>
      <c r="F29" s="72">
        <f>'[2]2月動向(20)'!F28-'２月(上旬)'!F29</f>
        <v>1500</v>
      </c>
      <c r="G29" s="72">
        <f>'[2]2月動向(20)'!G28-'２月(上旬)'!G29</f>
        <v>1500</v>
      </c>
      <c r="H29" s="46">
        <f t="shared" si="9"/>
        <v>1</v>
      </c>
      <c r="I29" s="37">
        <f t="shared" si="10"/>
        <v>0</v>
      </c>
      <c r="J29" s="46">
        <f t="shared" si="11"/>
        <v>0.90400000000000003</v>
      </c>
      <c r="K29" s="46">
        <f t="shared" si="12"/>
        <v>0.90666666666666662</v>
      </c>
      <c r="L29" s="51">
        <f t="shared" si="13"/>
        <v>-2.666666666666595E-3</v>
      </c>
    </row>
    <row r="30" spans="1:12" x14ac:dyDescent="0.4">
      <c r="A30" s="125" t="s">
        <v>157</v>
      </c>
      <c r="B30" s="72">
        <f>'[2]2月動向(20)'!B29-'２月(上旬)'!B30</f>
        <v>1184</v>
      </c>
      <c r="C30" s="72">
        <f>'[2]2月動向(20)'!C29-'２月(上旬)'!C30</f>
        <v>1156</v>
      </c>
      <c r="D30" s="42">
        <f t="shared" si="7"/>
        <v>1.0242214532871972</v>
      </c>
      <c r="E30" s="36">
        <f t="shared" si="8"/>
        <v>28</v>
      </c>
      <c r="F30" s="72">
        <f>'[2]2月動向(20)'!F29-'２月(上旬)'!F30</f>
        <v>1500</v>
      </c>
      <c r="G30" s="72">
        <f>'[2]2月動向(20)'!G29-'２月(上旬)'!G30</f>
        <v>1350</v>
      </c>
      <c r="H30" s="42">
        <f t="shared" si="9"/>
        <v>1.1111111111111112</v>
      </c>
      <c r="I30" s="36">
        <f t="shared" si="10"/>
        <v>150</v>
      </c>
      <c r="J30" s="42">
        <f t="shared" si="11"/>
        <v>0.78933333333333333</v>
      </c>
      <c r="K30" s="42">
        <f t="shared" si="12"/>
        <v>0.85629629629629633</v>
      </c>
      <c r="L30" s="41">
        <f t="shared" si="13"/>
        <v>-6.6962962962963002E-2</v>
      </c>
    </row>
    <row r="31" spans="1:12" x14ac:dyDescent="0.4">
      <c r="A31" s="125" t="s">
        <v>156</v>
      </c>
      <c r="B31" s="72">
        <f>'[2]2月動向(20)'!B30-'２月(上旬)'!B31</f>
        <v>1293</v>
      </c>
      <c r="C31" s="72">
        <f>'[2]2月動向(20)'!C30-'２月(上旬)'!C31</f>
        <v>1298</v>
      </c>
      <c r="D31" s="42">
        <f t="shared" si="7"/>
        <v>0.99614791987673346</v>
      </c>
      <c r="E31" s="36">
        <f t="shared" si="8"/>
        <v>-5</v>
      </c>
      <c r="F31" s="72">
        <f>'[2]2月動向(20)'!F30-'２月(上旬)'!F31</f>
        <v>1500</v>
      </c>
      <c r="G31" s="72">
        <f>'[2]2月動向(20)'!G30-'２月(上旬)'!G31</f>
        <v>1500</v>
      </c>
      <c r="H31" s="42">
        <f t="shared" si="9"/>
        <v>1</v>
      </c>
      <c r="I31" s="36">
        <f t="shared" si="10"/>
        <v>0</v>
      </c>
      <c r="J31" s="42">
        <f t="shared" si="11"/>
        <v>0.86199999999999999</v>
      </c>
      <c r="K31" s="42">
        <f t="shared" si="12"/>
        <v>0.86533333333333329</v>
      </c>
      <c r="L31" s="41">
        <f t="shared" si="13"/>
        <v>-3.3333333333332993E-3</v>
      </c>
    </row>
    <row r="32" spans="1:12" x14ac:dyDescent="0.4">
      <c r="A32" s="124" t="s">
        <v>155</v>
      </c>
      <c r="B32" s="72">
        <f>'[2]2月動向(20)'!B31-'２月(上旬)'!B32</f>
        <v>0</v>
      </c>
      <c r="C32" s="72">
        <f>'[2]2月動向(20)'!C31-'２月(上旬)'!C32</f>
        <v>0</v>
      </c>
      <c r="D32" s="46" t="e">
        <f t="shared" si="7"/>
        <v>#DIV/0!</v>
      </c>
      <c r="E32" s="37">
        <f t="shared" si="8"/>
        <v>0</v>
      </c>
      <c r="F32" s="72">
        <f>'[2]2月動向(20)'!F31-'２月(上旬)'!F32</f>
        <v>0</v>
      </c>
      <c r="G32" s="72">
        <f>'[2]2月動向(20)'!G31-'２月(上旬)'!G32</f>
        <v>0</v>
      </c>
      <c r="H32" s="46" t="e">
        <f t="shared" si="9"/>
        <v>#DIV/0!</v>
      </c>
      <c r="I32" s="37">
        <f t="shared" si="10"/>
        <v>0</v>
      </c>
      <c r="J32" s="46" t="e">
        <f t="shared" si="11"/>
        <v>#DIV/0!</v>
      </c>
      <c r="K32" s="46" t="e">
        <f t="shared" si="12"/>
        <v>#DIV/0!</v>
      </c>
      <c r="L32" s="51" t="e">
        <f t="shared" si="13"/>
        <v>#DIV/0!</v>
      </c>
    </row>
    <row r="33" spans="1:12" x14ac:dyDescent="0.4">
      <c r="A33" s="138" t="s">
        <v>89</v>
      </c>
      <c r="B33" s="73">
        <f>SUM(B34:B35)</f>
        <v>546</v>
      </c>
      <c r="C33" s="73">
        <f>SUM(C34:C35)</f>
        <v>525</v>
      </c>
      <c r="D33" s="50">
        <f t="shared" si="7"/>
        <v>1.04</v>
      </c>
      <c r="E33" s="38">
        <f t="shared" si="8"/>
        <v>21</v>
      </c>
      <c r="F33" s="73">
        <f>SUM(F34:F35)</f>
        <v>780</v>
      </c>
      <c r="G33" s="73">
        <f>SUM(G34:G35)</f>
        <v>858</v>
      </c>
      <c r="H33" s="50">
        <f t="shared" si="9"/>
        <v>0.90909090909090906</v>
      </c>
      <c r="I33" s="38">
        <f t="shared" si="10"/>
        <v>-78</v>
      </c>
      <c r="J33" s="50">
        <f t="shared" si="11"/>
        <v>0.7</v>
      </c>
      <c r="K33" s="50">
        <f t="shared" si="12"/>
        <v>0.61188811188811187</v>
      </c>
      <c r="L33" s="49">
        <f t="shared" si="13"/>
        <v>8.8111888111888081E-2</v>
      </c>
    </row>
    <row r="34" spans="1:12" x14ac:dyDescent="0.4">
      <c r="A34" s="126" t="s">
        <v>154</v>
      </c>
      <c r="B34" s="72">
        <f>'[2]2月動向(20)'!B33-'２月(上旬)'!B34</f>
        <v>292</v>
      </c>
      <c r="C34" s="72">
        <f>'[2]2月動向(20)'!C33-'２月(上旬)'!C34</f>
        <v>286</v>
      </c>
      <c r="D34" s="44">
        <f t="shared" si="7"/>
        <v>1.020979020979021</v>
      </c>
      <c r="E34" s="45">
        <f t="shared" si="8"/>
        <v>6</v>
      </c>
      <c r="F34" s="72">
        <f>'[2]2月動向(20)'!F33-'２月(上旬)'!F34</f>
        <v>390</v>
      </c>
      <c r="G34" s="72">
        <f>'[2]2月動向(20)'!G33-'２月(上旬)'!G34</f>
        <v>468</v>
      </c>
      <c r="H34" s="44">
        <f t="shared" si="9"/>
        <v>0.83333333333333337</v>
      </c>
      <c r="I34" s="45">
        <f t="shared" si="10"/>
        <v>-78</v>
      </c>
      <c r="J34" s="44">
        <f t="shared" si="11"/>
        <v>0.74871794871794872</v>
      </c>
      <c r="K34" s="44">
        <f t="shared" si="12"/>
        <v>0.61111111111111116</v>
      </c>
      <c r="L34" s="43">
        <f t="shared" si="13"/>
        <v>0.13760683760683756</v>
      </c>
    </row>
    <row r="35" spans="1:12" x14ac:dyDescent="0.4">
      <c r="A35" s="124" t="s">
        <v>153</v>
      </c>
      <c r="B35" s="72">
        <f>'[2]2月動向(20)'!B34-'２月(上旬)'!B35</f>
        <v>254</v>
      </c>
      <c r="C35" s="72">
        <f>'[2]2月動向(20)'!C34-'２月(上旬)'!C35</f>
        <v>239</v>
      </c>
      <c r="D35" s="46">
        <f t="shared" si="7"/>
        <v>1.0627615062761506</v>
      </c>
      <c r="E35" s="37">
        <f t="shared" si="8"/>
        <v>15</v>
      </c>
      <c r="F35" s="72">
        <f>'[2]2月動向(20)'!F34-'２月(上旬)'!F35</f>
        <v>390</v>
      </c>
      <c r="G35" s="72">
        <f>'[2]2月動向(20)'!G34-'２月(上旬)'!G35</f>
        <v>390</v>
      </c>
      <c r="H35" s="46">
        <f t="shared" si="9"/>
        <v>1</v>
      </c>
      <c r="I35" s="37">
        <f t="shared" si="10"/>
        <v>0</v>
      </c>
      <c r="J35" s="46">
        <f t="shared" si="11"/>
        <v>0.6512820512820513</v>
      </c>
      <c r="K35" s="46">
        <f t="shared" si="12"/>
        <v>0.61282051282051286</v>
      </c>
      <c r="L35" s="51">
        <f t="shared" si="13"/>
        <v>3.8461538461538436E-2</v>
      </c>
    </row>
    <row r="36" spans="1:12" s="30" customFormat="1" x14ac:dyDescent="0.4">
      <c r="A36" s="122" t="s">
        <v>94</v>
      </c>
      <c r="B36" s="67">
        <f>SUM(B37:B56)</f>
        <v>93692</v>
      </c>
      <c r="C36" s="67">
        <f>SUM(C37:C56)</f>
        <v>88695</v>
      </c>
      <c r="D36" s="39">
        <f t="shared" si="7"/>
        <v>1.0563391397485766</v>
      </c>
      <c r="E36" s="40">
        <f t="shared" si="8"/>
        <v>4997</v>
      </c>
      <c r="F36" s="67">
        <f>SUM(F37:F56)</f>
        <v>118341</v>
      </c>
      <c r="G36" s="67">
        <f>SUM(G37:G56)</f>
        <v>116288</v>
      </c>
      <c r="H36" s="39">
        <f t="shared" si="9"/>
        <v>1.0176544441386901</v>
      </c>
      <c r="I36" s="40">
        <f t="shared" si="10"/>
        <v>2053</v>
      </c>
      <c r="J36" s="39">
        <f t="shared" si="11"/>
        <v>0.79171208625920009</v>
      </c>
      <c r="K36" s="39">
        <f t="shared" si="12"/>
        <v>0.76271842322509631</v>
      </c>
      <c r="L36" s="52">
        <f t="shared" si="13"/>
        <v>2.8993663034103778E-2</v>
      </c>
    </row>
    <row r="37" spans="1:12" x14ac:dyDescent="0.4">
      <c r="A37" s="124" t="s">
        <v>82</v>
      </c>
      <c r="B37" s="66">
        <f>'[2]2月動向(20)'!B36-'２月(上旬)'!B37</f>
        <v>35511</v>
      </c>
      <c r="C37" s="71">
        <f>'[2]2月動向(20)'!C36-'２月(上旬)'!C37</f>
        <v>33385</v>
      </c>
      <c r="D37" s="60">
        <f t="shared" si="7"/>
        <v>1.0636812939943088</v>
      </c>
      <c r="E37" s="36">
        <f t="shared" si="8"/>
        <v>2126</v>
      </c>
      <c r="F37" s="66">
        <f>'[2]2月動向(20)'!F36-'２月(上旬)'!F37</f>
        <v>43899</v>
      </c>
      <c r="G37" s="66">
        <f>'[2]2月動向(20)'!G36-'２月(上旬)'!G37</f>
        <v>42674</v>
      </c>
      <c r="H37" s="42">
        <f t="shared" si="9"/>
        <v>1.0287060036556217</v>
      </c>
      <c r="I37" s="37">
        <f t="shared" si="10"/>
        <v>1225</v>
      </c>
      <c r="J37" s="46">
        <f t="shared" si="11"/>
        <v>0.8089250324608761</v>
      </c>
      <c r="K37" s="46">
        <f t="shared" si="12"/>
        <v>0.78232647513708586</v>
      </c>
      <c r="L37" s="51">
        <f t="shared" si="13"/>
        <v>2.659855732379024E-2</v>
      </c>
    </row>
    <row r="38" spans="1:12" x14ac:dyDescent="0.4">
      <c r="A38" s="124" t="s">
        <v>152</v>
      </c>
      <c r="B38" s="68">
        <f>'[2]2月動向(20)'!B37-'２月(上旬)'!B38</f>
        <v>7692</v>
      </c>
      <c r="C38" s="68">
        <f>'[2]2月動向(20)'!C37-'２月(上旬)'!C38</f>
        <v>10295</v>
      </c>
      <c r="D38" s="46">
        <f t="shared" si="7"/>
        <v>0.74715881495871783</v>
      </c>
      <c r="E38" s="173">
        <f t="shared" si="8"/>
        <v>-2603</v>
      </c>
      <c r="F38" s="172">
        <f>'[2]2月動向(20)'!F37-'２月(上旬)'!F38</f>
        <v>8030</v>
      </c>
      <c r="G38" s="68">
        <f>'[2]2月動向(20)'!G37-'２月(上旬)'!G38</f>
        <v>11825</v>
      </c>
      <c r="H38" s="81">
        <f t="shared" si="9"/>
        <v>0.67906976744186043</v>
      </c>
      <c r="I38" s="37">
        <f t="shared" si="10"/>
        <v>-3795</v>
      </c>
      <c r="J38" s="46">
        <f t="shared" si="11"/>
        <v>0.95790784557907849</v>
      </c>
      <c r="K38" s="46">
        <f t="shared" si="12"/>
        <v>0.87061310782241019</v>
      </c>
      <c r="L38" s="51">
        <f t="shared" si="13"/>
        <v>8.7294737756668295E-2</v>
      </c>
    </row>
    <row r="39" spans="1:12" x14ac:dyDescent="0.4">
      <c r="A39" s="124" t="s">
        <v>151</v>
      </c>
      <c r="B39" s="68">
        <f>'[2]2月動向(20)'!B38-'２月(上旬)'!B39</f>
        <v>6736</v>
      </c>
      <c r="C39" s="68">
        <f>'[2]2月動向(20)'!C38-'２月(上旬)'!C39</f>
        <v>4119</v>
      </c>
      <c r="D39" s="80">
        <f t="shared" si="7"/>
        <v>1.6353483855304685</v>
      </c>
      <c r="E39" s="53">
        <f t="shared" si="8"/>
        <v>2617</v>
      </c>
      <c r="F39" s="68">
        <f>'[2]2月動向(20)'!F38-'２月(上旬)'!F39</f>
        <v>8369</v>
      </c>
      <c r="G39" s="68">
        <f>'[2]2月動向(20)'!G38-'２月(上旬)'!G39</f>
        <v>5760</v>
      </c>
      <c r="H39" s="81">
        <f t="shared" si="9"/>
        <v>1.452951388888889</v>
      </c>
      <c r="I39" s="37">
        <f t="shared" si="10"/>
        <v>2609</v>
      </c>
      <c r="J39" s="46">
        <f t="shared" si="11"/>
        <v>0.80487513442466241</v>
      </c>
      <c r="K39" s="46">
        <f t="shared" si="12"/>
        <v>0.71510416666666665</v>
      </c>
      <c r="L39" s="51">
        <f t="shared" si="13"/>
        <v>8.9770967757995757E-2</v>
      </c>
    </row>
    <row r="40" spans="1:12" x14ac:dyDescent="0.4">
      <c r="A40" s="124" t="s">
        <v>177</v>
      </c>
      <c r="B40" s="68">
        <f>'[2]2月動向(20)'!B39-'２月(上旬)'!B40</f>
        <v>2626</v>
      </c>
      <c r="C40" s="68">
        <f>'[2]2月動向(20)'!C39-'２月(上旬)'!C40</f>
        <v>0</v>
      </c>
      <c r="D40" s="80" t="e">
        <f t="shared" si="7"/>
        <v>#DIV/0!</v>
      </c>
      <c r="E40" s="53">
        <f t="shared" si="8"/>
        <v>2626</v>
      </c>
      <c r="F40" s="68">
        <f>'[2]2月動向(20)'!F39-'２月(上旬)'!F40</f>
        <v>2790</v>
      </c>
      <c r="G40" s="68">
        <f>'[2]2月動向(20)'!G39-'２月(上旬)'!G40</f>
        <v>0</v>
      </c>
      <c r="H40" s="81" t="e">
        <f t="shared" si="9"/>
        <v>#DIV/0!</v>
      </c>
      <c r="I40" s="37">
        <f t="shared" si="10"/>
        <v>2790</v>
      </c>
      <c r="J40" s="46">
        <f t="shared" si="11"/>
        <v>0.94121863799283156</v>
      </c>
      <c r="K40" s="46" t="e">
        <f t="shared" si="12"/>
        <v>#DIV/0!</v>
      </c>
      <c r="L40" s="51" t="e">
        <f t="shared" si="13"/>
        <v>#DIV/0!</v>
      </c>
    </row>
    <row r="41" spans="1:12" x14ac:dyDescent="0.4">
      <c r="A41" s="124" t="s">
        <v>80</v>
      </c>
      <c r="B41" s="68">
        <f>'[2]2月動向(20)'!B40-'２月(上旬)'!B41</f>
        <v>13318</v>
      </c>
      <c r="C41" s="68">
        <f>'[2]2月動向(20)'!C40-'２月(上旬)'!C41</f>
        <v>13152</v>
      </c>
      <c r="D41" s="80">
        <f t="shared" si="7"/>
        <v>1.0126216545012166</v>
      </c>
      <c r="E41" s="53">
        <f t="shared" si="8"/>
        <v>166</v>
      </c>
      <c r="F41" s="72">
        <f>'[2]2月動向(20)'!F40-'２月(上旬)'!F41</f>
        <v>18043</v>
      </c>
      <c r="G41" s="72">
        <f>'[2]2月動向(20)'!G40-'２月(上旬)'!G41</f>
        <v>18367</v>
      </c>
      <c r="H41" s="81">
        <f t="shared" si="9"/>
        <v>0.98235966679370612</v>
      </c>
      <c r="I41" s="37">
        <f t="shared" si="10"/>
        <v>-324</v>
      </c>
      <c r="J41" s="46">
        <f t="shared" si="11"/>
        <v>0.7381255888710303</v>
      </c>
      <c r="K41" s="46">
        <f t="shared" si="12"/>
        <v>0.7160668590406708</v>
      </c>
      <c r="L41" s="51">
        <f t="shared" si="13"/>
        <v>2.2058729830359503E-2</v>
      </c>
    </row>
    <row r="42" spans="1:12" x14ac:dyDescent="0.4">
      <c r="A42" s="124" t="s">
        <v>81</v>
      </c>
      <c r="B42" s="68">
        <f>'[2]2月動向(20)'!B41-'２月(上旬)'!B42</f>
        <v>8631</v>
      </c>
      <c r="C42" s="68">
        <f>'[2]2月動向(20)'!C41-'２月(上旬)'!C42</f>
        <v>7830</v>
      </c>
      <c r="D42" s="80">
        <f t="shared" si="7"/>
        <v>1.1022988505747127</v>
      </c>
      <c r="E42" s="36">
        <f t="shared" si="8"/>
        <v>801</v>
      </c>
      <c r="F42" s="75">
        <f>'[2]2月動向(20)'!F41-'２月(上旬)'!F42</f>
        <v>10030</v>
      </c>
      <c r="G42" s="68">
        <f>'[2]2月動向(20)'!G41-'２月(上旬)'!G42</f>
        <v>10300</v>
      </c>
      <c r="H42" s="81">
        <f t="shared" si="9"/>
        <v>0.97378640776699033</v>
      </c>
      <c r="I42" s="37">
        <f t="shared" si="10"/>
        <v>-270</v>
      </c>
      <c r="J42" s="46">
        <f t="shared" si="11"/>
        <v>0.86051844466600202</v>
      </c>
      <c r="K42" s="46">
        <f t="shared" si="12"/>
        <v>0.76019417475728157</v>
      </c>
      <c r="L42" s="51">
        <f t="shared" si="13"/>
        <v>0.10032426990872045</v>
      </c>
    </row>
    <row r="43" spans="1:12" x14ac:dyDescent="0.4">
      <c r="A43" s="124" t="s">
        <v>79</v>
      </c>
      <c r="B43" s="68">
        <f>'[2]2月動向(20)'!B42-'２月(上旬)'!B43</f>
        <v>2282</v>
      </c>
      <c r="C43" s="68">
        <f>'[2]2月動向(20)'!C42-'２月(上旬)'!C43</f>
        <v>2229</v>
      </c>
      <c r="D43" s="80">
        <f t="shared" si="7"/>
        <v>1.0237774786899956</v>
      </c>
      <c r="E43" s="36">
        <f t="shared" si="8"/>
        <v>53</v>
      </c>
      <c r="F43" s="77">
        <f>'[2]2月動向(20)'!F42-'２月(上旬)'!F43</f>
        <v>2790</v>
      </c>
      <c r="G43" s="76">
        <f>'[2]2月動向(20)'!G42-'２月(上旬)'!G43</f>
        <v>2686</v>
      </c>
      <c r="H43" s="78">
        <f t="shared" si="9"/>
        <v>1.0387192851824274</v>
      </c>
      <c r="I43" s="37">
        <f t="shared" si="10"/>
        <v>104</v>
      </c>
      <c r="J43" s="46">
        <f t="shared" si="11"/>
        <v>0.81792114695340501</v>
      </c>
      <c r="K43" s="46">
        <f t="shared" si="12"/>
        <v>0.82985852568875651</v>
      </c>
      <c r="L43" s="51">
        <f t="shared" si="13"/>
        <v>-1.19373787353515E-2</v>
      </c>
    </row>
    <row r="44" spans="1:12" x14ac:dyDescent="0.4">
      <c r="A44" s="124" t="s">
        <v>150</v>
      </c>
      <c r="B44" s="68">
        <f>'[2]2月動向(20)'!B43-'２月(上旬)'!B44</f>
        <v>1079</v>
      </c>
      <c r="C44" s="68">
        <f>'[2]2月動向(20)'!C43-'２月(上旬)'!C44</f>
        <v>1360</v>
      </c>
      <c r="D44" s="80">
        <f t="shared" si="7"/>
        <v>0.79338235294117643</v>
      </c>
      <c r="E44" s="36">
        <f t="shared" si="8"/>
        <v>-281</v>
      </c>
      <c r="F44" s="75">
        <f>'[2]2月動向(20)'!F43-'２月(上旬)'!F44</f>
        <v>1660</v>
      </c>
      <c r="G44" s="68">
        <f>'[2]2月動向(20)'!G43-'２月(上旬)'!G44</f>
        <v>1660</v>
      </c>
      <c r="H44" s="82">
        <f t="shared" si="9"/>
        <v>1</v>
      </c>
      <c r="I44" s="37">
        <f t="shared" si="10"/>
        <v>0</v>
      </c>
      <c r="J44" s="46">
        <f t="shared" si="11"/>
        <v>0.65</v>
      </c>
      <c r="K44" s="46">
        <f t="shared" si="12"/>
        <v>0.81927710843373491</v>
      </c>
      <c r="L44" s="51">
        <f t="shared" si="13"/>
        <v>-0.16927710843373489</v>
      </c>
    </row>
    <row r="45" spans="1:12" x14ac:dyDescent="0.4">
      <c r="A45" s="124" t="s">
        <v>78</v>
      </c>
      <c r="B45" s="68">
        <f>'[2]2月動向(20)'!B44-'２月(上旬)'!B45</f>
        <v>2407</v>
      </c>
      <c r="C45" s="68">
        <f>'[2]2月動向(20)'!C44-'２月(上旬)'!C45</f>
        <v>2270</v>
      </c>
      <c r="D45" s="80">
        <f t="shared" si="7"/>
        <v>1.060352422907489</v>
      </c>
      <c r="E45" s="36">
        <f t="shared" si="8"/>
        <v>137</v>
      </c>
      <c r="F45" s="75">
        <f>'[2]2月動向(20)'!F44-'２月(上旬)'!F45</f>
        <v>2790</v>
      </c>
      <c r="G45" s="68">
        <f>'[2]2月動向(20)'!G44-'２月(上旬)'!G45</f>
        <v>2880</v>
      </c>
      <c r="H45" s="81">
        <f t="shared" si="9"/>
        <v>0.96875</v>
      </c>
      <c r="I45" s="37">
        <f t="shared" si="10"/>
        <v>-90</v>
      </c>
      <c r="J45" s="46">
        <f t="shared" si="11"/>
        <v>0.86272401433691759</v>
      </c>
      <c r="K45" s="46">
        <f t="shared" si="12"/>
        <v>0.78819444444444442</v>
      </c>
      <c r="L45" s="51">
        <f t="shared" si="13"/>
        <v>7.4529569892473169E-2</v>
      </c>
    </row>
    <row r="46" spans="1:12" x14ac:dyDescent="0.4">
      <c r="A46" s="125" t="s">
        <v>77</v>
      </c>
      <c r="B46" s="68">
        <f>'[2]2月動向(20)'!B45-'２月(上旬)'!B46</f>
        <v>1521</v>
      </c>
      <c r="C46" s="68">
        <f>'[2]2月動向(20)'!C45-'２月(上旬)'!C46</f>
        <v>1677</v>
      </c>
      <c r="D46" s="80">
        <f t="shared" si="7"/>
        <v>0.90697674418604646</v>
      </c>
      <c r="E46" s="36">
        <f t="shared" si="8"/>
        <v>-156</v>
      </c>
      <c r="F46" s="77">
        <f>'[2]2月動向(20)'!F45-'２月(上旬)'!F46</f>
        <v>2790</v>
      </c>
      <c r="G46" s="76">
        <f>'[2]2月動向(20)'!G45-'２月(上旬)'!G46</f>
        <v>2880</v>
      </c>
      <c r="H46" s="81">
        <f t="shared" si="9"/>
        <v>0.96875</v>
      </c>
      <c r="I46" s="37">
        <f t="shared" si="10"/>
        <v>-90</v>
      </c>
      <c r="J46" s="46">
        <f t="shared" si="11"/>
        <v>0.54516129032258065</v>
      </c>
      <c r="K46" s="42">
        <f t="shared" si="12"/>
        <v>0.58229166666666665</v>
      </c>
      <c r="L46" s="41">
        <f t="shared" si="13"/>
        <v>-3.7130376344086002E-2</v>
      </c>
    </row>
    <row r="47" spans="1:12" x14ac:dyDescent="0.4">
      <c r="A47" s="132" t="s">
        <v>96</v>
      </c>
      <c r="B47" s="172">
        <f>'[2]2月動向(20)'!B46-'２月(上旬)'!B47</f>
        <v>977</v>
      </c>
      <c r="C47" s="68">
        <f>'[2]2月動向(20)'!C46-'２月(上旬)'!C47</f>
        <v>859</v>
      </c>
      <c r="D47" s="80">
        <f t="shared" si="7"/>
        <v>1.1373690337601863</v>
      </c>
      <c r="E47" s="37">
        <f t="shared" si="8"/>
        <v>118</v>
      </c>
      <c r="F47" s="75">
        <f>'[2]2月動向(20)'!F46-'２月(上旬)'!F47</f>
        <v>1660</v>
      </c>
      <c r="G47" s="68">
        <f>'[2]2月動向(20)'!G46-'２月(上旬)'!G47</f>
        <v>1660</v>
      </c>
      <c r="H47" s="81">
        <f t="shared" si="9"/>
        <v>1</v>
      </c>
      <c r="I47" s="37">
        <f t="shared" si="10"/>
        <v>0</v>
      </c>
      <c r="J47" s="46">
        <f t="shared" si="11"/>
        <v>0.58855421686746989</v>
      </c>
      <c r="K47" s="46">
        <f t="shared" si="12"/>
        <v>0.51746987951807233</v>
      </c>
      <c r="L47" s="51">
        <f t="shared" si="13"/>
        <v>7.1084337349397564E-2</v>
      </c>
    </row>
    <row r="48" spans="1:12" x14ac:dyDescent="0.4">
      <c r="A48" s="124" t="s">
        <v>93</v>
      </c>
      <c r="B48" s="68">
        <f>'[2]2月動向(20)'!B47-'２月(上旬)'!B48</f>
        <v>1643</v>
      </c>
      <c r="C48" s="68">
        <f>'[2]2月動向(20)'!C47-'２月(上旬)'!C48</f>
        <v>1731</v>
      </c>
      <c r="D48" s="80">
        <f t="shared" si="7"/>
        <v>0.94916233391103411</v>
      </c>
      <c r="E48" s="37">
        <f t="shared" si="8"/>
        <v>-88</v>
      </c>
      <c r="F48" s="75">
        <f>'[2]2月動向(20)'!F47-'２月(上旬)'!F48</f>
        <v>2790</v>
      </c>
      <c r="G48" s="76">
        <f>'[2]2月動向(20)'!G47-'２月(上旬)'!G48</f>
        <v>2880</v>
      </c>
      <c r="H48" s="78">
        <f t="shared" si="9"/>
        <v>0.96875</v>
      </c>
      <c r="I48" s="37">
        <f t="shared" si="10"/>
        <v>-90</v>
      </c>
      <c r="J48" s="46">
        <f t="shared" si="11"/>
        <v>0.58888888888888891</v>
      </c>
      <c r="K48" s="46">
        <f t="shared" si="12"/>
        <v>0.6010416666666667</v>
      </c>
      <c r="L48" s="51">
        <f t="shared" si="13"/>
        <v>-1.215277777777779E-2</v>
      </c>
    </row>
    <row r="49" spans="1:12" x14ac:dyDescent="0.4">
      <c r="A49" s="124" t="s">
        <v>74</v>
      </c>
      <c r="B49" s="68">
        <f>'[2]2月動向(20)'!B48-'２月(上旬)'!B49</f>
        <v>2374</v>
      </c>
      <c r="C49" s="68">
        <f>'[2]2月動向(20)'!C48-'２月(上旬)'!C49</f>
        <v>3004</v>
      </c>
      <c r="D49" s="80">
        <f t="shared" si="7"/>
        <v>0.79027962716378164</v>
      </c>
      <c r="E49" s="37">
        <f t="shared" si="8"/>
        <v>-630</v>
      </c>
      <c r="F49" s="79">
        <f>'[2]2月動向(20)'!F48-'２月(上旬)'!F49</f>
        <v>3800</v>
      </c>
      <c r="G49" s="68">
        <f>'[2]2月動向(20)'!G48-'２月(上旬)'!G49</f>
        <v>3822</v>
      </c>
      <c r="H49" s="78">
        <f t="shared" si="9"/>
        <v>0.99424385138670857</v>
      </c>
      <c r="I49" s="37">
        <f t="shared" si="10"/>
        <v>-22</v>
      </c>
      <c r="J49" s="46">
        <f t="shared" si="11"/>
        <v>0.62473684210526315</v>
      </c>
      <c r="K49" s="46">
        <f t="shared" si="12"/>
        <v>0.78597592883307166</v>
      </c>
      <c r="L49" s="51">
        <f t="shared" si="13"/>
        <v>-0.16123908672780851</v>
      </c>
    </row>
    <row r="50" spans="1:12" x14ac:dyDescent="0.4">
      <c r="A50" s="124" t="s">
        <v>76</v>
      </c>
      <c r="B50" s="68">
        <f>'[2]2月動向(20)'!B49-'２月(上旬)'!B50</f>
        <v>859</v>
      </c>
      <c r="C50" s="68">
        <f>'[2]2月動向(20)'!C49-'２月(上旬)'!C50</f>
        <v>959</v>
      </c>
      <c r="D50" s="44">
        <f t="shared" si="7"/>
        <v>0.89572471324296143</v>
      </c>
      <c r="E50" s="37">
        <f t="shared" si="8"/>
        <v>-100</v>
      </c>
      <c r="F50" s="77">
        <f>'[2]2月動向(20)'!F49-'２月(上旬)'!F50</f>
        <v>1260</v>
      </c>
      <c r="G50" s="76">
        <f>'[2]2月動向(20)'!G49-'２月(上旬)'!G50</f>
        <v>1309</v>
      </c>
      <c r="H50" s="46">
        <f t="shared" si="9"/>
        <v>0.96256684491978606</v>
      </c>
      <c r="I50" s="37">
        <f t="shared" si="10"/>
        <v>-49</v>
      </c>
      <c r="J50" s="46">
        <f t="shared" si="11"/>
        <v>0.68174603174603177</v>
      </c>
      <c r="K50" s="46">
        <f t="shared" si="12"/>
        <v>0.73262032085561501</v>
      </c>
      <c r="L50" s="51">
        <f t="shared" si="13"/>
        <v>-5.0874289109583248E-2</v>
      </c>
    </row>
    <row r="51" spans="1:12" x14ac:dyDescent="0.4">
      <c r="A51" s="124" t="s">
        <v>75</v>
      </c>
      <c r="B51" s="68">
        <f>'[2]2月動向(20)'!B50-'２月(上旬)'!B51</f>
        <v>1068</v>
      </c>
      <c r="C51" s="76">
        <f>'[2]2月動向(20)'!C50-'２月(上旬)'!C51</f>
        <v>1033</v>
      </c>
      <c r="D51" s="44">
        <f t="shared" si="7"/>
        <v>1.0338818973862536</v>
      </c>
      <c r="E51" s="37">
        <f t="shared" si="8"/>
        <v>35</v>
      </c>
      <c r="F51" s="75">
        <f>'[2]2月動向(20)'!F50-'２月(上旬)'!F51</f>
        <v>1260</v>
      </c>
      <c r="G51" s="68">
        <f>'[2]2月動向(20)'!G50-'２月(上旬)'!G51</f>
        <v>1260</v>
      </c>
      <c r="H51" s="46">
        <f t="shared" si="9"/>
        <v>1</v>
      </c>
      <c r="I51" s="37">
        <f t="shared" si="10"/>
        <v>0</v>
      </c>
      <c r="J51" s="46">
        <f t="shared" si="11"/>
        <v>0.84761904761904761</v>
      </c>
      <c r="K51" s="46">
        <f t="shared" si="12"/>
        <v>0.81984126984126982</v>
      </c>
      <c r="L51" s="51">
        <f t="shared" si="13"/>
        <v>2.777777777777779E-2</v>
      </c>
    </row>
    <row r="52" spans="1:12" x14ac:dyDescent="0.4">
      <c r="A52" s="124" t="s">
        <v>149</v>
      </c>
      <c r="B52" s="68">
        <f>'[2]2月動向(20)'!B51-'２月(上旬)'!B52</f>
        <v>811</v>
      </c>
      <c r="C52" s="68">
        <f>'[2]2月動向(20)'!C51-'２月(上旬)'!C52</f>
        <v>945</v>
      </c>
      <c r="D52" s="44">
        <f t="shared" si="7"/>
        <v>0.85820105820105819</v>
      </c>
      <c r="E52" s="37">
        <f t="shared" si="8"/>
        <v>-134</v>
      </c>
      <c r="F52" s="76">
        <f>'[2]2月動向(20)'!F51-'２月(上旬)'!F52</f>
        <v>1340</v>
      </c>
      <c r="G52" s="76">
        <f>'[2]2月動向(20)'!G51-'２月(上旬)'!G52</f>
        <v>1288</v>
      </c>
      <c r="H52" s="46">
        <f t="shared" si="9"/>
        <v>1.0403726708074534</v>
      </c>
      <c r="I52" s="37">
        <f t="shared" si="10"/>
        <v>52</v>
      </c>
      <c r="J52" s="46">
        <f t="shared" si="11"/>
        <v>0.60522388059701493</v>
      </c>
      <c r="K52" s="46">
        <f t="shared" si="12"/>
        <v>0.73369565217391308</v>
      </c>
      <c r="L52" s="51">
        <f t="shared" si="13"/>
        <v>-0.12847177157689815</v>
      </c>
    </row>
    <row r="53" spans="1:12" x14ac:dyDescent="0.4">
      <c r="A53" s="124" t="s">
        <v>132</v>
      </c>
      <c r="B53" s="68">
        <f>'[2]2月動向(20)'!B52-'２月(上旬)'!B53</f>
        <v>1170</v>
      </c>
      <c r="C53" s="76">
        <f>'[2]2月動向(20)'!C52-'２月(上旬)'!C53</f>
        <v>1086</v>
      </c>
      <c r="D53" s="44">
        <f t="shared" si="7"/>
        <v>1.0773480662983426</v>
      </c>
      <c r="E53" s="37">
        <f t="shared" si="8"/>
        <v>84</v>
      </c>
      <c r="F53" s="68">
        <f>'[2]2月動向(20)'!F52-'２月(上旬)'!F53</f>
        <v>1260</v>
      </c>
      <c r="G53" s="69">
        <f>'[2]2月動向(20)'!G52-'２月(上旬)'!G53</f>
        <v>1260</v>
      </c>
      <c r="H53" s="46">
        <f t="shared" si="9"/>
        <v>1</v>
      </c>
      <c r="I53" s="37">
        <f t="shared" si="10"/>
        <v>0</v>
      </c>
      <c r="J53" s="46">
        <f t="shared" si="11"/>
        <v>0.9285714285714286</v>
      </c>
      <c r="K53" s="46">
        <f t="shared" si="12"/>
        <v>0.86190476190476195</v>
      </c>
      <c r="L53" s="51">
        <f t="shared" si="13"/>
        <v>6.6666666666666652E-2</v>
      </c>
    </row>
    <row r="54" spans="1:12" x14ac:dyDescent="0.4">
      <c r="A54" s="124" t="s">
        <v>148</v>
      </c>
      <c r="B54" s="68">
        <f>'[2]2月動向(20)'!B53-'２月(上旬)'!B54</f>
        <v>1135</v>
      </c>
      <c r="C54" s="69">
        <f>'[2]2月動向(20)'!C53-'２月(上旬)'!C54</f>
        <v>1037</v>
      </c>
      <c r="D54" s="44">
        <f t="shared" si="7"/>
        <v>1.09450337512054</v>
      </c>
      <c r="E54" s="37">
        <f t="shared" si="8"/>
        <v>98</v>
      </c>
      <c r="F54" s="76">
        <f>'[2]2月動向(20)'!F53-'２月(上旬)'!F54</f>
        <v>1260</v>
      </c>
      <c r="G54" s="69">
        <f>'[2]2月動向(20)'!G53-'２月(上旬)'!G54</f>
        <v>1257</v>
      </c>
      <c r="H54" s="46">
        <f t="shared" si="9"/>
        <v>1.0023866348448687</v>
      </c>
      <c r="I54" s="37">
        <f t="shared" si="10"/>
        <v>3</v>
      </c>
      <c r="J54" s="46">
        <f t="shared" si="11"/>
        <v>0.90079365079365081</v>
      </c>
      <c r="K54" s="46">
        <f t="shared" si="12"/>
        <v>0.82498011137629279</v>
      </c>
      <c r="L54" s="51">
        <f t="shared" si="13"/>
        <v>7.5813539417358022E-2</v>
      </c>
    </row>
    <row r="55" spans="1:12" x14ac:dyDescent="0.4">
      <c r="A55" s="124" t="s">
        <v>147</v>
      </c>
      <c r="B55" s="68">
        <f>'[2]2月動向(20)'!B54-'２月(上旬)'!B55</f>
        <v>994</v>
      </c>
      <c r="C55" s="68">
        <f>'[2]2月動向(20)'!C54-'２月(上旬)'!C55</f>
        <v>865</v>
      </c>
      <c r="D55" s="44">
        <f t="shared" si="7"/>
        <v>1.1491329479768786</v>
      </c>
      <c r="E55" s="37">
        <f t="shared" si="8"/>
        <v>129</v>
      </c>
      <c r="F55" s="69">
        <f>'[2]2月動向(20)'!F54-'２月(上旬)'!F55</f>
        <v>1260</v>
      </c>
      <c r="G55" s="69">
        <f>'[2]2月動向(20)'!G54-'２月(上旬)'!G55</f>
        <v>1260</v>
      </c>
      <c r="H55" s="46">
        <f t="shared" si="9"/>
        <v>1</v>
      </c>
      <c r="I55" s="37">
        <f t="shared" si="10"/>
        <v>0</v>
      </c>
      <c r="J55" s="46">
        <f t="shared" si="11"/>
        <v>0.78888888888888886</v>
      </c>
      <c r="K55" s="46">
        <f t="shared" si="12"/>
        <v>0.68650793650793651</v>
      </c>
      <c r="L55" s="51">
        <f t="shared" si="13"/>
        <v>0.10238095238095235</v>
      </c>
    </row>
    <row r="56" spans="1:12" x14ac:dyDescent="0.4">
      <c r="A56" s="123" t="s">
        <v>146</v>
      </c>
      <c r="B56" s="63">
        <f>'[2]2月動向(20)'!B55-'２月(上旬)'!B56</f>
        <v>858</v>
      </c>
      <c r="C56" s="63">
        <f>'[2]2月動向(20)'!C55-'２月(上旬)'!C56</f>
        <v>859</v>
      </c>
      <c r="D56" s="90">
        <f t="shared" si="7"/>
        <v>0.99883585564610011</v>
      </c>
      <c r="E56" s="35">
        <f t="shared" si="8"/>
        <v>-1</v>
      </c>
      <c r="F56" s="63">
        <f>'[2]2月動向(20)'!F55-'２月(上旬)'!F56</f>
        <v>1260</v>
      </c>
      <c r="G56" s="63">
        <f>'[2]2月動向(20)'!G55-'２月(上旬)'!G56</f>
        <v>1260</v>
      </c>
      <c r="H56" s="57">
        <f t="shared" si="9"/>
        <v>1</v>
      </c>
      <c r="I56" s="35">
        <f t="shared" si="10"/>
        <v>0</v>
      </c>
      <c r="J56" s="57">
        <f t="shared" si="11"/>
        <v>0.68095238095238098</v>
      </c>
      <c r="K56" s="57">
        <f t="shared" si="12"/>
        <v>0.68174603174603177</v>
      </c>
      <c r="L56" s="56">
        <f t="shared" si="13"/>
        <v>-7.9365079365079083E-4</v>
      </c>
    </row>
    <row r="57" spans="1:12" x14ac:dyDescent="0.4">
      <c r="C57" s="13"/>
      <c r="D57" s="32"/>
      <c r="E57" s="32"/>
      <c r="F57" s="13"/>
      <c r="G57" s="13"/>
      <c r="H57" s="32"/>
      <c r="I57" s="32"/>
      <c r="J57" s="13"/>
      <c r="K57" s="13"/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E59" s="32"/>
      <c r="G59" s="13"/>
      <c r="I59" s="32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2006年月間（上中下旬）動向2月</oddHeader>
    <oddFooter>&amp;L沖縄県&amp;C&amp;P ﾍﾟｰｼﾞ&amp;R&amp;D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13" bestFit="1" customWidth="1"/>
    <col min="2" max="3" width="11.25" style="32" customWidth="1"/>
    <col min="4" max="5" width="11.25" style="13" customWidth="1"/>
    <col min="6" max="7" width="11.25" style="32" customWidth="1"/>
    <col min="8" max="9" width="11.25" style="13" customWidth="1"/>
    <col min="10" max="11" width="11.25" style="32" customWidth="1"/>
    <col min="12" max="12" width="11.25" style="13" customWidth="1"/>
    <col min="13" max="13" width="9" style="13" bestFit="1" customWidth="1"/>
    <col min="14" max="14" width="6.5" style="13" bestFit="1" customWidth="1"/>
    <col min="15" max="16384" width="15.75" style="13"/>
  </cols>
  <sheetData>
    <row r="1" spans="1:12" ht="18.75" x14ac:dyDescent="0.4">
      <c r="A1" s="203" t="str">
        <f>'h18'!A1</f>
        <v>平成18年</v>
      </c>
      <c r="B1" s="204"/>
      <c r="C1" s="204"/>
      <c r="D1" s="204"/>
      <c r="E1" s="205" t="str">
        <f ca="1">RIGHT(CELL("filename",$A$1),LEN(CELL("filename",$A$1))-FIND("]",CELL("filename",$A$1)))</f>
        <v>２月(下旬)</v>
      </c>
      <c r="F1" s="206" t="s">
        <v>70</v>
      </c>
      <c r="G1" s="207"/>
      <c r="H1" s="207"/>
      <c r="I1" s="208"/>
      <c r="J1" s="207"/>
      <c r="K1" s="207"/>
      <c r="L1" s="208"/>
    </row>
    <row r="2" spans="1:12" x14ac:dyDescent="0.4">
      <c r="A2" s="189"/>
      <c r="B2" s="201" t="s">
        <v>88</v>
      </c>
      <c r="C2" s="201"/>
      <c r="D2" s="201"/>
      <c r="E2" s="202"/>
      <c r="F2" s="200" t="s">
        <v>173</v>
      </c>
      <c r="G2" s="201"/>
      <c r="H2" s="201"/>
      <c r="I2" s="202"/>
      <c r="J2" s="200" t="s">
        <v>172</v>
      </c>
      <c r="K2" s="201"/>
      <c r="L2" s="202"/>
    </row>
    <row r="3" spans="1:12" x14ac:dyDescent="0.4">
      <c r="A3" s="190"/>
      <c r="B3" s="185"/>
      <c r="C3" s="185"/>
      <c r="D3" s="185"/>
      <c r="E3" s="186"/>
      <c r="F3" s="184"/>
      <c r="G3" s="185"/>
      <c r="H3" s="185"/>
      <c r="I3" s="186"/>
      <c r="J3" s="184"/>
      <c r="K3" s="185"/>
      <c r="L3" s="186"/>
    </row>
    <row r="4" spans="1:12" x14ac:dyDescent="0.4">
      <c r="A4" s="190"/>
      <c r="B4" s="192" t="s">
        <v>140</v>
      </c>
      <c r="C4" s="187" t="s">
        <v>187</v>
      </c>
      <c r="D4" s="190" t="s">
        <v>87</v>
      </c>
      <c r="E4" s="190"/>
      <c r="F4" s="187" t="str">
        <f>+B4</f>
        <v>(06'2/21～28)</v>
      </c>
      <c r="G4" s="187" t="str">
        <f>+C4</f>
        <v>(05'2/21～28)</v>
      </c>
      <c r="H4" s="190" t="s">
        <v>87</v>
      </c>
      <c r="I4" s="190"/>
      <c r="J4" s="187" t="str">
        <f>+B4</f>
        <v>(06'2/21～28)</v>
      </c>
      <c r="K4" s="187" t="str">
        <f>+C4</f>
        <v>(05'2/21～28)</v>
      </c>
      <c r="L4" s="188" t="s">
        <v>85</v>
      </c>
    </row>
    <row r="5" spans="1:12" s="34" customFormat="1" x14ac:dyDescent="0.4">
      <c r="A5" s="190"/>
      <c r="B5" s="192"/>
      <c r="C5" s="187"/>
      <c r="D5" s="138" t="s">
        <v>86</v>
      </c>
      <c r="E5" s="138" t="s">
        <v>85</v>
      </c>
      <c r="F5" s="187"/>
      <c r="G5" s="187"/>
      <c r="H5" s="138" t="s">
        <v>86</v>
      </c>
      <c r="I5" s="138" t="s">
        <v>85</v>
      </c>
      <c r="J5" s="187"/>
      <c r="K5" s="187"/>
      <c r="L5" s="189"/>
    </row>
    <row r="6" spans="1:12" s="30" customFormat="1" x14ac:dyDescent="0.4">
      <c r="A6" s="122" t="s">
        <v>99</v>
      </c>
      <c r="B6" s="88">
        <f>+B7+B36</f>
        <v>134746</v>
      </c>
      <c r="C6" s="67">
        <f>+C7+C36</f>
        <v>136740</v>
      </c>
      <c r="D6" s="39">
        <f t="shared" ref="D6:D37" si="0">+B6/C6</f>
        <v>0.98541758081029696</v>
      </c>
      <c r="E6" s="40">
        <f t="shared" ref="E6:E16" si="1">+B6-C6</f>
        <v>-1994</v>
      </c>
      <c r="F6" s="67">
        <f>+F7+F36</f>
        <v>176995</v>
      </c>
      <c r="G6" s="67">
        <f>+G7+G36</f>
        <v>179174</v>
      </c>
      <c r="H6" s="39">
        <f t="shared" ref="H6:H37" si="2">+F6/G6</f>
        <v>0.98783863730228716</v>
      </c>
      <c r="I6" s="87">
        <f t="shared" ref="I6:I16" si="3">+F6-G6</f>
        <v>-2179</v>
      </c>
      <c r="J6" s="39">
        <f t="shared" ref="J6:J37" si="4">+B6/F6</f>
        <v>0.7612983417610667</v>
      </c>
      <c r="K6" s="39">
        <f t="shared" ref="K6:K37" si="5">+C6/G6</f>
        <v>0.76316876332503603</v>
      </c>
      <c r="L6" s="52">
        <f t="shared" ref="L6:L37" si="6">+J6-K6</f>
        <v>-1.8704215639693267E-3</v>
      </c>
    </row>
    <row r="7" spans="1:12" s="30" customFormat="1" x14ac:dyDescent="0.4">
      <c r="A7" s="122" t="s">
        <v>84</v>
      </c>
      <c r="B7" s="88">
        <f>+B8+B18+B33</f>
        <v>62679</v>
      </c>
      <c r="C7" s="67">
        <f>+C8+C18+C33</f>
        <v>66087</v>
      </c>
      <c r="D7" s="39">
        <f t="shared" si="0"/>
        <v>0.94843161287393885</v>
      </c>
      <c r="E7" s="40">
        <f t="shared" si="1"/>
        <v>-3408</v>
      </c>
      <c r="F7" s="67">
        <f>+F8+F18+F33</f>
        <v>79866</v>
      </c>
      <c r="G7" s="67">
        <f>+G8+G18+G33</f>
        <v>84883</v>
      </c>
      <c r="H7" s="39">
        <f t="shared" si="2"/>
        <v>0.94089511445165697</v>
      </c>
      <c r="I7" s="87">
        <f t="shared" si="3"/>
        <v>-5017</v>
      </c>
      <c r="J7" s="39">
        <f t="shared" si="4"/>
        <v>0.78480204342273308</v>
      </c>
      <c r="K7" s="39">
        <f t="shared" si="5"/>
        <v>0.77856579055876918</v>
      </c>
      <c r="L7" s="52">
        <f t="shared" si="6"/>
        <v>6.2362528639638981E-3</v>
      </c>
    </row>
    <row r="8" spans="1:12" x14ac:dyDescent="0.4">
      <c r="A8" s="153" t="s">
        <v>91</v>
      </c>
      <c r="B8" s="86">
        <f>SUM(B9:B17)</f>
        <v>50634</v>
      </c>
      <c r="C8" s="71">
        <f>SUM(C9:C17)</f>
        <v>53970</v>
      </c>
      <c r="D8" s="60">
        <f t="shared" si="0"/>
        <v>0.93818788215675375</v>
      </c>
      <c r="E8" s="175">
        <f t="shared" si="1"/>
        <v>-3336</v>
      </c>
      <c r="F8" s="71">
        <f>SUM(F9:F17)</f>
        <v>64764</v>
      </c>
      <c r="G8" s="71">
        <f>SUM(G9:G17)</f>
        <v>69859</v>
      </c>
      <c r="H8" s="60">
        <f t="shared" si="2"/>
        <v>0.92706737857684762</v>
      </c>
      <c r="I8" s="175">
        <f t="shared" si="3"/>
        <v>-5095</v>
      </c>
      <c r="J8" s="60">
        <f t="shared" si="4"/>
        <v>0.78182323513062812</v>
      </c>
      <c r="K8" s="60">
        <f t="shared" si="5"/>
        <v>0.77255614881403967</v>
      </c>
      <c r="L8" s="151">
        <f t="shared" si="6"/>
        <v>9.2670863165884576E-3</v>
      </c>
    </row>
    <row r="9" spans="1:12" x14ac:dyDescent="0.4">
      <c r="A9" s="126" t="s">
        <v>82</v>
      </c>
      <c r="B9" s="79">
        <f>'２月(月間)'!B9-'[2]2月動向(20)'!B8</f>
        <v>29517</v>
      </c>
      <c r="C9" s="72">
        <f>'２月(月間)'!C9-'[2]2月動向(20)'!C8</f>
        <v>28926</v>
      </c>
      <c r="D9" s="44">
        <f t="shared" si="0"/>
        <v>1.0204314457581414</v>
      </c>
      <c r="E9" s="54">
        <f t="shared" si="1"/>
        <v>591</v>
      </c>
      <c r="F9" s="72">
        <f>'２月(月間)'!F9-'[2]2月動向(20)'!F8</f>
        <v>37165</v>
      </c>
      <c r="G9" s="72">
        <f>'２月(月間)'!G9-'[2]2月動向(20)'!G8</f>
        <v>36939</v>
      </c>
      <c r="H9" s="44">
        <f t="shared" si="2"/>
        <v>1.0061181948617992</v>
      </c>
      <c r="I9" s="54">
        <f t="shared" si="3"/>
        <v>226</v>
      </c>
      <c r="J9" s="44">
        <f t="shared" si="4"/>
        <v>0.79421498721915784</v>
      </c>
      <c r="K9" s="44">
        <f t="shared" si="5"/>
        <v>0.78307479899293431</v>
      </c>
      <c r="L9" s="43">
        <f t="shared" si="6"/>
        <v>1.1140188226223535E-2</v>
      </c>
    </row>
    <row r="10" spans="1:12" x14ac:dyDescent="0.4">
      <c r="A10" s="124" t="s">
        <v>83</v>
      </c>
      <c r="B10" s="79">
        <f>'２月(月間)'!B10-'[2]2月動向(20)'!B9</f>
        <v>3940</v>
      </c>
      <c r="C10" s="72">
        <f>'２月(月間)'!C10-'[2]2月動向(20)'!C9</f>
        <v>8368</v>
      </c>
      <c r="D10" s="46">
        <f t="shared" si="0"/>
        <v>0.47084130019120457</v>
      </c>
      <c r="E10" s="53">
        <f t="shared" si="1"/>
        <v>-4428</v>
      </c>
      <c r="F10" s="72">
        <f>'２月(月間)'!F10-'[2]2月動向(20)'!F9</f>
        <v>4432</v>
      </c>
      <c r="G10" s="72">
        <f>'２月(月間)'!G10-'[2]2月動向(20)'!G9</f>
        <v>10896</v>
      </c>
      <c r="H10" s="46">
        <f t="shared" si="2"/>
        <v>0.40675477239353891</v>
      </c>
      <c r="I10" s="53">
        <f t="shared" si="3"/>
        <v>-6464</v>
      </c>
      <c r="J10" s="46">
        <f t="shared" si="4"/>
        <v>0.88898916967509023</v>
      </c>
      <c r="K10" s="46">
        <f t="shared" si="5"/>
        <v>0.76798825256975034</v>
      </c>
      <c r="L10" s="51">
        <f t="shared" si="6"/>
        <v>0.12100091710533989</v>
      </c>
    </row>
    <row r="11" spans="1:12" x14ac:dyDescent="0.4">
      <c r="A11" s="124" t="s">
        <v>97</v>
      </c>
      <c r="B11" s="79">
        <f>'２月(月間)'!B11-'[2]2月動向(20)'!B10</f>
        <v>3423</v>
      </c>
      <c r="C11" s="72">
        <f>'２月(月間)'!C11-'[2]2月動向(20)'!C10</f>
        <v>1812</v>
      </c>
      <c r="D11" s="46">
        <f t="shared" si="0"/>
        <v>1.8890728476821192</v>
      </c>
      <c r="E11" s="53">
        <f t="shared" si="1"/>
        <v>1611</v>
      </c>
      <c r="F11" s="72">
        <f>'２月(月間)'!F11-'[2]2月動向(20)'!F10</f>
        <v>4295</v>
      </c>
      <c r="G11" s="72">
        <f>'２月(月間)'!G11-'[2]2月動向(20)'!G10</f>
        <v>2160</v>
      </c>
      <c r="H11" s="46">
        <f t="shared" si="2"/>
        <v>1.9884259259259258</v>
      </c>
      <c r="I11" s="53">
        <f t="shared" si="3"/>
        <v>2135</v>
      </c>
      <c r="J11" s="46">
        <f t="shared" si="4"/>
        <v>0.79697322467986031</v>
      </c>
      <c r="K11" s="46">
        <f t="shared" si="5"/>
        <v>0.83888888888888891</v>
      </c>
      <c r="L11" s="51">
        <f t="shared" si="6"/>
        <v>-4.1915664209028591E-2</v>
      </c>
    </row>
    <row r="12" spans="1:12" x14ac:dyDescent="0.4">
      <c r="A12" s="124" t="s">
        <v>80</v>
      </c>
      <c r="B12" s="79">
        <f>'２月(月間)'!B12-'[2]2月動向(20)'!B11</f>
        <v>5894</v>
      </c>
      <c r="C12" s="72">
        <f>'２月(月間)'!C12-'[2]2月動向(20)'!C11</f>
        <v>6078</v>
      </c>
      <c r="D12" s="46">
        <f t="shared" si="0"/>
        <v>0.96972688384336958</v>
      </c>
      <c r="E12" s="53">
        <f t="shared" si="1"/>
        <v>-184</v>
      </c>
      <c r="F12" s="72">
        <f>'２月(月間)'!F12-'[2]2月動向(20)'!F11</f>
        <v>7560</v>
      </c>
      <c r="G12" s="72">
        <f>'２月(月間)'!G12-'[2]2月動向(20)'!G11</f>
        <v>7680</v>
      </c>
      <c r="H12" s="46">
        <f t="shared" si="2"/>
        <v>0.984375</v>
      </c>
      <c r="I12" s="53">
        <f t="shared" si="3"/>
        <v>-120</v>
      </c>
      <c r="J12" s="46">
        <f t="shared" si="4"/>
        <v>0.77962962962962967</v>
      </c>
      <c r="K12" s="46">
        <f t="shared" si="5"/>
        <v>0.79140624999999998</v>
      </c>
      <c r="L12" s="51">
        <f t="shared" si="6"/>
        <v>-1.1776620370370305E-2</v>
      </c>
    </row>
    <row r="13" spans="1:12" x14ac:dyDescent="0.4">
      <c r="A13" s="124" t="s">
        <v>81</v>
      </c>
      <c r="B13" s="79">
        <f>'２月(月間)'!B13-'[2]2月動向(20)'!B12</f>
        <v>5219</v>
      </c>
      <c r="C13" s="72">
        <f>'２月(月間)'!C13-'[2]2月動向(20)'!C12</f>
        <v>5603</v>
      </c>
      <c r="D13" s="46">
        <f t="shared" si="0"/>
        <v>0.93146528645368554</v>
      </c>
      <c r="E13" s="53">
        <f t="shared" si="1"/>
        <v>-384</v>
      </c>
      <c r="F13" s="72">
        <f>'２月(月間)'!F13-'[2]2月動向(20)'!F12</f>
        <v>7408</v>
      </c>
      <c r="G13" s="72">
        <f>'２月(月間)'!G13-'[2]2月動向(20)'!G12</f>
        <v>7680</v>
      </c>
      <c r="H13" s="46">
        <f t="shared" si="2"/>
        <v>0.96458333333333335</v>
      </c>
      <c r="I13" s="53">
        <f t="shared" si="3"/>
        <v>-272</v>
      </c>
      <c r="J13" s="46">
        <f t="shared" si="4"/>
        <v>0.70450863930885532</v>
      </c>
      <c r="K13" s="46">
        <f t="shared" si="5"/>
        <v>0.72955729166666672</v>
      </c>
      <c r="L13" s="51">
        <f t="shared" si="6"/>
        <v>-2.5048652357811396E-2</v>
      </c>
    </row>
    <row r="14" spans="1:12" x14ac:dyDescent="0.4">
      <c r="A14" s="124" t="s">
        <v>170</v>
      </c>
      <c r="B14" s="79">
        <f>'２月(月間)'!B14-'[2]2月動向(20)'!B13</f>
        <v>2641</v>
      </c>
      <c r="C14" s="72">
        <f>'２月(月間)'!C14-'[2]2月動向(20)'!C13</f>
        <v>3183</v>
      </c>
      <c r="D14" s="46">
        <f t="shared" si="0"/>
        <v>0.82972038956958849</v>
      </c>
      <c r="E14" s="53">
        <f t="shared" si="1"/>
        <v>-542</v>
      </c>
      <c r="F14" s="72">
        <f>'２月(月間)'!F14-'[2]2月動向(20)'!F13</f>
        <v>3904</v>
      </c>
      <c r="G14" s="72">
        <f>'２月(月間)'!G14-'[2]2月動向(20)'!G13</f>
        <v>4504</v>
      </c>
      <c r="H14" s="46">
        <f t="shared" si="2"/>
        <v>0.86678507992895204</v>
      </c>
      <c r="I14" s="53">
        <f t="shared" si="3"/>
        <v>-600</v>
      </c>
      <c r="J14" s="46">
        <f t="shared" si="4"/>
        <v>0.67648565573770492</v>
      </c>
      <c r="K14" s="46">
        <f t="shared" si="5"/>
        <v>0.70670515097690945</v>
      </c>
      <c r="L14" s="51">
        <f t="shared" si="6"/>
        <v>-3.021949523920453E-2</v>
      </c>
    </row>
    <row r="15" spans="1:12" x14ac:dyDescent="0.4">
      <c r="A15" s="127" t="s">
        <v>169</v>
      </c>
      <c r="B15" s="79">
        <f>'２月(月間)'!B15-'[2]2月動向(20)'!B14</f>
        <v>0</v>
      </c>
      <c r="C15" s="72">
        <f>'２月(月間)'!C15-'[2]2月動向(20)'!C14</f>
        <v>0</v>
      </c>
      <c r="D15" s="17" t="e">
        <f t="shared" si="0"/>
        <v>#DIV/0!</v>
      </c>
      <c r="E15" s="24">
        <f t="shared" si="1"/>
        <v>0</v>
      </c>
      <c r="F15" s="72">
        <f>'２月(月間)'!F15-'[2]2月動向(20)'!F14</f>
        <v>0</v>
      </c>
      <c r="G15" s="72">
        <f>'２月(月間)'!G15-'[2]2月動向(20)'!G14</f>
        <v>0</v>
      </c>
      <c r="H15" s="46" t="e">
        <f t="shared" si="2"/>
        <v>#DIV/0!</v>
      </c>
      <c r="I15" s="53">
        <f t="shared" si="3"/>
        <v>0</v>
      </c>
      <c r="J15" s="46" t="e">
        <f t="shared" si="4"/>
        <v>#DIV/0!</v>
      </c>
      <c r="K15" s="46" t="e">
        <f t="shared" si="5"/>
        <v>#DIV/0!</v>
      </c>
      <c r="L15" s="51" t="e">
        <f t="shared" si="6"/>
        <v>#DIV/0!</v>
      </c>
    </row>
    <row r="16" spans="1:12" s="12" customFormat="1" x14ac:dyDescent="0.4">
      <c r="A16" s="19" t="s">
        <v>185</v>
      </c>
      <c r="B16" s="79"/>
      <c r="C16" s="72"/>
      <c r="D16" s="17" t="e">
        <f t="shared" si="0"/>
        <v>#DIV/0!</v>
      </c>
      <c r="E16" s="24">
        <f t="shared" si="1"/>
        <v>0</v>
      </c>
      <c r="F16" s="72"/>
      <c r="G16" s="72"/>
      <c r="H16" s="17" t="e">
        <f t="shared" si="2"/>
        <v>#DIV/0!</v>
      </c>
      <c r="I16" s="24">
        <f t="shared" si="3"/>
        <v>0</v>
      </c>
      <c r="J16" s="17" t="e">
        <f t="shared" si="4"/>
        <v>#DIV/0!</v>
      </c>
      <c r="K16" s="17" t="e">
        <f t="shared" si="5"/>
        <v>#DIV/0!</v>
      </c>
      <c r="L16" s="16" t="e">
        <f t="shared" si="6"/>
        <v>#DIV/0!</v>
      </c>
    </row>
    <row r="17" spans="1:12" s="12" customFormat="1" x14ac:dyDescent="0.4">
      <c r="A17" s="61" t="s">
        <v>184</v>
      </c>
      <c r="B17" s="79"/>
      <c r="C17" s="72"/>
      <c r="D17" s="22" t="e">
        <f t="shared" si="0"/>
        <v>#DIV/0!</v>
      </c>
      <c r="E17" s="140"/>
      <c r="F17" s="72"/>
      <c r="G17" s="72"/>
      <c r="H17" s="22" t="e">
        <f t="shared" si="2"/>
        <v>#DIV/0!</v>
      </c>
      <c r="I17" s="140"/>
      <c r="J17" s="17" t="e">
        <f t="shared" si="4"/>
        <v>#DIV/0!</v>
      </c>
      <c r="K17" s="17" t="e">
        <f t="shared" si="5"/>
        <v>#DIV/0!</v>
      </c>
      <c r="L17" s="16" t="e">
        <f t="shared" si="6"/>
        <v>#DIV/0!</v>
      </c>
    </row>
    <row r="18" spans="1:12" x14ac:dyDescent="0.4">
      <c r="A18" s="138" t="s">
        <v>90</v>
      </c>
      <c r="B18" s="89">
        <f>SUM(B19:B32)</f>
        <v>11567</v>
      </c>
      <c r="C18" s="73">
        <f>SUM(C19:C32)</f>
        <v>11620</v>
      </c>
      <c r="D18" s="50">
        <f t="shared" si="0"/>
        <v>0.99543889845094669</v>
      </c>
      <c r="E18" s="55">
        <f t="shared" ref="E18:E56" si="7">+B18-C18</f>
        <v>-53</v>
      </c>
      <c r="F18" s="73">
        <f>SUM(F19:F32)</f>
        <v>14400</v>
      </c>
      <c r="G18" s="73">
        <f>SUM(G19:G32)</f>
        <v>14400</v>
      </c>
      <c r="H18" s="50">
        <f t="shared" si="2"/>
        <v>1</v>
      </c>
      <c r="I18" s="55">
        <f t="shared" ref="I18:I56" si="8">+F18-G18</f>
        <v>0</v>
      </c>
      <c r="J18" s="50">
        <f t="shared" si="4"/>
        <v>0.80326388888888889</v>
      </c>
      <c r="K18" s="50">
        <f t="shared" si="5"/>
        <v>0.80694444444444446</v>
      </c>
      <c r="L18" s="49">
        <f t="shared" si="6"/>
        <v>-3.6805555555555758E-3</v>
      </c>
    </row>
    <row r="19" spans="1:12" x14ac:dyDescent="0.4">
      <c r="A19" s="126" t="s">
        <v>168</v>
      </c>
      <c r="B19" s="79">
        <f>'２月(月間)'!B19-'[2]2月動向(20)'!B18</f>
        <v>936</v>
      </c>
      <c r="C19" s="72">
        <f>'２月(月間)'!C19-'[2]2月動向(20)'!C18</f>
        <v>972</v>
      </c>
      <c r="D19" s="44">
        <f t="shared" si="0"/>
        <v>0.96296296296296291</v>
      </c>
      <c r="E19" s="54">
        <f t="shared" si="7"/>
        <v>-36</v>
      </c>
      <c r="F19" s="72">
        <f>'２月(月間)'!F19-'[2]2月動向(20)'!F18</f>
        <v>1200</v>
      </c>
      <c r="G19" s="72">
        <f>'２月(月間)'!G19-'[2]2月動向(20)'!G18</f>
        <v>1200</v>
      </c>
      <c r="H19" s="44">
        <f t="shared" si="2"/>
        <v>1</v>
      </c>
      <c r="I19" s="54">
        <f t="shared" si="8"/>
        <v>0</v>
      </c>
      <c r="J19" s="44">
        <f t="shared" si="4"/>
        <v>0.78</v>
      </c>
      <c r="K19" s="44">
        <f t="shared" si="5"/>
        <v>0.81</v>
      </c>
      <c r="L19" s="43">
        <f t="shared" si="6"/>
        <v>-3.0000000000000027E-2</v>
      </c>
    </row>
    <row r="20" spans="1:12" x14ac:dyDescent="0.4">
      <c r="A20" s="124" t="s">
        <v>167</v>
      </c>
      <c r="B20" s="79">
        <f>'２月(月間)'!B20-'[2]2月動向(20)'!B19</f>
        <v>1030</v>
      </c>
      <c r="C20" s="72">
        <f>'２月(月間)'!C20-'[2]2月動向(20)'!C19</f>
        <v>1017</v>
      </c>
      <c r="D20" s="46">
        <f t="shared" si="0"/>
        <v>1.0127826941986233</v>
      </c>
      <c r="E20" s="53">
        <f t="shared" si="7"/>
        <v>13</v>
      </c>
      <c r="F20" s="72">
        <f>'２月(月間)'!F20-'[2]2月動向(20)'!F19</f>
        <v>1200</v>
      </c>
      <c r="G20" s="72">
        <f>'２月(月間)'!G20-'[2]2月動向(20)'!G19</f>
        <v>1200</v>
      </c>
      <c r="H20" s="46">
        <f t="shared" si="2"/>
        <v>1</v>
      </c>
      <c r="I20" s="53">
        <f t="shared" si="8"/>
        <v>0</v>
      </c>
      <c r="J20" s="46">
        <f t="shared" si="4"/>
        <v>0.85833333333333328</v>
      </c>
      <c r="K20" s="46">
        <f t="shared" si="5"/>
        <v>0.84750000000000003</v>
      </c>
      <c r="L20" s="51">
        <f t="shared" si="6"/>
        <v>1.083333333333325E-2</v>
      </c>
    </row>
    <row r="21" spans="1:12" x14ac:dyDescent="0.4">
      <c r="A21" s="124" t="s">
        <v>166</v>
      </c>
      <c r="B21" s="79">
        <f>'２月(月間)'!B21-'[2]2月動向(20)'!B20</f>
        <v>727</v>
      </c>
      <c r="C21" s="72">
        <f>'２月(月間)'!C21-'[2]2月動向(20)'!C20</f>
        <v>882</v>
      </c>
      <c r="D21" s="46">
        <f t="shared" si="0"/>
        <v>0.82426303854875282</v>
      </c>
      <c r="E21" s="53">
        <f t="shared" si="7"/>
        <v>-155</v>
      </c>
      <c r="F21" s="72">
        <f>'２月(月間)'!F21-'[2]2月動向(20)'!F20</f>
        <v>1200</v>
      </c>
      <c r="G21" s="72">
        <f>'２月(月間)'!G21-'[2]2月動向(20)'!G20</f>
        <v>1200</v>
      </c>
      <c r="H21" s="46">
        <f t="shared" si="2"/>
        <v>1</v>
      </c>
      <c r="I21" s="53">
        <f t="shared" si="8"/>
        <v>0</v>
      </c>
      <c r="J21" s="46">
        <f t="shared" si="4"/>
        <v>0.60583333333333333</v>
      </c>
      <c r="K21" s="46">
        <f t="shared" si="5"/>
        <v>0.73499999999999999</v>
      </c>
      <c r="L21" s="51">
        <f t="shared" si="6"/>
        <v>-0.12916666666666665</v>
      </c>
    </row>
    <row r="22" spans="1:12" x14ac:dyDescent="0.4">
      <c r="A22" s="124" t="s">
        <v>165</v>
      </c>
      <c r="B22" s="79">
        <f>'２月(月間)'!B22-'[2]2月動向(20)'!B21</f>
        <v>1905</v>
      </c>
      <c r="C22" s="72">
        <f>'２月(月間)'!C22-'[2]2月動向(20)'!C21</f>
        <v>1977</v>
      </c>
      <c r="D22" s="46">
        <f t="shared" si="0"/>
        <v>0.96358118361153267</v>
      </c>
      <c r="E22" s="53">
        <f t="shared" si="7"/>
        <v>-72</v>
      </c>
      <c r="F22" s="72">
        <f>'２月(月間)'!F22-'[2]2月動向(20)'!F21</f>
        <v>2400</v>
      </c>
      <c r="G22" s="72">
        <f>'２月(月間)'!G22-'[2]2月動向(20)'!G21</f>
        <v>2400</v>
      </c>
      <c r="H22" s="46">
        <f t="shared" si="2"/>
        <v>1</v>
      </c>
      <c r="I22" s="53">
        <f t="shared" si="8"/>
        <v>0</v>
      </c>
      <c r="J22" s="46">
        <f t="shared" si="4"/>
        <v>0.79374999999999996</v>
      </c>
      <c r="K22" s="46">
        <f t="shared" si="5"/>
        <v>0.82374999999999998</v>
      </c>
      <c r="L22" s="51">
        <f t="shared" si="6"/>
        <v>-3.0000000000000027E-2</v>
      </c>
    </row>
    <row r="23" spans="1:12" x14ac:dyDescent="0.4">
      <c r="A23" s="124" t="s">
        <v>164</v>
      </c>
      <c r="B23" s="79">
        <f>'２月(月間)'!B23-'[2]2月動向(20)'!B22</f>
        <v>1070</v>
      </c>
      <c r="C23" s="72">
        <f>'２月(月間)'!C23-'[2]2月動向(20)'!C22</f>
        <v>1057</v>
      </c>
      <c r="D23" s="42">
        <f t="shared" si="0"/>
        <v>1.012298959318827</v>
      </c>
      <c r="E23" s="59">
        <f t="shared" si="7"/>
        <v>13</v>
      </c>
      <c r="F23" s="72">
        <f>'２月(月間)'!F23-'[2]2月動向(20)'!F22</f>
        <v>1200</v>
      </c>
      <c r="G23" s="72">
        <f>'２月(月間)'!G23-'[2]2月動向(20)'!G22</f>
        <v>1200</v>
      </c>
      <c r="H23" s="42">
        <f t="shared" si="2"/>
        <v>1</v>
      </c>
      <c r="I23" s="59">
        <f t="shared" si="8"/>
        <v>0</v>
      </c>
      <c r="J23" s="42">
        <f t="shared" si="4"/>
        <v>0.89166666666666672</v>
      </c>
      <c r="K23" s="42">
        <f t="shared" si="5"/>
        <v>0.88083333333333336</v>
      </c>
      <c r="L23" s="41">
        <f t="shared" si="6"/>
        <v>1.0833333333333361E-2</v>
      </c>
    </row>
    <row r="24" spans="1:12" x14ac:dyDescent="0.4">
      <c r="A24" s="125" t="s">
        <v>163</v>
      </c>
      <c r="B24" s="79">
        <f>'２月(月間)'!B24-'[2]2月動向(20)'!B23</f>
        <v>0</v>
      </c>
      <c r="C24" s="72">
        <f>'２月(月間)'!C24-'[2]2月動向(20)'!C23</f>
        <v>0</v>
      </c>
      <c r="D24" s="46" t="e">
        <f t="shared" si="0"/>
        <v>#DIV/0!</v>
      </c>
      <c r="E24" s="53">
        <f t="shared" si="7"/>
        <v>0</v>
      </c>
      <c r="F24" s="72">
        <f>'２月(月間)'!F24-'[2]2月動向(20)'!F23</f>
        <v>0</v>
      </c>
      <c r="G24" s="72">
        <f>'２月(月間)'!G24-'[2]2月動向(20)'!G23</f>
        <v>0</v>
      </c>
      <c r="H24" s="46" t="e">
        <f t="shared" si="2"/>
        <v>#DIV/0!</v>
      </c>
      <c r="I24" s="53">
        <f t="shared" si="8"/>
        <v>0</v>
      </c>
      <c r="J24" s="46" t="e">
        <f t="shared" si="4"/>
        <v>#DIV/0!</v>
      </c>
      <c r="K24" s="46" t="e">
        <f t="shared" si="5"/>
        <v>#DIV/0!</v>
      </c>
      <c r="L24" s="51" t="e">
        <f t="shared" si="6"/>
        <v>#DIV/0!</v>
      </c>
    </row>
    <row r="25" spans="1:12" x14ac:dyDescent="0.4">
      <c r="A25" s="125" t="s">
        <v>162</v>
      </c>
      <c r="B25" s="79">
        <f>'２月(月間)'!B25-'[2]2月動向(20)'!B24</f>
        <v>969</v>
      </c>
      <c r="C25" s="72">
        <f>'２月(月間)'!C25-'[2]2月動向(20)'!C24</f>
        <v>888</v>
      </c>
      <c r="D25" s="46">
        <f t="shared" si="0"/>
        <v>1.0912162162162162</v>
      </c>
      <c r="E25" s="53">
        <f t="shared" si="7"/>
        <v>81</v>
      </c>
      <c r="F25" s="72">
        <f>'２月(月間)'!F25-'[2]2月動向(20)'!F24</f>
        <v>1200</v>
      </c>
      <c r="G25" s="72">
        <f>'２月(月間)'!G25-'[2]2月動向(20)'!G24</f>
        <v>1200</v>
      </c>
      <c r="H25" s="46">
        <f t="shared" si="2"/>
        <v>1</v>
      </c>
      <c r="I25" s="53">
        <f t="shared" si="8"/>
        <v>0</v>
      </c>
      <c r="J25" s="46">
        <f t="shared" si="4"/>
        <v>0.8075</v>
      </c>
      <c r="K25" s="46">
        <f t="shared" si="5"/>
        <v>0.74</v>
      </c>
      <c r="L25" s="51">
        <f t="shared" si="6"/>
        <v>6.7500000000000004E-2</v>
      </c>
    </row>
    <row r="26" spans="1:12" x14ac:dyDescent="0.4">
      <c r="A26" s="124" t="s">
        <v>161</v>
      </c>
      <c r="B26" s="79">
        <f>'２月(月間)'!B26-'[2]2月動向(20)'!B25</f>
        <v>909</v>
      </c>
      <c r="C26" s="72">
        <f>'２月(月間)'!C26-'[2]2月動向(20)'!C25</f>
        <v>955</v>
      </c>
      <c r="D26" s="46">
        <f t="shared" si="0"/>
        <v>0.95183246073298433</v>
      </c>
      <c r="E26" s="53">
        <f t="shared" si="7"/>
        <v>-46</v>
      </c>
      <c r="F26" s="72">
        <f>'２月(月間)'!F26-'[2]2月動向(20)'!F25</f>
        <v>1200</v>
      </c>
      <c r="G26" s="72">
        <f>'２月(月間)'!G26-'[2]2月動向(20)'!G25</f>
        <v>1200</v>
      </c>
      <c r="H26" s="46">
        <f t="shared" si="2"/>
        <v>1</v>
      </c>
      <c r="I26" s="53">
        <f t="shared" si="8"/>
        <v>0</v>
      </c>
      <c r="J26" s="46">
        <f t="shared" si="4"/>
        <v>0.75749999999999995</v>
      </c>
      <c r="K26" s="46">
        <f t="shared" si="5"/>
        <v>0.79583333333333328</v>
      </c>
      <c r="L26" s="51">
        <f t="shared" si="6"/>
        <v>-3.833333333333333E-2</v>
      </c>
    </row>
    <row r="27" spans="1:12" x14ac:dyDescent="0.4">
      <c r="A27" s="124" t="s">
        <v>160</v>
      </c>
      <c r="B27" s="79">
        <f>'２月(月間)'!B27-'[2]2月動向(20)'!B26</f>
        <v>556</v>
      </c>
      <c r="C27" s="72">
        <f>'２月(月間)'!C27-'[2]2月動向(20)'!C26</f>
        <v>484</v>
      </c>
      <c r="D27" s="42">
        <f t="shared" si="0"/>
        <v>1.1487603305785123</v>
      </c>
      <c r="E27" s="59">
        <f t="shared" si="7"/>
        <v>72</v>
      </c>
      <c r="F27" s="72">
        <f>'２月(月間)'!F27-'[2]2月動向(20)'!F26</f>
        <v>750</v>
      </c>
      <c r="G27" s="72">
        <f>'２月(月間)'!G27-'[2]2月動向(20)'!G26</f>
        <v>600</v>
      </c>
      <c r="H27" s="42">
        <f t="shared" si="2"/>
        <v>1.25</v>
      </c>
      <c r="I27" s="59">
        <f t="shared" si="8"/>
        <v>150</v>
      </c>
      <c r="J27" s="42">
        <f t="shared" si="4"/>
        <v>0.74133333333333329</v>
      </c>
      <c r="K27" s="42">
        <f t="shared" si="5"/>
        <v>0.80666666666666664</v>
      </c>
      <c r="L27" s="41">
        <f t="shared" si="6"/>
        <v>-6.5333333333333354E-2</v>
      </c>
    </row>
    <row r="28" spans="1:12" x14ac:dyDescent="0.4">
      <c r="A28" s="125" t="s">
        <v>159</v>
      </c>
      <c r="B28" s="79">
        <f>'２月(月間)'!B28-'[2]2月動向(20)'!B27</f>
        <v>322</v>
      </c>
      <c r="C28" s="72">
        <f>'２月(月間)'!C28-'[2]2月動向(20)'!C27</f>
        <v>360</v>
      </c>
      <c r="D28" s="46">
        <f t="shared" si="0"/>
        <v>0.89444444444444449</v>
      </c>
      <c r="E28" s="53">
        <f t="shared" si="7"/>
        <v>-38</v>
      </c>
      <c r="F28" s="72">
        <f>'２月(月間)'!F28-'[2]2月動向(20)'!F27</f>
        <v>450</v>
      </c>
      <c r="G28" s="72">
        <f>'２月(月間)'!G28-'[2]2月動向(20)'!G27</f>
        <v>600</v>
      </c>
      <c r="H28" s="46">
        <f t="shared" si="2"/>
        <v>0.75</v>
      </c>
      <c r="I28" s="53">
        <f t="shared" si="8"/>
        <v>-150</v>
      </c>
      <c r="J28" s="46">
        <f t="shared" si="4"/>
        <v>0.7155555555555555</v>
      </c>
      <c r="K28" s="46">
        <f t="shared" si="5"/>
        <v>0.6</v>
      </c>
      <c r="L28" s="51">
        <f t="shared" si="6"/>
        <v>0.11555555555555552</v>
      </c>
    </row>
    <row r="29" spans="1:12" x14ac:dyDescent="0.4">
      <c r="A29" s="124" t="s">
        <v>158</v>
      </c>
      <c r="B29" s="79">
        <f>'２月(月間)'!B29-'[2]2月動向(20)'!B28</f>
        <v>1175</v>
      </c>
      <c r="C29" s="72">
        <f>'２月(月間)'!C29-'[2]2月動向(20)'!C28</f>
        <v>1070</v>
      </c>
      <c r="D29" s="46">
        <f t="shared" si="0"/>
        <v>1.0981308411214954</v>
      </c>
      <c r="E29" s="53">
        <f t="shared" si="7"/>
        <v>105</v>
      </c>
      <c r="F29" s="72">
        <f>'２月(月間)'!F29-'[2]2月動向(20)'!F28</f>
        <v>1200</v>
      </c>
      <c r="G29" s="72">
        <f>'２月(月間)'!G29-'[2]2月動向(20)'!G28</f>
        <v>1200</v>
      </c>
      <c r="H29" s="46">
        <f t="shared" si="2"/>
        <v>1</v>
      </c>
      <c r="I29" s="53">
        <f t="shared" si="8"/>
        <v>0</v>
      </c>
      <c r="J29" s="46">
        <f t="shared" si="4"/>
        <v>0.97916666666666663</v>
      </c>
      <c r="K29" s="46">
        <f t="shared" si="5"/>
        <v>0.89166666666666672</v>
      </c>
      <c r="L29" s="51">
        <f t="shared" si="6"/>
        <v>8.7499999999999911E-2</v>
      </c>
    </row>
    <row r="30" spans="1:12" x14ac:dyDescent="0.4">
      <c r="A30" s="125" t="s">
        <v>157</v>
      </c>
      <c r="B30" s="79">
        <f>'２月(月間)'!B30-'[2]2月動向(20)'!B29</f>
        <v>914</v>
      </c>
      <c r="C30" s="72">
        <f>'２月(月間)'!C30-'[2]2月動向(20)'!C29</f>
        <v>854</v>
      </c>
      <c r="D30" s="42">
        <f t="shared" si="0"/>
        <v>1.0702576112412179</v>
      </c>
      <c r="E30" s="59">
        <f t="shared" si="7"/>
        <v>60</v>
      </c>
      <c r="F30" s="72">
        <f>'２月(月間)'!F30-'[2]2月動向(20)'!F29</f>
        <v>1200</v>
      </c>
      <c r="G30" s="72">
        <f>'２月(月間)'!G30-'[2]2月動向(20)'!G29</f>
        <v>1200</v>
      </c>
      <c r="H30" s="42">
        <f t="shared" si="2"/>
        <v>1</v>
      </c>
      <c r="I30" s="59">
        <f t="shared" si="8"/>
        <v>0</v>
      </c>
      <c r="J30" s="42">
        <f t="shared" si="4"/>
        <v>0.76166666666666671</v>
      </c>
      <c r="K30" s="42">
        <f t="shared" si="5"/>
        <v>0.71166666666666667</v>
      </c>
      <c r="L30" s="41">
        <f t="shared" si="6"/>
        <v>5.0000000000000044E-2</v>
      </c>
    </row>
    <row r="31" spans="1:12" x14ac:dyDescent="0.4">
      <c r="A31" s="125" t="s">
        <v>156</v>
      </c>
      <c r="B31" s="79">
        <f>'２月(月間)'!B31-'[2]2月動向(20)'!B30</f>
        <v>1054</v>
      </c>
      <c r="C31" s="72">
        <f>'２月(月間)'!C31-'[2]2月動向(20)'!C30</f>
        <v>1104</v>
      </c>
      <c r="D31" s="42">
        <f t="shared" si="0"/>
        <v>0.95471014492753625</v>
      </c>
      <c r="E31" s="59">
        <f t="shared" si="7"/>
        <v>-50</v>
      </c>
      <c r="F31" s="72">
        <f>'２月(月間)'!F31-'[2]2月動向(20)'!F30</f>
        <v>1200</v>
      </c>
      <c r="G31" s="72">
        <f>'２月(月間)'!G31-'[2]2月動向(20)'!G30</f>
        <v>1200</v>
      </c>
      <c r="H31" s="42">
        <f t="shared" si="2"/>
        <v>1</v>
      </c>
      <c r="I31" s="59">
        <f t="shared" si="8"/>
        <v>0</v>
      </c>
      <c r="J31" s="42">
        <f t="shared" si="4"/>
        <v>0.8783333333333333</v>
      </c>
      <c r="K31" s="42">
        <f t="shared" si="5"/>
        <v>0.92</v>
      </c>
      <c r="L31" s="41">
        <f t="shared" si="6"/>
        <v>-4.1666666666666741E-2</v>
      </c>
    </row>
    <row r="32" spans="1:12" x14ac:dyDescent="0.4">
      <c r="A32" s="124" t="s">
        <v>155</v>
      </c>
      <c r="B32" s="79">
        <f>'２月(月間)'!B32-'[2]2月動向(20)'!B31</f>
        <v>0</v>
      </c>
      <c r="C32" s="72">
        <f>'２月(月間)'!C32-'[2]2月動向(20)'!C31</f>
        <v>0</v>
      </c>
      <c r="D32" s="46" t="e">
        <f t="shared" si="0"/>
        <v>#DIV/0!</v>
      </c>
      <c r="E32" s="53">
        <f t="shared" si="7"/>
        <v>0</v>
      </c>
      <c r="F32" s="72">
        <f>'２月(月間)'!F32-'[2]2月動向(20)'!F31</f>
        <v>0</v>
      </c>
      <c r="G32" s="72">
        <f>'２月(月間)'!G32-'[2]2月動向(20)'!G31</f>
        <v>0</v>
      </c>
      <c r="H32" s="46" t="e">
        <f t="shared" si="2"/>
        <v>#DIV/0!</v>
      </c>
      <c r="I32" s="53">
        <f t="shared" si="8"/>
        <v>0</v>
      </c>
      <c r="J32" s="46" t="e">
        <f t="shared" si="4"/>
        <v>#DIV/0!</v>
      </c>
      <c r="K32" s="46" t="e">
        <f t="shared" si="5"/>
        <v>#DIV/0!</v>
      </c>
      <c r="L32" s="51" t="e">
        <f t="shared" si="6"/>
        <v>#DIV/0!</v>
      </c>
    </row>
    <row r="33" spans="1:12" x14ac:dyDescent="0.4">
      <c r="A33" s="138" t="s">
        <v>89</v>
      </c>
      <c r="B33" s="89">
        <f>SUM(B34:B35)</f>
        <v>478</v>
      </c>
      <c r="C33" s="73">
        <f>SUM(C34:C35)</f>
        <v>497</v>
      </c>
      <c r="D33" s="50">
        <f t="shared" si="0"/>
        <v>0.9617706237424547</v>
      </c>
      <c r="E33" s="55">
        <f t="shared" si="7"/>
        <v>-19</v>
      </c>
      <c r="F33" s="73">
        <f>SUM(F34:F35)</f>
        <v>702</v>
      </c>
      <c r="G33" s="73">
        <f>SUM(G34:G35)</f>
        <v>624</v>
      </c>
      <c r="H33" s="50">
        <f t="shared" si="2"/>
        <v>1.125</v>
      </c>
      <c r="I33" s="55">
        <f t="shared" si="8"/>
        <v>78</v>
      </c>
      <c r="J33" s="50">
        <f t="shared" si="4"/>
        <v>0.68091168091168086</v>
      </c>
      <c r="K33" s="50">
        <f t="shared" si="5"/>
        <v>0.79647435897435892</v>
      </c>
      <c r="L33" s="49">
        <f t="shared" si="6"/>
        <v>-0.11556267806267806</v>
      </c>
    </row>
    <row r="34" spans="1:12" x14ac:dyDescent="0.4">
      <c r="A34" s="126" t="s">
        <v>154</v>
      </c>
      <c r="B34" s="79">
        <f>'２月(月間)'!B34-'[2]2月動向(20)'!B33</f>
        <v>271</v>
      </c>
      <c r="C34" s="72">
        <f>'２月(月間)'!C34-'[2]2月動向(20)'!C33</f>
        <v>274</v>
      </c>
      <c r="D34" s="44">
        <f t="shared" si="0"/>
        <v>0.98905109489051091</v>
      </c>
      <c r="E34" s="54">
        <f t="shared" si="7"/>
        <v>-3</v>
      </c>
      <c r="F34" s="72">
        <f>'２月(月間)'!F34-'[2]2月動向(20)'!F33</f>
        <v>351</v>
      </c>
      <c r="G34" s="72">
        <f>'２月(月間)'!G34-'[2]2月動向(20)'!G33</f>
        <v>312</v>
      </c>
      <c r="H34" s="44">
        <f t="shared" si="2"/>
        <v>1.125</v>
      </c>
      <c r="I34" s="54">
        <f t="shared" si="8"/>
        <v>39</v>
      </c>
      <c r="J34" s="44">
        <f t="shared" si="4"/>
        <v>0.77207977207977208</v>
      </c>
      <c r="K34" s="44">
        <f t="shared" si="5"/>
        <v>0.87820512820512819</v>
      </c>
      <c r="L34" s="43">
        <f t="shared" si="6"/>
        <v>-0.10612535612535612</v>
      </c>
    </row>
    <row r="35" spans="1:12" x14ac:dyDescent="0.4">
      <c r="A35" s="124" t="s">
        <v>153</v>
      </c>
      <c r="B35" s="79">
        <f>'２月(月間)'!B35-'[2]2月動向(20)'!B34</f>
        <v>207</v>
      </c>
      <c r="C35" s="72">
        <f>'２月(月間)'!C35-'[2]2月動向(20)'!C34</f>
        <v>223</v>
      </c>
      <c r="D35" s="46">
        <f t="shared" si="0"/>
        <v>0.9282511210762332</v>
      </c>
      <c r="E35" s="53">
        <f t="shared" si="7"/>
        <v>-16</v>
      </c>
      <c r="F35" s="72">
        <f>'２月(月間)'!F35-'[2]2月動向(20)'!F34</f>
        <v>351</v>
      </c>
      <c r="G35" s="72">
        <f>'２月(月間)'!G35-'[2]2月動向(20)'!G34</f>
        <v>312</v>
      </c>
      <c r="H35" s="46">
        <f t="shared" si="2"/>
        <v>1.125</v>
      </c>
      <c r="I35" s="53">
        <f t="shared" si="8"/>
        <v>39</v>
      </c>
      <c r="J35" s="46">
        <f t="shared" si="4"/>
        <v>0.58974358974358976</v>
      </c>
      <c r="K35" s="46">
        <f t="shared" si="5"/>
        <v>0.71474358974358976</v>
      </c>
      <c r="L35" s="51">
        <f t="shared" si="6"/>
        <v>-0.125</v>
      </c>
    </row>
    <row r="36" spans="1:12" s="30" customFormat="1" x14ac:dyDescent="0.4">
      <c r="A36" s="122" t="s">
        <v>94</v>
      </c>
      <c r="B36" s="88">
        <f>SUM(B37:B56)</f>
        <v>72067</v>
      </c>
      <c r="C36" s="67">
        <f>SUM(C37:C56)</f>
        <v>70653</v>
      </c>
      <c r="D36" s="39">
        <f t="shared" si="0"/>
        <v>1.0200133044598247</v>
      </c>
      <c r="E36" s="87">
        <f t="shared" si="7"/>
        <v>1414</v>
      </c>
      <c r="F36" s="88">
        <f>SUM(F37:F56)</f>
        <v>97129</v>
      </c>
      <c r="G36" s="67">
        <f>SUM(G37:G56)</f>
        <v>94291</v>
      </c>
      <c r="H36" s="39">
        <f t="shared" si="2"/>
        <v>1.0300983126703502</v>
      </c>
      <c r="I36" s="87">
        <f t="shared" si="8"/>
        <v>2838</v>
      </c>
      <c r="J36" s="39">
        <f t="shared" si="4"/>
        <v>0.74197201659648504</v>
      </c>
      <c r="K36" s="39">
        <f t="shared" si="5"/>
        <v>0.74930799333976728</v>
      </c>
      <c r="L36" s="52">
        <f t="shared" si="6"/>
        <v>-7.3359767432822354E-3</v>
      </c>
    </row>
    <row r="37" spans="1:12" x14ac:dyDescent="0.4">
      <c r="A37" s="124" t="s">
        <v>82</v>
      </c>
      <c r="B37" s="86">
        <f>'２月(月間)'!B37-'[2]2月動向(20)'!B36</f>
        <v>27023</v>
      </c>
      <c r="C37" s="71">
        <f>'２月(月間)'!C37-'[2]2月動向(20)'!C36</f>
        <v>25905</v>
      </c>
      <c r="D37" s="60">
        <f t="shared" si="0"/>
        <v>1.0431576915653349</v>
      </c>
      <c r="E37" s="59">
        <f t="shared" si="7"/>
        <v>1118</v>
      </c>
      <c r="F37" s="85">
        <f>'２月(月間)'!F37-'[2]2月動向(20)'!F36</f>
        <v>35214</v>
      </c>
      <c r="G37" s="85">
        <f>'２月(月間)'!G37-'[2]2月動向(20)'!G36</f>
        <v>34251</v>
      </c>
      <c r="H37" s="42">
        <f t="shared" si="2"/>
        <v>1.0281159674170097</v>
      </c>
      <c r="I37" s="53">
        <f t="shared" si="8"/>
        <v>963</v>
      </c>
      <c r="J37" s="46">
        <f t="shared" si="4"/>
        <v>0.76739365025274042</v>
      </c>
      <c r="K37" s="46">
        <f t="shared" si="5"/>
        <v>0.75632828238591576</v>
      </c>
      <c r="L37" s="51">
        <f t="shared" si="6"/>
        <v>1.106536786682466E-2</v>
      </c>
    </row>
    <row r="38" spans="1:12" x14ac:dyDescent="0.4">
      <c r="A38" s="124" t="s">
        <v>152</v>
      </c>
      <c r="B38" s="75">
        <f>'２月(月間)'!B38-'[2]2月動向(20)'!B37</f>
        <v>5597</v>
      </c>
      <c r="C38" s="68">
        <f>'２月(月間)'!C38-'[2]2月動向(20)'!C37</f>
        <v>8526</v>
      </c>
      <c r="D38" s="44">
        <f t="shared" ref="D38:D69" si="9">+B38/C38</f>
        <v>0.65646258503401356</v>
      </c>
      <c r="E38" s="59">
        <f t="shared" si="7"/>
        <v>-2929</v>
      </c>
      <c r="F38" s="75">
        <f>'２月(月間)'!F38-'[2]2月動向(20)'!F37</f>
        <v>6424</v>
      </c>
      <c r="G38" s="75">
        <f>'２月(月間)'!G38-'[2]2月動向(20)'!G37</f>
        <v>9905</v>
      </c>
      <c r="H38" s="42">
        <f t="shared" ref="H38:H69" si="10">+F38/G38</f>
        <v>0.6485613326602726</v>
      </c>
      <c r="I38" s="53">
        <f t="shared" si="8"/>
        <v>-3481</v>
      </c>
      <c r="J38" s="46">
        <f t="shared" ref="J38:J56" si="11">+B38/F38</f>
        <v>0.87126400996264008</v>
      </c>
      <c r="K38" s="46">
        <f t="shared" ref="K38:K56" si="12">+C38/G38</f>
        <v>0.86077738515901059</v>
      </c>
      <c r="L38" s="51">
        <f t="shared" ref="L38:L69" si="13">+J38-K38</f>
        <v>1.0486624803629496E-2</v>
      </c>
    </row>
    <row r="39" spans="1:12" x14ac:dyDescent="0.4">
      <c r="A39" s="124" t="s">
        <v>151</v>
      </c>
      <c r="B39" s="75">
        <f>'２月(月間)'!B39-'[2]2月動向(20)'!B38</f>
        <v>4380</v>
      </c>
      <c r="C39" s="68">
        <f>'２月(月間)'!C39-'[2]2月動向(20)'!C38</f>
        <v>3299</v>
      </c>
      <c r="D39" s="44">
        <f t="shared" si="9"/>
        <v>1.3276750530463777</v>
      </c>
      <c r="E39" s="59">
        <f t="shared" si="7"/>
        <v>1081</v>
      </c>
      <c r="F39" s="77">
        <f>'２月(月間)'!F39-'[2]2月動向(20)'!F38</f>
        <v>6696</v>
      </c>
      <c r="G39" s="77">
        <f>'２月(月間)'!G39-'[2]2月動向(20)'!G38</f>
        <v>4607</v>
      </c>
      <c r="H39" s="42">
        <f t="shared" si="10"/>
        <v>1.4534404167571087</v>
      </c>
      <c r="I39" s="53">
        <f t="shared" si="8"/>
        <v>2089</v>
      </c>
      <c r="J39" s="46">
        <f t="shared" si="11"/>
        <v>0.65412186379928317</v>
      </c>
      <c r="K39" s="46">
        <f t="shared" si="12"/>
        <v>0.71608421966572611</v>
      </c>
      <c r="L39" s="51">
        <f t="shared" si="13"/>
        <v>-6.1962355866442942E-2</v>
      </c>
    </row>
    <row r="40" spans="1:12" x14ac:dyDescent="0.4">
      <c r="A40" s="124" t="s">
        <v>177</v>
      </c>
      <c r="B40" s="77">
        <f>'２月(月間)'!B40-'[2]2月動向(20)'!B39</f>
        <v>2925</v>
      </c>
      <c r="C40" s="76">
        <f>'２月(月間)'!C40-'[2]2月動向(20)'!C39</f>
        <v>0</v>
      </c>
      <c r="D40" s="44" t="e">
        <f t="shared" si="9"/>
        <v>#DIV/0!</v>
      </c>
      <c r="E40" s="59">
        <f t="shared" si="7"/>
        <v>2925</v>
      </c>
      <c r="F40" s="84">
        <f>'２月(月間)'!F40-'[2]2月動向(20)'!F39</f>
        <v>4464</v>
      </c>
      <c r="G40" s="84">
        <f>'２月(月間)'!G40-'[2]2月動向(20)'!G39</f>
        <v>0</v>
      </c>
      <c r="H40" s="42" t="e">
        <f t="shared" si="10"/>
        <v>#DIV/0!</v>
      </c>
      <c r="I40" s="53">
        <f t="shared" si="8"/>
        <v>4464</v>
      </c>
      <c r="J40" s="46">
        <f t="shared" si="11"/>
        <v>0.655241935483871</v>
      </c>
      <c r="K40" s="46" t="e">
        <f t="shared" si="12"/>
        <v>#DIV/0!</v>
      </c>
      <c r="L40" s="51" t="e">
        <f t="shared" si="13"/>
        <v>#DIV/0!</v>
      </c>
    </row>
    <row r="41" spans="1:12" x14ac:dyDescent="0.4">
      <c r="A41" s="124" t="s">
        <v>80</v>
      </c>
      <c r="B41" s="75">
        <f>'２月(月間)'!B41-'[2]2月動向(20)'!B40</f>
        <v>9907</v>
      </c>
      <c r="C41" s="68">
        <f>'２月(月間)'!C41-'[2]2月動向(20)'!C40</f>
        <v>10804</v>
      </c>
      <c r="D41" s="44">
        <f t="shared" si="9"/>
        <v>0.91697519437245467</v>
      </c>
      <c r="E41" s="59">
        <f t="shared" si="7"/>
        <v>-897</v>
      </c>
      <c r="F41" s="75">
        <f>'２月(月間)'!F41-'[2]2月動向(20)'!F40</f>
        <v>14337</v>
      </c>
      <c r="G41" s="75">
        <f>'２月(月間)'!G41-'[2]2月動向(20)'!G40</f>
        <v>15195</v>
      </c>
      <c r="H41" s="42">
        <f t="shared" si="10"/>
        <v>0.94353405725567618</v>
      </c>
      <c r="I41" s="53">
        <f t="shared" si="8"/>
        <v>-858</v>
      </c>
      <c r="J41" s="46">
        <f t="shared" si="11"/>
        <v>0.69100927669665901</v>
      </c>
      <c r="K41" s="46">
        <f t="shared" si="12"/>
        <v>0.71102336294833823</v>
      </c>
      <c r="L41" s="51">
        <f t="shared" si="13"/>
        <v>-2.001408625167922E-2</v>
      </c>
    </row>
    <row r="42" spans="1:12" x14ac:dyDescent="0.4">
      <c r="A42" s="124" t="s">
        <v>81</v>
      </c>
      <c r="B42" s="77">
        <f>'２月(月間)'!B42-'[2]2月動向(20)'!B41</f>
        <v>6511</v>
      </c>
      <c r="C42" s="76">
        <f>'２月(月間)'!C42-'[2]2月動向(20)'!C41</f>
        <v>6611</v>
      </c>
      <c r="D42" s="48">
        <f t="shared" si="9"/>
        <v>0.98487369535622449</v>
      </c>
      <c r="E42" s="59">
        <f t="shared" si="7"/>
        <v>-100</v>
      </c>
      <c r="F42" s="75">
        <f>'２月(月間)'!F42-'[2]2月動向(20)'!F41</f>
        <v>8024</v>
      </c>
      <c r="G42" s="75">
        <f>'２月(月間)'!G42-'[2]2月動向(20)'!G41</f>
        <v>8240</v>
      </c>
      <c r="H42" s="42">
        <f t="shared" si="10"/>
        <v>0.97378640776699033</v>
      </c>
      <c r="I42" s="53">
        <f t="shared" si="8"/>
        <v>-216</v>
      </c>
      <c r="J42" s="46">
        <f t="shared" si="11"/>
        <v>0.81144067796610164</v>
      </c>
      <c r="K42" s="46">
        <f t="shared" si="12"/>
        <v>0.80230582524271843</v>
      </c>
      <c r="L42" s="51">
        <f t="shared" si="13"/>
        <v>9.1348527233832133E-3</v>
      </c>
    </row>
    <row r="43" spans="1:12" x14ac:dyDescent="0.4">
      <c r="A43" s="124" t="s">
        <v>79</v>
      </c>
      <c r="B43" s="75">
        <f>'２月(月間)'!B43-'[2]2月動向(20)'!B42</f>
        <v>1994</v>
      </c>
      <c r="C43" s="68">
        <f>'２月(月間)'!C43-'[2]2月動向(20)'!C42</f>
        <v>1738</v>
      </c>
      <c r="D43" s="46">
        <f t="shared" si="9"/>
        <v>1.147295742232451</v>
      </c>
      <c r="E43" s="59">
        <f t="shared" si="7"/>
        <v>256</v>
      </c>
      <c r="F43" s="79">
        <f>'２月(月間)'!F43-'[2]2月動向(20)'!F42</f>
        <v>2232</v>
      </c>
      <c r="G43" s="79">
        <f>'２月(月間)'!G43-'[2]2月動向(20)'!G42</f>
        <v>2398</v>
      </c>
      <c r="H43" s="42">
        <f t="shared" si="10"/>
        <v>0.93077564637197663</v>
      </c>
      <c r="I43" s="53">
        <f t="shared" si="8"/>
        <v>-166</v>
      </c>
      <c r="J43" s="46">
        <f t="shared" si="11"/>
        <v>0.89336917562724016</v>
      </c>
      <c r="K43" s="46">
        <f t="shared" si="12"/>
        <v>0.72477064220183485</v>
      </c>
      <c r="L43" s="51">
        <f t="shared" si="13"/>
        <v>0.16859853342540532</v>
      </c>
    </row>
    <row r="44" spans="1:12" x14ac:dyDescent="0.4">
      <c r="A44" s="124" t="s">
        <v>150</v>
      </c>
      <c r="B44" s="77">
        <f>'２月(月間)'!B44-'[2]2月動向(20)'!B43</f>
        <v>1005</v>
      </c>
      <c r="C44" s="76">
        <f>'２月(月間)'!C44-'[2]2月動向(20)'!C43</f>
        <v>1085</v>
      </c>
      <c r="D44" s="44">
        <f t="shared" si="9"/>
        <v>0.92626728110599077</v>
      </c>
      <c r="E44" s="59">
        <f t="shared" si="7"/>
        <v>-80</v>
      </c>
      <c r="F44" s="77">
        <f>'２月(月間)'!F44-'[2]2月動向(20)'!F43</f>
        <v>1328</v>
      </c>
      <c r="G44" s="75">
        <f>'２月(月間)'!G44-'[2]2月動向(20)'!G43</f>
        <v>1328</v>
      </c>
      <c r="H44" s="42">
        <f t="shared" si="10"/>
        <v>1</v>
      </c>
      <c r="I44" s="53">
        <f t="shared" si="8"/>
        <v>0</v>
      </c>
      <c r="J44" s="46">
        <f t="shared" si="11"/>
        <v>0.75677710843373491</v>
      </c>
      <c r="K44" s="46">
        <f t="shared" si="12"/>
        <v>0.81701807228915657</v>
      </c>
      <c r="L44" s="51">
        <f t="shared" si="13"/>
        <v>-6.0240963855421659E-2</v>
      </c>
    </row>
    <row r="45" spans="1:12" x14ac:dyDescent="0.4">
      <c r="A45" s="124" t="s">
        <v>78</v>
      </c>
      <c r="B45" s="75">
        <f>'２月(月間)'!B45-'[2]2月動向(20)'!B44</f>
        <v>2020</v>
      </c>
      <c r="C45" s="68">
        <f>'２月(月間)'!C45-'[2]2月動向(20)'!C44</f>
        <v>2072</v>
      </c>
      <c r="D45" s="44">
        <f t="shared" si="9"/>
        <v>0.97490347490347495</v>
      </c>
      <c r="E45" s="59">
        <f t="shared" si="7"/>
        <v>-52</v>
      </c>
      <c r="F45" s="75">
        <f>'２月(月間)'!F45-'[2]2月動向(20)'!F44</f>
        <v>2232</v>
      </c>
      <c r="G45" s="75">
        <f>'２月(月間)'!G45-'[2]2月動向(20)'!G44</f>
        <v>2304</v>
      </c>
      <c r="H45" s="42">
        <f t="shared" si="10"/>
        <v>0.96875</v>
      </c>
      <c r="I45" s="53">
        <f t="shared" si="8"/>
        <v>-72</v>
      </c>
      <c r="J45" s="46">
        <f t="shared" si="11"/>
        <v>0.90501792114695345</v>
      </c>
      <c r="K45" s="46">
        <f t="shared" si="12"/>
        <v>0.89930555555555558</v>
      </c>
      <c r="L45" s="51">
        <f t="shared" si="13"/>
        <v>5.7123655913978721E-3</v>
      </c>
    </row>
    <row r="46" spans="1:12" x14ac:dyDescent="0.4">
      <c r="A46" s="125" t="s">
        <v>77</v>
      </c>
      <c r="B46" s="77">
        <f>'２月(月間)'!B46-'[2]2月動向(20)'!B45</f>
        <v>1227</v>
      </c>
      <c r="C46" s="76">
        <f>'２月(月間)'!C46-'[2]2月動向(20)'!C45</f>
        <v>1293</v>
      </c>
      <c r="D46" s="44">
        <f t="shared" si="9"/>
        <v>0.9489559164733179</v>
      </c>
      <c r="E46" s="59">
        <f t="shared" si="7"/>
        <v>-66</v>
      </c>
      <c r="F46" s="75">
        <f>'２月(月間)'!F46-'[2]2月動向(20)'!F45</f>
        <v>2232</v>
      </c>
      <c r="G46" s="75">
        <f>'２月(月間)'!G46-'[2]2月動向(20)'!G45</f>
        <v>2304</v>
      </c>
      <c r="H46" s="42">
        <f t="shared" si="10"/>
        <v>0.96875</v>
      </c>
      <c r="I46" s="53">
        <f t="shared" si="8"/>
        <v>-72</v>
      </c>
      <c r="J46" s="46">
        <f t="shared" si="11"/>
        <v>0.54973118279569888</v>
      </c>
      <c r="K46" s="42">
        <f t="shared" si="12"/>
        <v>0.56119791666666663</v>
      </c>
      <c r="L46" s="41">
        <f t="shared" si="13"/>
        <v>-1.1466733870967749E-2</v>
      </c>
    </row>
    <row r="47" spans="1:12" x14ac:dyDescent="0.4">
      <c r="A47" s="124" t="s">
        <v>96</v>
      </c>
      <c r="B47" s="75">
        <f>'２月(月間)'!B47-'[2]2月動向(20)'!B46</f>
        <v>688</v>
      </c>
      <c r="C47" s="68">
        <f>'２月(月間)'!C47-'[2]2月動向(20)'!C46</f>
        <v>610</v>
      </c>
      <c r="D47" s="44">
        <f t="shared" si="9"/>
        <v>1.1278688524590164</v>
      </c>
      <c r="E47" s="53">
        <f t="shared" si="7"/>
        <v>78</v>
      </c>
      <c r="F47" s="79">
        <f>'２月(月間)'!F47-'[2]2月動向(20)'!F46</f>
        <v>1328</v>
      </c>
      <c r="G47" s="79">
        <f>'２月(月間)'!G47-'[2]2月動向(20)'!G46</f>
        <v>1328</v>
      </c>
      <c r="H47" s="42">
        <f t="shared" si="10"/>
        <v>1</v>
      </c>
      <c r="I47" s="53">
        <f t="shared" si="8"/>
        <v>0</v>
      </c>
      <c r="J47" s="46">
        <f t="shared" si="11"/>
        <v>0.51807228915662651</v>
      </c>
      <c r="K47" s="46">
        <f t="shared" si="12"/>
        <v>0.45933734939759036</v>
      </c>
      <c r="L47" s="51">
        <f t="shared" si="13"/>
        <v>5.8734939759036153E-2</v>
      </c>
    </row>
    <row r="48" spans="1:12" x14ac:dyDescent="0.4">
      <c r="A48" s="124" t="s">
        <v>93</v>
      </c>
      <c r="B48" s="77">
        <f>'２月(月間)'!B48-'[2]2月動向(20)'!B47</f>
        <v>1476</v>
      </c>
      <c r="C48" s="76">
        <f>'２月(月間)'!C48-'[2]2月動向(20)'!C47</f>
        <v>1171</v>
      </c>
      <c r="D48" s="44">
        <f t="shared" si="9"/>
        <v>1.2604611443210931</v>
      </c>
      <c r="E48" s="53">
        <f t="shared" si="7"/>
        <v>305</v>
      </c>
      <c r="F48" s="77">
        <f>'２月(月間)'!F48-'[2]2月動向(20)'!F47</f>
        <v>2232</v>
      </c>
      <c r="G48" s="77">
        <f>'２月(月間)'!G48-'[2]2月動向(20)'!G47</f>
        <v>2304</v>
      </c>
      <c r="H48" s="46">
        <f t="shared" si="10"/>
        <v>0.96875</v>
      </c>
      <c r="I48" s="53">
        <f t="shared" si="8"/>
        <v>-72</v>
      </c>
      <c r="J48" s="46">
        <f t="shared" si="11"/>
        <v>0.66129032258064513</v>
      </c>
      <c r="K48" s="46">
        <f t="shared" si="12"/>
        <v>0.50824652777777779</v>
      </c>
      <c r="L48" s="51">
        <f t="shared" si="13"/>
        <v>0.15304379480286734</v>
      </c>
    </row>
    <row r="49" spans="1:12" x14ac:dyDescent="0.4">
      <c r="A49" s="124" t="s">
        <v>74</v>
      </c>
      <c r="B49" s="75">
        <f>'２月(月間)'!B49-'[2]2月動向(20)'!B48</f>
        <v>1770</v>
      </c>
      <c r="C49" s="68">
        <f>'２月(月間)'!C49-'[2]2月動向(20)'!C48</f>
        <v>2082</v>
      </c>
      <c r="D49" s="44">
        <f t="shared" si="9"/>
        <v>0.85014409221902021</v>
      </c>
      <c r="E49" s="53">
        <f t="shared" si="7"/>
        <v>-312</v>
      </c>
      <c r="F49" s="75">
        <f>'２月(月間)'!F49-'[2]2月動向(20)'!F48</f>
        <v>3004</v>
      </c>
      <c r="G49" s="75">
        <f>'２月(月間)'!G49-'[2]2月動向(20)'!G48</f>
        <v>3024</v>
      </c>
      <c r="H49" s="46">
        <f t="shared" si="10"/>
        <v>0.99338624338624337</v>
      </c>
      <c r="I49" s="53">
        <f t="shared" si="8"/>
        <v>-20</v>
      </c>
      <c r="J49" s="46">
        <f t="shared" si="11"/>
        <v>0.58921438082556588</v>
      </c>
      <c r="K49" s="46">
        <f t="shared" si="12"/>
        <v>0.68849206349206349</v>
      </c>
      <c r="L49" s="51">
        <f t="shared" si="13"/>
        <v>-9.9277682666497613E-2</v>
      </c>
    </row>
    <row r="50" spans="1:12" x14ac:dyDescent="0.4">
      <c r="A50" s="124" t="s">
        <v>76</v>
      </c>
      <c r="B50" s="77">
        <f>'２月(月間)'!B50-'[2]2月動向(20)'!B49</f>
        <v>877</v>
      </c>
      <c r="C50" s="76">
        <f>'２月(月間)'!C50-'[2]2月動向(20)'!C49</f>
        <v>793</v>
      </c>
      <c r="D50" s="44">
        <f t="shared" si="9"/>
        <v>1.1059268600252208</v>
      </c>
      <c r="E50" s="53">
        <f t="shared" si="7"/>
        <v>84</v>
      </c>
      <c r="F50" s="75">
        <f>'２月(月間)'!F50-'[2]2月動向(20)'!F49</f>
        <v>1008</v>
      </c>
      <c r="G50" s="75">
        <f>'２月(月間)'!G50-'[2]2月動向(20)'!G49</f>
        <v>1008</v>
      </c>
      <c r="H50" s="46">
        <f t="shared" si="10"/>
        <v>1</v>
      </c>
      <c r="I50" s="53">
        <f t="shared" si="8"/>
        <v>0</v>
      </c>
      <c r="J50" s="46">
        <f t="shared" si="11"/>
        <v>0.87003968253968256</v>
      </c>
      <c r="K50" s="46">
        <f t="shared" si="12"/>
        <v>0.78670634920634919</v>
      </c>
      <c r="L50" s="51">
        <f t="shared" si="13"/>
        <v>8.333333333333337E-2</v>
      </c>
    </row>
    <row r="51" spans="1:12" x14ac:dyDescent="0.4">
      <c r="A51" s="124" t="s">
        <v>75</v>
      </c>
      <c r="B51" s="75">
        <f>'２月(月間)'!B51-'[2]2月動向(20)'!B50</f>
        <v>814</v>
      </c>
      <c r="C51" s="68">
        <f>'２月(月間)'!C51-'[2]2月動向(20)'!C50</f>
        <v>867</v>
      </c>
      <c r="D51" s="44">
        <f t="shared" si="9"/>
        <v>0.93886966551326412</v>
      </c>
      <c r="E51" s="53">
        <f t="shared" si="7"/>
        <v>-53</v>
      </c>
      <c r="F51" s="77">
        <f>'２月(月間)'!F51-'[2]2月動向(20)'!F50</f>
        <v>1007</v>
      </c>
      <c r="G51" s="77">
        <f>'２月(月間)'!G51-'[2]2月動向(20)'!G50</f>
        <v>1008</v>
      </c>
      <c r="H51" s="46">
        <f t="shared" si="10"/>
        <v>0.99900793650793651</v>
      </c>
      <c r="I51" s="53">
        <f t="shared" si="8"/>
        <v>-1</v>
      </c>
      <c r="J51" s="46">
        <f t="shared" si="11"/>
        <v>0.80834160873882821</v>
      </c>
      <c r="K51" s="46">
        <f t="shared" si="12"/>
        <v>0.86011904761904767</v>
      </c>
      <c r="L51" s="51">
        <f t="shared" si="13"/>
        <v>-5.1777438880219462E-2</v>
      </c>
    </row>
    <row r="52" spans="1:12" x14ac:dyDescent="0.4">
      <c r="A52" s="124" t="s">
        <v>149</v>
      </c>
      <c r="B52" s="77">
        <f>'２月(月間)'!B52-'[2]2月動向(20)'!B51</f>
        <v>493</v>
      </c>
      <c r="C52" s="76">
        <f>'２月(月間)'!C52-'[2]2月動向(20)'!C51</f>
        <v>820</v>
      </c>
      <c r="D52" s="44">
        <f t="shared" si="9"/>
        <v>0.60121951219512193</v>
      </c>
      <c r="E52" s="53">
        <f t="shared" si="7"/>
        <v>-327</v>
      </c>
      <c r="F52" s="75">
        <f>'２月(月間)'!F52-'[2]2月動向(20)'!F51</f>
        <v>1328</v>
      </c>
      <c r="G52" s="75">
        <f>'２月(月間)'!G52-'[2]2月動向(20)'!G51</f>
        <v>1050</v>
      </c>
      <c r="H52" s="46">
        <f t="shared" si="10"/>
        <v>1.2647619047619048</v>
      </c>
      <c r="I52" s="53">
        <f t="shared" si="8"/>
        <v>278</v>
      </c>
      <c r="J52" s="46">
        <f t="shared" si="11"/>
        <v>0.37123493975903615</v>
      </c>
      <c r="K52" s="46">
        <f t="shared" si="12"/>
        <v>0.78095238095238095</v>
      </c>
      <c r="L52" s="51">
        <f t="shared" si="13"/>
        <v>-0.4097174411933448</v>
      </c>
    </row>
    <row r="53" spans="1:12" x14ac:dyDescent="0.4">
      <c r="A53" s="124" t="s">
        <v>132</v>
      </c>
      <c r="B53" s="75">
        <f>'２月(月間)'!B53-'[2]2月動向(20)'!B52</f>
        <v>886</v>
      </c>
      <c r="C53" s="68">
        <f>'２月(月間)'!C53-'[2]2月動向(20)'!C52</f>
        <v>809</v>
      </c>
      <c r="D53" s="44">
        <f t="shared" si="9"/>
        <v>1.0951792336217552</v>
      </c>
      <c r="E53" s="53">
        <f t="shared" si="7"/>
        <v>77</v>
      </c>
      <c r="F53" s="75">
        <f>'２月(月間)'!F53-'[2]2月動向(20)'!F52</f>
        <v>1008</v>
      </c>
      <c r="G53" s="75">
        <f>'２月(月間)'!G53-'[2]2月動向(20)'!G52</f>
        <v>1008</v>
      </c>
      <c r="H53" s="46">
        <f t="shared" si="10"/>
        <v>1</v>
      </c>
      <c r="I53" s="53">
        <f t="shared" si="8"/>
        <v>0</v>
      </c>
      <c r="J53" s="46">
        <f t="shared" si="11"/>
        <v>0.87896825396825395</v>
      </c>
      <c r="K53" s="46">
        <f t="shared" si="12"/>
        <v>0.80257936507936511</v>
      </c>
      <c r="L53" s="51">
        <f t="shared" si="13"/>
        <v>7.638888888888884E-2</v>
      </c>
    </row>
    <row r="54" spans="1:12" x14ac:dyDescent="0.4">
      <c r="A54" s="124" t="s">
        <v>148</v>
      </c>
      <c r="B54" s="75">
        <f>'２月(月間)'!B54-'[2]2月動向(20)'!B53</f>
        <v>901</v>
      </c>
      <c r="C54" s="68">
        <f>'２月(月間)'!C54-'[2]2月動向(20)'!C53</f>
        <v>749</v>
      </c>
      <c r="D54" s="44">
        <f t="shared" si="9"/>
        <v>1.2029372496662216</v>
      </c>
      <c r="E54" s="53">
        <f t="shared" si="7"/>
        <v>152</v>
      </c>
      <c r="F54" s="79">
        <f>'２月(月間)'!F54-'[2]2月動向(20)'!F53</f>
        <v>1015</v>
      </c>
      <c r="G54" s="79">
        <f>'２月(月間)'!G54-'[2]2月動向(20)'!G53</f>
        <v>1008</v>
      </c>
      <c r="H54" s="46">
        <f t="shared" si="10"/>
        <v>1.0069444444444444</v>
      </c>
      <c r="I54" s="53">
        <f t="shared" si="8"/>
        <v>7</v>
      </c>
      <c r="J54" s="46">
        <f t="shared" si="11"/>
        <v>0.88768472906403939</v>
      </c>
      <c r="K54" s="46">
        <f t="shared" si="12"/>
        <v>0.74305555555555558</v>
      </c>
      <c r="L54" s="51">
        <f t="shared" si="13"/>
        <v>0.14462917350848381</v>
      </c>
    </row>
    <row r="55" spans="1:12" x14ac:dyDescent="0.4">
      <c r="A55" s="124" t="s">
        <v>147</v>
      </c>
      <c r="B55" s="75">
        <f>'２月(月間)'!B55-'[2]2月動向(20)'!B54</f>
        <v>868</v>
      </c>
      <c r="C55" s="68">
        <f>'２月(月間)'!C55-'[2]2月動向(20)'!C54</f>
        <v>730</v>
      </c>
      <c r="D55" s="44">
        <f t="shared" si="9"/>
        <v>1.189041095890411</v>
      </c>
      <c r="E55" s="53">
        <f t="shared" si="7"/>
        <v>138</v>
      </c>
      <c r="F55" s="75">
        <f>'２月(月間)'!F55-'[2]2月動向(20)'!F54</f>
        <v>1008</v>
      </c>
      <c r="G55" s="75">
        <f>'２月(月間)'!G55-'[2]2月動向(20)'!G54</f>
        <v>1008</v>
      </c>
      <c r="H55" s="44">
        <f t="shared" si="10"/>
        <v>1</v>
      </c>
      <c r="I55" s="53">
        <f t="shared" si="8"/>
        <v>0</v>
      </c>
      <c r="J55" s="46">
        <f t="shared" si="11"/>
        <v>0.86111111111111116</v>
      </c>
      <c r="K55" s="46">
        <f t="shared" si="12"/>
        <v>0.72420634920634919</v>
      </c>
      <c r="L55" s="51">
        <f t="shared" si="13"/>
        <v>0.13690476190476197</v>
      </c>
    </row>
    <row r="56" spans="1:12" x14ac:dyDescent="0.4">
      <c r="A56" s="123" t="s">
        <v>146</v>
      </c>
      <c r="B56" s="133">
        <f>'２月(月間)'!B56-'[2]2月動向(20)'!B55</f>
        <v>705</v>
      </c>
      <c r="C56" s="134">
        <f>'２月(月間)'!C56-'[2]2月動向(20)'!C55</f>
        <v>689</v>
      </c>
      <c r="D56" s="90">
        <f t="shared" si="9"/>
        <v>1.0232220609579099</v>
      </c>
      <c r="E56" s="58">
        <f t="shared" si="7"/>
        <v>16</v>
      </c>
      <c r="F56" s="133">
        <f>'２月(月間)'!F56-'[2]2月動向(20)'!F55</f>
        <v>1008</v>
      </c>
      <c r="G56" s="133">
        <f>'２月(月間)'!G56-'[2]2月動向(20)'!G55</f>
        <v>1013</v>
      </c>
      <c r="H56" s="57">
        <f t="shared" si="10"/>
        <v>0.99506416584402768</v>
      </c>
      <c r="I56" s="58">
        <f t="shared" si="8"/>
        <v>-5</v>
      </c>
      <c r="J56" s="57">
        <f t="shared" si="11"/>
        <v>0.69940476190476186</v>
      </c>
      <c r="K56" s="57">
        <f t="shared" si="12"/>
        <v>0.68015794669299112</v>
      </c>
      <c r="L56" s="56">
        <f t="shared" si="13"/>
        <v>1.924681521177074E-2</v>
      </c>
    </row>
    <row r="57" spans="1:12" x14ac:dyDescent="0.4">
      <c r="C57" s="13"/>
      <c r="D57" s="32"/>
      <c r="E57" s="32"/>
      <c r="F57" s="13"/>
      <c r="G57" s="13"/>
      <c r="H57" s="32"/>
      <c r="I57" s="32"/>
      <c r="J57" s="13"/>
      <c r="K57" s="13"/>
    </row>
    <row r="58" spans="1:12" x14ac:dyDescent="0.4">
      <c r="C58" s="13"/>
      <c r="D58" s="32"/>
      <c r="E58" s="32"/>
      <c r="F58" s="13"/>
      <c r="G58" s="13"/>
      <c r="H58" s="32"/>
      <c r="I58" s="32"/>
      <c r="J58" s="13"/>
      <c r="K58" s="13"/>
    </row>
    <row r="59" spans="1:12" x14ac:dyDescent="0.4">
      <c r="C59" s="13"/>
      <c r="E59" s="32"/>
      <c r="G59" s="13"/>
      <c r="I59" s="32"/>
      <c r="K59" s="13"/>
    </row>
    <row r="60" spans="1:12" x14ac:dyDescent="0.4">
      <c r="C60" s="13"/>
      <c r="E60" s="32"/>
      <c r="G60" s="13"/>
      <c r="I60" s="32"/>
      <c r="K60" s="13"/>
    </row>
    <row r="61" spans="1:12" x14ac:dyDescent="0.4">
      <c r="C61" s="13"/>
      <c r="E61" s="32"/>
      <c r="G61" s="13"/>
      <c r="I61" s="32"/>
      <c r="K61" s="13"/>
    </row>
    <row r="62" spans="1:12" x14ac:dyDescent="0.4">
      <c r="C62" s="13"/>
      <c r="E62" s="32"/>
      <c r="G62" s="13"/>
      <c r="I62" s="32"/>
      <c r="K62" s="13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8'!A1" display="'h18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2006年月間（上中下旬）動向2月</oddHeader>
    <oddFooter>&amp;L沖縄県&amp;C&amp;P ﾍﾟｰｼﾞ&amp;R&amp;D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h18</vt:lpstr>
      <vt:lpstr>1月(月間)</vt:lpstr>
      <vt:lpstr>１月(上旬)</vt:lpstr>
      <vt:lpstr>１月(中旬)</vt:lpstr>
      <vt:lpstr>１月(下旬)</vt:lpstr>
      <vt:lpstr>２月(月間)</vt:lpstr>
      <vt:lpstr>２月(上旬)</vt:lpstr>
      <vt:lpstr>２月(中旬)</vt:lpstr>
      <vt:lpstr>２月(下旬)</vt:lpstr>
      <vt:lpstr>３月(月間)</vt:lpstr>
      <vt:lpstr>３月(上旬)</vt:lpstr>
      <vt:lpstr>３月(中旬)</vt:lpstr>
      <vt:lpstr>３月(下旬)</vt:lpstr>
      <vt:lpstr>４月(月間)</vt:lpstr>
      <vt:lpstr>４月(上旬)</vt:lpstr>
      <vt:lpstr>４月(中旬)</vt:lpstr>
      <vt:lpstr>４月(下旬)</vt:lpstr>
      <vt:lpstr>５月(月間)</vt:lpstr>
      <vt:lpstr>５月(上旬)</vt:lpstr>
      <vt:lpstr>５月(中旬)</vt:lpstr>
      <vt:lpstr>５月(下旬)</vt:lpstr>
      <vt:lpstr>６月(月間)</vt:lpstr>
      <vt:lpstr>６月(上旬)</vt:lpstr>
      <vt:lpstr>６月(中旬)</vt:lpstr>
      <vt:lpstr>６月(下旬)</vt:lpstr>
      <vt:lpstr>７月(月間)</vt:lpstr>
      <vt:lpstr>７月(上旬)</vt:lpstr>
      <vt:lpstr>７月(中旬)</vt:lpstr>
      <vt:lpstr>７月(下旬)</vt:lpstr>
      <vt:lpstr>８月(月間)</vt:lpstr>
      <vt:lpstr>８月(上旬)</vt:lpstr>
      <vt:lpstr>８月(中旬)</vt:lpstr>
      <vt:lpstr>８月(下旬)</vt:lpstr>
      <vt:lpstr>９月(月間)</vt:lpstr>
      <vt:lpstr>９月(上旬)</vt:lpstr>
      <vt:lpstr>９月(中旬)</vt:lpstr>
      <vt:lpstr>９月(下旬)</vt:lpstr>
      <vt:lpstr>10月(月間)</vt:lpstr>
      <vt:lpstr>10月(上旬)</vt:lpstr>
      <vt:lpstr>10月(中旬)</vt:lpstr>
      <vt:lpstr>10月(下旬)</vt:lpstr>
      <vt:lpstr>11月(月間)</vt:lpstr>
      <vt:lpstr>11月(上旬)</vt:lpstr>
      <vt:lpstr>11月(中旬)</vt:lpstr>
      <vt:lpstr>11月(下旬)</vt:lpstr>
      <vt:lpstr>12月(月間)</vt:lpstr>
      <vt:lpstr>12月(上旬)</vt:lpstr>
      <vt:lpstr>12月(中旬)</vt:lpstr>
      <vt:lpstr>12月(下旬)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2024-01-10T04:03:35Z</dcterms:modified>
</cp:coreProperties>
</file>